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15" windowWidth="27555" windowHeight="13065" activeTab="2"/>
  </bookViews>
  <sheets>
    <sheet name="Krycí list" sheetId="1" r:id="rId1"/>
    <sheet name="Rekapitulace" sheetId="2" r:id="rId2"/>
    <sheet name="Položky" sheetId="3" r:id="rId3"/>
  </sheets>
  <definedNames>
    <definedName name="_BPK1">'Položky'!#REF!</definedName>
    <definedName name="_BPK2">'Položky'!#REF!</definedName>
    <definedName name="_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list'!$F$5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list'!$C$9</definedName>
    <definedName name="_xlnm.Print_Area" localSheetId="0">'Krycí list'!$A$1:$G$45</definedName>
    <definedName name="_xlnm.Print_Area" localSheetId="2">'Položky'!$A$1:$G$171</definedName>
    <definedName name="_xlnm.Print_Area" localSheetId="1">'Rekapitulace'!$A$1:$I$32</definedName>
    <definedName name="PocetMJ">'Krycí list'!$G$8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<sst xmlns="http://schemas.openxmlformats.org/spreadsheetml/2006/main" count="578" uniqueCount="398">
  <si>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</si>
  <si>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</si>
  <si>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</si>
  <si>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</si>
  <si>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</si>
  <si>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</si>
  <si>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</si>
  <si>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</si>
  <si>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</si>
  <si>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</si>
  <si>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</si>
  <si>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</si>
  <si>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</si>
  <si>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</si>
  <si>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</si>
  <si>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</si>
  <si>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</si>
  <si>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</si>
  <si>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</si>
  <si>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</si>
  <si>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</si>
  <si>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</si>
  <si>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</si>
  <si>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</si>
  <si>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</si>
  <si>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</si>
  <si>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</si>
  <si>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</si>
  <si>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</si>
  <si>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</si>
  <si>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</si>
  <si>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</si>
  <si>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</si>
  <si>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</si>
  <si>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</si>
  <si>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</si>
  <si>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</si>
  <si>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</si>
  <si>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</si>
  <si>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</si>
  <si>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</si>
  <si>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</si>
  <si>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</si>
  <si>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</si>
  <si>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</si>
  <si>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</si>
  <si>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</si>
  <si>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</si>
  <si>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</si>
  <si>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</si>
  <si>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</si>
  <si>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</si>
  <si>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</si>
  <si>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</si>
  <si>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</si>
  <si>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</si>
  <si>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</si>
  <si>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</si>
  <si>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</si>
  <si>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</si>
  <si>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</si>
  <si>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</si>
  <si>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</si>
  <si>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</si>
  <si>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</si>
  <si>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</si>
  <si>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</si>
  <si>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19/18</t>
  </si>
  <si>
    <t>Rekonstrukce Městské knihovny,  k.ú. Místek</t>
  </si>
  <si>
    <t>SO 0</t>
  </si>
  <si>
    <t>Rekonstrukce budovy knihovny</t>
  </si>
  <si>
    <t xml:space="preserve"> D.1.4.3c Rozpočet ÚT-způsobilé výdaje</t>
  </si>
  <si>
    <t>97</t>
  </si>
  <si>
    <t>Prorážení otvorů</t>
  </si>
  <si>
    <t>970041060R00</t>
  </si>
  <si>
    <t>Vrtání jádrové do prostého betonu do D 60 mm</t>
  </si>
  <si>
    <t>m</t>
  </si>
  <si>
    <t>970041100R00</t>
  </si>
  <si>
    <t>Vrtání jádrové do prostého betonu do D 100 mm</t>
  </si>
  <si>
    <t>979017111R00</t>
  </si>
  <si>
    <t>Svislé přemístění suti nošením na H do 3,5 m</t>
  </si>
  <si>
    <t>t</t>
  </si>
  <si>
    <t>979083111R00</t>
  </si>
  <si>
    <t>Vodorovné přemístění suti na skládku do 100 m</t>
  </si>
  <si>
    <t>979084413R00</t>
  </si>
  <si>
    <t>Vodorovná doprava vybouraných hmot do 1 km</t>
  </si>
  <si>
    <t>979084419R00</t>
  </si>
  <si>
    <t>Příplatek za dopravu hmot za každý další 1 km</t>
  </si>
  <si>
    <t>979990107R00</t>
  </si>
  <si>
    <t>Poplatek za skládku suti - směs betonu,cihel,dřeva</t>
  </si>
  <si>
    <t>713</t>
  </si>
  <si>
    <t>Izolace tepelné</t>
  </si>
  <si>
    <t>713463121.R0</t>
  </si>
  <si>
    <t>Izol tep potrubí pouzdry</t>
  </si>
  <si>
    <t>IZOL1</t>
  </si>
  <si>
    <t>Trubice izolační 15/15</t>
  </si>
  <si>
    <t>IZOL2</t>
  </si>
  <si>
    <t>Trubice izolační 18/20</t>
  </si>
  <si>
    <t>IZOL3</t>
  </si>
  <si>
    <t>Trubice izolační 22/20</t>
  </si>
  <si>
    <t>IZOL4</t>
  </si>
  <si>
    <t>Trubice izolační 28/20</t>
  </si>
  <si>
    <t>IZOL5</t>
  </si>
  <si>
    <t>Trubice izolační 35/25</t>
  </si>
  <si>
    <t>IZOL7</t>
  </si>
  <si>
    <t>Trubice izolační 15/5</t>
  </si>
  <si>
    <t>IZOL8</t>
  </si>
  <si>
    <t>Trubice minerální vlna s AL polepem 34/30</t>
  </si>
  <si>
    <t>IZOL9</t>
  </si>
  <si>
    <t>Trubice minerální vlna s AL polepem 42/40</t>
  </si>
  <si>
    <t>998713203R00</t>
  </si>
  <si>
    <t xml:space="preserve">Přesun hmot pro izolace tepelné, výšky do 24 m </t>
  </si>
  <si>
    <t>900      RT1</t>
  </si>
  <si>
    <t xml:space="preserve">HZS-demontáž zařízení ÚT </t>
  </si>
  <si>
    <t>h</t>
  </si>
  <si>
    <t>723</t>
  </si>
  <si>
    <t>Vnitřní plynovod</t>
  </si>
  <si>
    <t>723120203R00</t>
  </si>
  <si>
    <t>Potrubí ocelové závitové černé svařované DN 20 s atestem pro ZP</t>
  </si>
  <si>
    <t>723120205R00</t>
  </si>
  <si>
    <t>Potrubí ocelové závitové černé svařované DN 32 s atestem pro ZP</t>
  </si>
  <si>
    <t>723150367R00</t>
  </si>
  <si>
    <t>Chránička D 57/2,9</t>
  </si>
  <si>
    <t>723160205R00</t>
  </si>
  <si>
    <t>Přípojka k plynoměru, závitová bez ochozu G 5/4</t>
  </si>
  <si>
    <t>soubor</t>
  </si>
  <si>
    <t>723160335R00</t>
  </si>
  <si>
    <t>Rozpěrka přípojky plynoměru G 5/4</t>
  </si>
  <si>
    <t>723190901R00</t>
  </si>
  <si>
    <t>Uzavření nebo otevření plynového potrubí</t>
  </si>
  <si>
    <t>kpl</t>
  </si>
  <si>
    <t>723190907R00</t>
  </si>
  <si>
    <t>Odvzdušnění a napuštění plynového potrubí</t>
  </si>
  <si>
    <t>723190909R00</t>
  </si>
  <si>
    <t>Zkouška tlaková  plynového potrubí</t>
  </si>
  <si>
    <t>kus</t>
  </si>
  <si>
    <t>723191113R00</t>
  </si>
  <si>
    <t>Hadice pro spotřebiče, FLEXIGAS DN 20, dl. 1,5 m</t>
  </si>
  <si>
    <t>723239102R00</t>
  </si>
  <si>
    <t>Montáž plynovodních armatur, 2 závity, G 3/4</t>
  </si>
  <si>
    <t>723239104R00</t>
  </si>
  <si>
    <t>Montáž plynovodních armatur, 2 závity, G 5/4</t>
  </si>
  <si>
    <t>998723103R00</t>
  </si>
  <si>
    <t>Přesun hmot pro vnitřní plynovod, výšky do 24 m</t>
  </si>
  <si>
    <t>G6</t>
  </si>
  <si>
    <t>Montáž plynoměru - dodávka Innogy</t>
  </si>
  <si>
    <t>UCP</t>
  </si>
  <si>
    <t>Požární ucpávky</t>
  </si>
  <si>
    <t>551310015</t>
  </si>
  <si>
    <t>Kohout kulový plyn DN 32, přímý</t>
  </si>
  <si>
    <t>551310101</t>
  </si>
  <si>
    <t>Kohout kulový plyn DN 20, přímý</t>
  </si>
  <si>
    <t>905      R01</t>
  </si>
  <si>
    <t>HZS - výchozí revize Revize</t>
  </si>
  <si>
    <t>730</t>
  </si>
  <si>
    <t>Ústřední vytápění</t>
  </si>
  <si>
    <t>900      RT2</t>
  </si>
  <si>
    <t>HZS-stavební výpomoci otvory, drážky</t>
  </si>
  <si>
    <t>hod</t>
  </si>
  <si>
    <t>904      R01</t>
  </si>
  <si>
    <t>HZS-zkousky v ramci montaz.praci Zprovoznění kotlů</t>
  </si>
  <si>
    <t>904      R02</t>
  </si>
  <si>
    <t>HZS-zkousky v ramci montaz.praci Topná zkouška</t>
  </si>
  <si>
    <t>731</t>
  </si>
  <si>
    <t>Kotelny</t>
  </si>
  <si>
    <t>731249124R00</t>
  </si>
  <si>
    <t>Montáž kotle ocel.teplov.,kapalina/plyn do 29 kW</t>
  </si>
  <si>
    <t>731249311R00</t>
  </si>
  <si>
    <t>Montáž kaskády odkouření 2 kotlů</t>
  </si>
  <si>
    <t>KOT1</t>
  </si>
  <si>
    <t>Kotel závěsný, plynový kondenzační 3,4-24 kW modulace 1:7, nerezový výměník, NOX 5</t>
  </si>
  <si>
    <t>Komin01</t>
  </si>
  <si>
    <t>Koleno 87° 110/160</t>
  </si>
  <si>
    <t>Trubka s hrdlem 110/160 - 1m</t>
  </si>
  <si>
    <t>Komin03</t>
  </si>
  <si>
    <t>Střešní nádstavec s protidešť manžetou 110/160 0,4 m</t>
  </si>
  <si>
    <t>Komin04</t>
  </si>
  <si>
    <t>Vyuštění s přisáváním 110/160</t>
  </si>
  <si>
    <t>Komin05</t>
  </si>
  <si>
    <t>Stěnová objímka zesílená</t>
  </si>
  <si>
    <t>Komín06</t>
  </si>
  <si>
    <t>Střešní oplechování (nerez) 0-15°  DN 160 včetně manžety</t>
  </si>
  <si>
    <t>Kourovod01</t>
  </si>
  <si>
    <t>Kotlová redukce 60/100- 80/125</t>
  </si>
  <si>
    <t>Kourovod02</t>
  </si>
  <si>
    <t>Trubka s hrdlem 80/125; 0,25m</t>
  </si>
  <si>
    <t>Kourovod03</t>
  </si>
  <si>
    <t>Reviz. T-kus s měř. otv. reduk 80/125</t>
  </si>
  <si>
    <t>Kourovod04</t>
  </si>
  <si>
    <t>Zpetná klapka 80</t>
  </si>
  <si>
    <t>Kourovod05</t>
  </si>
  <si>
    <t>Sifón</t>
  </si>
  <si>
    <t>Kourovod06</t>
  </si>
  <si>
    <t>Trubkový díl s 87° odbočkou 80/125 na ZK - 110/160</t>
  </si>
  <si>
    <t>Kourovod07</t>
  </si>
  <si>
    <t>Revizní T-kus s odtokem 110/160</t>
  </si>
  <si>
    <t>Kourovod08</t>
  </si>
  <si>
    <t>Sifon  (pro přetlak) vývod 40mm</t>
  </si>
  <si>
    <t>Kourovod09</t>
  </si>
  <si>
    <t>Hadice pro odvod kondenzátu</t>
  </si>
  <si>
    <t>bm</t>
  </si>
  <si>
    <t>Kourovod10</t>
  </si>
  <si>
    <t>Trubka s hrdlem 110/160 - 0,5m</t>
  </si>
  <si>
    <t>998731202R00</t>
  </si>
  <si>
    <t xml:space="preserve">Přesun hmot pro kotelny, výšky do 12 m </t>
  </si>
  <si>
    <t>732</t>
  </si>
  <si>
    <t>Strojovny</t>
  </si>
  <si>
    <t>732119190R00</t>
  </si>
  <si>
    <t>M. rozdělovače a sběrače</t>
  </si>
  <si>
    <t>732119192R00</t>
  </si>
  <si>
    <t>Montáž hydraulického vyrovnávače</t>
  </si>
  <si>
    <t>732209114R0</t>
  </si>
  <si>
    <t>Montáž doplň. zařízení a změkčovacího fitru</t>
  </si>
  <si>
    <t>732219301R00</t>
  </si>
  <si>
    <t>Montáž ohříváků vody stojat.kombinovaných do 200 l</t>
  </si>
  <si>
    <t>732331515R00</t>
  </si>
  <si>
    <t>Nádoby expanzní tlak.s memb., 50 l / 6bar, 120°C</t>
  </si>
  <si>
    <t>732339104R00</t>
  </si>
  <si>
    <t>Montáž nádoby expanzní tlakové 50 l</t>
  </si>
  <si>
    <t>732429111R01</t>
  </si>
  <si>
    <t>Montáž čerpadlové skupiny směšované</t>
  </si>
  <si>
    <t>732429112R01</t>
  </si>
  <si>
    <t>Montáž čerpadlové skupiny nesměšované</t>
  </si>
  <si>
    <t>HDVT1</t>
  </si>
  <si>
    <t>Hydr. stabilizátor s hydraul. vyhybkou DN32 3 m3/hod, s magnetickým odlučovačem</t>
  </si>
  <si>
    <t>Box</t>
  </si>
  <si>
    <t>Neutralizační box s náplní</t>
  </si>
  <si>
    <t>Doplň1</t>
  </si>
  <si>
    <t>Komp. autom. doplň. zařízení se syst. oddělovačem 10bar, 230V, 50Hz</t>
  </si>
  <si>
    <t>Doplň2</t>
  </si>
  <si>
    <t>Změkčovací filtr vč. náplně</t>
  </si>
  <si>
    <t>R+S1</t>
  </si>
  <si>
    <t>Rozdělovač a sběrač pro tři topné okruhy Q= 3m3/hod, včetně izolace</t>
  </si>
  <si>
    <t>R+S2</t>
  </si>
  <si>
    <t>Konzole na stěnu pro R+S</t>
  </si>
  <si>
    <t>TV1</t>
  </si>
  <si>
    <t>Zásobníkový ohřívač teplé vody 160L, 6barů plocha výměníku 1,45m2</t>
  </si>
  <si>
    <t>TV2</t>
  </si>
  <si>
    <t>Elektro vložka pro zásobník TV, 2,2 kW</t>
  </si>
  <si>
    <t>VENT1</t>
  </si>
  <si>
    <t>Servisní ventil se zajištením k EN 3/4"</t>
  </si>
  <si>
    <t>Čerp1</t>
  </si>
  <si>
    <t>Čerpadlová skupina směšovaná kvs 6,1, 1 1/4" Q=1,83 m3/hod, H=2 m</t>
  </si>
  <si>
    <t>Čerp2</t>
  </si>
  <si>
    <t>Čerpadlová skupina nesměšovaná kvs 7,2, 1" Q=0,9 m3/hod, H=2 m</t>
  </si>
  <si>
    <t>Čerp3</t>
  </si>
  <si>
    <t>Pohon k směšované sestavě 230V/50HZ 5Nm</t>
  </si>
  <si>
    <t>998732202R00</t>
  </si>
  <si>
    <t xml:space="preserve">Přesun hmot pro strojovny, výšky do 12 m </t>
  </si>
  <si>
    <t>733</t>
  </si>
  <si>
    <t>Rozvod potrubí</t>
  </si>
  <si>
    <t>733111115R00</t>
  </si>
  <si>
    <t>Potrubí závit. bezešvé běžné v kotelnách DN 25</t>
  </si>
  <si>
    <t>733111116R00</t>
  </si>
  <si>
    <t>Potrubí závit. bezešvé běžné v kotelnách DN 32</t>
  </si>
  <si>
    <t>733161104R00</t>
  </si>
  <si>
    <t>Potrubí měděné Supersan 15 x 1 mm, polotvrdé</t>
  </si>
  <si>
    <t>733161106R00</t>
  </si>
  <si>
    <t>Potrubí měděné Supersan 18 x 1 mm, polotvrdé</t>
  </si>
  <si>
    <t>733161107R00</t>
  </si>
  <si>
    <t>Potrubí měděné Supersan 22 x 1 mm, polotvrdé</t>
  </si>
  <si>
    <t>733161108R00</t>
  </si>
  <si>
    <t>Potrubí měděné Supersan 28 x 1,5 mm, tvrdé</t>
  </si>
  <si>
    <t>733161109R00</t>
  </si>
  <si>
    <t>Potrubí měděné Supersan 35 x 1,5 mm, tvrdé</t>
  </si>
  <si>
    <t>733164102RT5</t>
  </si>
  <si>
    <t>Montáž potrubí z měděných trubek D 15 mm spojované lisováním</t>
  </si>
  <si>
    <t>733164103RT5</t>
  </si>
  <si>
    <t>Montáž potrubí z měděných trubek D 18 mm spojované lisováním</t>
  </si>
  <si>
    <t>733164104RT5</t>
  </si>
  <si>
    <t>Montáž potrubí z měděných trubek D 22 mm spojovaného lisováním</t>
  </si>
  <si>
    <t>733164105RT5</t>
  </si>
  <si>
    <t>Montáž potrubí z měděných trubek D 28 mm spojovaného lisováním</t>
  </si>
  <si>
    <t>733164106RT5</t>
  </si>
  <si>
    <t>Montáž potrubí z měděných trubek D 35 mm spojovaného lisováním</t>
  </si>
  <si>
    <t>733190107R00</t>
  </si>
  <si>
    <t>Tlaková zkouška potrubí ocel.závitového DN 40</t>
  </si>
  <si>
    <t>733191112R00</t>
  </si>
  <si>
    <t>Manžety prostupové pro trubky do DN 32</t>
  </si>
  <si>
    <t>733191113R00</t>
  </si>
  <si>
    <t>Manžety prostupové pro trubky do DN 50</t>
  </si>
  <si>
    <t>733291101R00</t>
  </si>
  <si>
    <t>Zkouška těsnosti potrubí Cu -D 35</t>
  </si>
  <si>
    <t>998733203R00</t>
  </si>
  <si>
    <t xml:space="preserve">Přesun hmot pro rozvody potrubí, výšky do 24 m </t>
  </si>
  <si>
    <t>734</t>
  </si>
  <si>
    <t>Armatury</t>
  </si>
  <si>
    <t>734209103R00</t>
  </si>
  <si>
    <t>Montáž armatur závitových,s 1závitem, G 1/2</t>
  </si>
  <si>
    <t>734209103RT2</t>
  </si>
  <si>
    <t>Montáž armatur závitových,s 1závitem, G 1/2 včetně ventilu odvzdušňovacího automatického</t>
  </si>
  <si>
    <t>734209103RT3</t>
  </si>
  <si>
    <t>Montáž armatur závitových,s 1závitem, G 1/2 včetně kul.kohoutu vypouštěcího</t>
  </si>
  <si>
    <t>734209104R00</t>
  </si>
  <si>
    <t>Montáž armatur závitových,s 1závitem, G 3/4</t>
  </si>
  <si>
    <t>734209113R00</t>
  </si>
  <si>
    <t>Montáž armatur závitových se 2 závity DN 15</t>
  </si>
  <si>
    <t>734209113RT</t>
  </si>
  <si>
    <t>Montáž armatur závitových,se 2závity, G 1/2 včetně kulového kohoutu</t>
  </si>
  <si>
    <t>734209115RT2</t>
  </si>
  <si>
    <t>Montáž armatur závitových,se 2závity, G 1 včetně kulového kohoutu</t>
  </si>
  <si>
    <t>734209115RT3</t>
  </si>
  <si>
    <t>Montáž armatur závitových,se 2závity, G 1 včetně filtru</t>
  </si>
  <si>
    <t>734209115RT4</t>
  </si>
  <si>
    <t>Montáž armatur závitových,se 2závity, G 1 včetně klapky zpětné</t>
  </si>
  <si>
    <t>734209116RT2</t>
  </si>
  <si>
    <t>Montáž armatur závitových,se 2závity, G 5/4 včetně kulového kohoutu</t>
  </si>
  <si>
    <t>734209116RT3</t>
  </si>
  <si>
    <t>Montáž armatur závitových,se 2závity, G 5/4 včetně filtru</t>
  </si>
  <si>
    <t>734251222R00</t>
  </si>
  <si>
    <t>Ventil pojist  G3/4 3 bar</t>
  </si>
  <si>
    <t>734411122R00</t>
  </si>
  <si>
    <t>Teploměr rozsah 0 - 100°C</t>
  </si>
  <si>
    <t>734421150R00</t>
  </si>
  <si>
    <t>Tlakoměr deformační 0 - 400 kPa</t>
  </si>
  <si>
    <t>HMR1</t>
  </si>
  <si>
    <t>Armatura HM rohová pro střed. přip. žebř. těles vč. hlavice provedení bílá, kvs =1,1</t>
  </si>
  <si>
    <t>RŠ1</t>
  </si>
  <si>
    <t>Šroubení typu H rohové 1/2" Kvs = 1,48, s možností vypouštění</t>
  </si>
  <si>
    <t>RŠ2</t>
  </si>
  <si>
    <t>Svěrné šroubení ke šroubení H</t>
  </si>
  <si>
    <t>TRV1</t>
  </si>
  <si>
    <t>Hlavice termostatická kapalinová 6-28°C</t>
  </si>
  <si>
    <t>TRV2</t>
  </si>
  <si>
    <t>Hlavice termostatická kapalinová pro veřejné prostory, 8-26°C</t>
  </si>
  <si>
    <t>735</t>
  </si>
  <si>
    <t>Otopná tělesa</t>
  </si>
  <si>
    <t>735000912R00</t>
  </si>
  <si>
    <t>Vyregulování ventilů s termost.ovládáním</t>
  </si>
  <si>
    <t>735157240R00</t>
  </si>
  <si>
    <t>Otopná těl.panel. Ventil Kompakt 11  500/ 400 se spodním středovým připojením</t>
  </si>
  <si>
    <t>735157241R00</t>
  </si>
  <si>
    <t>Otopná těl.panel. Ventil Kompakt 11  500/ 500 se spodním středovým připojením</t>
  </si>
  <si>
    <t>735157242R00</t>
  </si>
  <si>
    <t>Otopná těl.panel. Ventil Kompakt 11  500/ 600 se spodním středovým připojením</t>
  </si>
  <si>
    <t>735157243R00</t>
  </si>
  <si>
    <t>Otopná těl.panel. Ventil Kompakt 11  500/ 700 se spodním středovým připojením</t>
  </si>
  <si>
    <t>735157245R00</t>
  </si>
  <si>
    <t>Otopná těl.panel. Ventil Kompakt 11  500/ 900 se spodním středovým připojením</t>
  </si>
  <si>
    <t>735157246R00</t>
  </si>
  <si>
    <t>Otopná těl.panel. Ventil Kompakt 11  500/1000 se spodním středovým připojením</t>
  </si>
  <si>
    <t>735157541R00</t>
  </si>
  <si>
    <t>Otopná těl.panel. Ventil Kompakt 21  500/ 500 se spodním středovým připojením</t>
  </si>
  <si>
    <t>735157542R00</t>
  </si>
  <si>
    <t>Otopná těl.panel. Ventil Kompakt 21  500/ 600 se spodním středovým připojením</t>
  </si>
  <si>
    <t>735157543R00</t>
  </si>
  <si>
    <t>Otopná těl.panel. Ventil Kompakt 21  500/ 700 se spodním středovým připojením</t>
  </si>
  <si>
    <t>735157544R00</t>
  </si>
  <si>
    <t>Otopná těl.panel. Ventil Kompakt 21  500/ 800 se spodním středovým připojením</t>
  </si>
  <si>
    <t>735157545R00</t>
  </si>
  <si>
    <t>Otopná těl.panel. Ventil Kompakt 21  500/ 900 se spodním středovým připojením</t>
  </si>
  <si>
    <t>735157546R00</t>
  </si>
  <si>
    <t>Otopná těl.panel. Ventil Kompakt 21  500/1000 se spodním středovým připojením</t>
  </si>
  <si>
    <t>735157584R00</t>
  </si>
  <si>
    <t>Otopná těl.panel. Ventil Kompakt 21  900/ 800 se spodním středovým připojením</t>
  </si>
  <si>
    <t>735157586R00</t>
  </si>
  <si>
    <t>Otopná těl.panel. Ventil Kompakt 21  900/1000 se spodním středovým připojením</t>
  </si>
  <si>
    <t>735157666R00</t>
  </si>
  <si>
    <t>Otopná těl.panel. Ventil Kompakt 22  600/1000 se spodním středovým připojením</t>
  </si>
  <si>
    <t>735157667R00</t>
  </si>
  <si>
    <t>Otopná těl.panel. Ventil Kompakt 22  600/1100 se spodním středovým připojením</t>
  </si>
  <si>
    <t>735158210R00</t>
  </si>
  <si>
    <t>Tlakové zkoušky panelových těles 1řadých</t>
  </si>
  <si>
    <t>735158220R00</t>
  </si>
  <si>
    <t>Tlakové zkoušky panelových těles 2řadých</t>
  </si>
  <si>
    <t>735159120R00</t>
  </si>
  <si>
    <t>Montáž panelových těles 1řadých</t>
  </si>
  <si>
    <t>735159210R00</t>
  </si>
  <si>
    <t>Montáž panelových těles 2řadých</t>
  </si>
  <si>
    <t>735179110R00</t>
  </si>
  <si>
    <t>Montáž otopných těles koupelnových (žebříků)</t>
  </si>
  <si>
    <t>735191903R00</t>
  </si>
  <si>
    <t>Propláchnutí otopného systému</t>
  </si>
  <si>
    <t>m2</t>
  </si>
  <si>
    <t>735191910R00</t>
  </si>
  <si>
    <t>Napuštění vody do otopného systému - bez kotle</t>
  </si>
  <si>
    <t>ŽEB1</t>
  </si>
  <si>
    <t>Žebříkové otopné těleso 1220/600</t>
  </si>
  <si>
    <t>998735203R00</t>
  </si>
  <si>
    <t xml:space="preserve">Přesun hmot pro otopná tělesa, výšky do 24 m </t>
  </si>
  <si>
    <t>767</t>
  </si>
  <si>
    <t>Konstrukce zámečnické</t>
  </si>
  <si>
    <t>767995103R00</t>
  </si>
  <si>
    <t>Výroba a montáž kov. atypických konstr. do 20 kg</t>
  </si>
  <si>
    <t>kg</t>
  </si>
  <si>
    <t>783</t>
  </si>
  <si>
    <t>Nátěry</t>
  </si>
  <si>
    <t>783424740R00</t>
  </si>
  <si>
    <t>Nátěr syntetický ocel potrubí do DN 50 mm základní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</si>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</sst>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99">
    <xf numFmtId="0" fontId="0" fillId="0" borderId="0" xfId="0"/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49" fontId="4" fillId="2" borderId="8" xfId="0" applyNumberFormat="1" applyFont="1" applyFill="1" applyBorder="1"/>
    <xf numFmtId="49" fontId="0" fillId="2" borderId="9" xfId="0" applyNumberFormat="1" applyFill="1" applyBorder="1"/>
    <xf numFmtId="0" fontId="5" fillId="2" borderId="0" xfId="0" applyFont="1" applyFill="1" applyBorder="1"/>
    <xf numFmtId="0" fontId="0" fillId="2" borderId="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0" fillId="0" borderId="16" xfId="0" applyNumberFormat="1" applyBorder="1" applyAlignment="1">
      <alignment horizontal="left"/>
    </xf>
    <xf numFmtId="0" fontId="0" fillId="0" borderId="14" xfId="0" applyNumberFormat="1" applyBorder="1"/>
    <xf numFmtId="0" fontId="0" fillId="0" borderId="13" xfId="0" applyNumberFormat="1" applyBorder="1"/>
    <xf numFmtId="0" fontId="0" fillId="0" borderId="15" xfId="0" applyNumberFormat="1" applyBorder="1"/>
    <xf numFmtId="0" fontId="0" fillId="0" borderId="0" xfId="0" applyNumberFormat="1"/>
    <xf numFmtId="3" fontId="0" fillId="0" borderId="15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/>
    <xf numFmtId="3" fontId="0" fillId="0" borderId="0" xfId="0" applyNumberFormat="1"/>
    <xf numFmtId="0" fontId="2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3" fontId="0" fillId="0" borderId="18" xfId="0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17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5" fontId="0" fillId="0" borderId="14" xfId="0" applyNumberFormat="1" applyBorder="1" applyAlignment="1">
      <alignment horizontal="right"/>
    </xf>
    <xf numFmtId="166" fontId="0" fillId="0" borderId="18" xfId="0" applyNumberFormat="1" applyBorder="1"/>
    <xf numFmtId="166" fontId="0" fillId="0" borderId="0" xfId="0" applyNumberFormat="1" applyBorder="1"/>
    <xf numFmtId="0" fontId="7" fillId="2" borderId="36" xfId="0" applyFont="1" applyFill="1" applyBorder="1"/>
    <xf numFmtId="0" fontId="7" fillId="2" borderId="37" xfId="0" applyFont="1" applyFill="1" applyBorder="1"/>
    <xf numFmtId="0" fontId="7" fillId="2" borderId="39" xfId="0" applyFont="1" applyFill="1" applyBorder="1"/>
    <xf numFmtId="166" fontId="7" fillId="2" borderId="37" xfId="0" applyNumberFormat="1" applyFont="1" applyFill="1" applyBorder="1"/>
    <xf numFmtId="0" fontId="7" fillId="2" borderId="4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5" fillId="0" borderId="41" xfId="20" applyFont="1" applyBorder="1">
      <alignment/>
      <protection/>
    </xf>
    <xf numFmtId="0" fontId="0" fillId="0" borderId="41" xfId="20" applyBorder="1">
      <alignment/>
      <protection/>
    </xf>
    <xf numFmtId="0" fontId="0" fillId="0" borderId="41" xfId="20" applyBorder="1" applyAlignment="1">
      <alignment horizontal="right"/>
      <protection/>
    </xf>
    <xf numFmtId="0" fontId="0" fillId="0" borderId="42" xfId="20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/>
    <xf numFmtId="0" fontId="5" fillId="0" borderId="44" xfId="20" applyFont="1" applyBorder="1">
      <alignment/>
      <protection/>
    </xf>
    <xf numFmtId="0" fontId="0" fillId="0" borderId="44" xfId="20" applyBorder="1">
      <alignment/>
      <protection/>
    </xf>
    <xf numFmtId="0" fontId="0" fillId="0" borderId="44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3" borderId="24" xfId="0" applyNumberFormat="1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3" fillId="3" borderId="45" xfId="0" applyFont="1" applyFill="1" applyBorder="1"/>
    <xf numFmtId="0" fontId="3" fillId="3" borderId="46" xfId="0" applyFont="1" applyFill="1" applyBorder="1"/>
    <xf numFmtId="0" fontId="3" fillId="3" borderId="47" xfId="0" applyFont="1" applyFill="1" applyBorder="1"/>
    <xf numFmtId="0" fontId="9" fillId="0" borderId="0" xfId="0" applyFont="1" applyBorder="1"/>
    <xf numFmtId="3" fontId="0" fillId="0" borderId="10" xfId="0" applyNumberFormat="1" applyFont="1" applyBorder="1"/>
    <xf numFmtId="0" fontId="3" fillId="2" borderId="24" xfId="0" applyFont="1" applyFill="1" applyBorder="1"/>
    <xf numFmtId="0" fontId="3" fillId="2" borderId="25" xfId="0" applyFont="1" applyFill="1" applyBorder="1"/>
    <xf numFmtId="3" fontId="3" fillId="2" borderId="26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3" fontId="3" fillId="2" borderId="47" xfId="0" applyNumberFormat="1" applyFont="1" applyFill="1" applyBorder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0" fontId="3" fillId="4" borderId="29" xfId="0" applyFont="1" applyFill="1" applyBorder="1"/>
    <xf numFmtId="0" fontId="3" fillId="4" borderId="30" xfId="0" applyFont="1" applyFill="1" applyBorder="1"/>
    <xf numFmtId="0" fontId="0" fillId="4" borderId="48" xfId="0" applyFill="1" applyBorder="1"/>
    <xf numFmtId="0" fontId="3" fillId="4" borderId="49" xfId="0" applyFont="1" applyFill="1" applyBorder="1" applyAlignment="1">
      <alignment horizontal="right"/>
    </xf>
    <xf numFmtId="0" fontId="3" fillId="4" borderId="30" xfId="0" applyFont="1" applyFill="1" applyBorder="1" applyAlignment="1">
      <alignment horizontal="right"/>
    </xf>
    <xf numFmtId="0" fontId="3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/>
    <xf numFmtId="0" fontId="0" fillId="0" borderId="5" xfId="0" applyFont="1" applyBorder="1"/>
    <xf numFmtId="0" fontId="0" fillId="0" borderId="7" xfId="0" applyFont="1" applyBorder="1"/>
    <xf numFmtId="3" fontId="0" fillId="0" borderId="33" xfId="0" applyNumberFormat="1" applyFont="1" applyBorder="1" applyAlignment="1">
      <alignment horizontal="right"/>
    </xf>
    <xf numFmtId="165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/>
    <xf numFmtId="0" fontId="3" fillId="2" borderId="37" xfId="0" applyFont="1" applyFill="1" applyBorder="1"/>
    <xf numFmtId="0" fontId="0" fillId="2" borderId="37" xfId="0" applyFill="1" applyBorder="1"/>
    <xf numFmtId="4" fontId="0" fillId="2" borderId="51" xfId="0" applyNumberFormat="1" applyFill="1" applyBorder="1"/>
    <xf numFmtId="4" fontId="0" fillId="2" borderId="36" xfId="0" applyNumberFormat="1" applyFill="1" applyBorder="1"/>
    <xf numFmtId="4" fontId="0" fillId="2" borderId="37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 applyAlignment="1">
      <alignment horizontal="centerContinuous"/>
      <protection/>
    </xf>
    <xf numFmtId="0" fontId="12" fillId="0" borderId="0" xfId="20" applyFont="1" applyAlignment="1">
      <alignment horizontal="right"/>
      <protection/>
    </xf>
    <xf numFmtId="0" fontId="9" fillId="0" borderId="42" xfId="20" applyFont="1" applyBorder="1" applyAlignment="1">
      <alignment horizontal="right"/>
      <protection/>
    </xf>
    <xf numFmtId="0" fontId="0" fillId="0" borderId="41" xfId="20" applyBorder="1" applyAlignment="1">
      <alignment horizontal="left"/>
      <protection/>
    </xf>
    <xf numFmtId="0" fontId="0" fillId="0" borderId="43" xfId="20" applyBorder="1">
      <alignment/>
      <protection/>
    </xf>
    <xf numFmtId="0" fontId="9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/>
      <protection/>
    </xf>
    <xf numFmtId="49" fontId="9" fillId="3" borderId="50" xfId="20" applyNumberFormat="1" applyFont="1" applyFill="1" applyBorder="1">
      <alignment/>
      <protection/>
    </xf>
    <xf numFmtId="0" fontId="9" fillId="3" borderId="32" xfId="20" applyFont="1" applyFill="1" applyBorder="1" applyAlignment="1">
      <alignment horizontal="center"/>
      <protection/>
    </xf>
    <xf numFmtId="0" fontId="9" fillId="3" borderId="32" xfId="20" applyNumberFormat="1" applyFont="1" applyFill="1" applyBorder="1" applyAlignment="1">
      <alignment horizontal="center"/>
      <protection/>
    </xf>
    <xf numFmtId="0" fontId="9" fillId="3" borderId="50" xfId="20" applyFont="1" applyFill="1" applyBorder="1" applyAlignment="1">
      <alignment horizontal="center"/>
      <protection/>
    </xf>
    <xf numFmtId="0" fontId="3" fillId="0" borderId="52" xfId="20" applyFont="1" applyBorder="1" applyAlignment="1">
      <alignment horizontal="center"/>
      <protection/>
    </xf>
    <xf numFmtId="49" fontId="3" fillId="0" borderId="52" xfId="20" applyNumberFormat="1" applyFont="1" applyBorder="1" applyAlignment="1">
      <alignment horizontal="left"/>
      <protection/>
    </xf>
    <xf numFmtId="0" fontId="3" fillId="0" borderId="52" xfId="20" applyFont="1" applyBorder="1">
      <alignment/>
      <protection/>
    </xf>
    <xf numFmtId="0" fontId="0" fillId="0" borderId="52" xfId="20" applyBorder="1" applyAlignment="1">
      <alignment horizontal="center"/>
      <protection/>
    </xf>
    <xf numFmtId="0" fontId="0" fillId="0" borderId="52" xfId="20" applyNumberFormat="1" applyBorder="1" applyAlignment="1">
      <alignment horizontal="right"/>
      <protection/>
    </xf>
    <xf numFmtId="0" fontId="0" fillId="0" borderId="52" xfId="20" applyNumberFormat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Border="1" applyAlignment="1">
      <alignment horizontal="center" vertical="top"/>
      <protection/>
    </xf>
    <xf numFmtId="49" fontId="8" fillId="0" borderId="52" xfId="20" applyNumberFormat="1" applyFont="1" applyBorder="1" applyAlignment="1">
      <alignment horizontal="left" vertical="top"/>
      <protection/>
    </xf>
    <xf numFmtId="0" fontId="8" fillId="0" borderId="52" xfId="20" applyFont="1" applyBorder="1" applyAlignment="1">
      <alignment wrapText="1"/>
      <protection/>
    </xf>
    <xf numFmtId="49" fontId="8" fillId="0" borderId="52" xfId="20" applyNumberFormat="1" applyFont="1" applyBorder="1" applyAlignment="1">
      <alignment horizontal="center" shrinkToFit="1"/>
      <protection/>
    </xf>
    <xf numFmtId="4" fontId="8" fillId="0" borderId="52" xfId="20" applyNumberFormat="1" applyFont="1" applyBorder="1" applyAlignment="1">
      <alignment horizontal="right"/>
      <protection/>
    </xf>
    <xf numFmtId="4" fontId="8" fillId="0" borderId="52" xfId="20" applyNumberFormat="1" applyFont="1" applyBorder="1">
      <alignment/>
      <protection/>
    </xf>
    <xf numFmtId="0" fontId="0" fillId="2" borderId="53" xfId="20" applyFill="1" applyBorder="1" applyAlignment="1">
      <alignment horizontal="center"/>
      <protection/>
    </xf>
    <xf numFmtId="49" fontId="5" fillId="2" borderId="53" xfId="20" applyNumberFormat="1" applyFont="1" applyFill="1" applyBorder="1" applyAlignment="1">
      <alignment horizontal="left"/>
      <protection/>
    </xf>
    <xf numFmtId="0" fontId="5" fillId="2" borderId="53" xfId="20" applyFont="1" applyFill="1" applyBorder="1">
      <alignment/>
      <protection/>
    </xf>
    <xf numFmtId="4" fontId="0" fillId="2" borderId="53" xfId="20" applyNumberFormat="1" applyFill="1" applyBorder="1" applyAlignment="1">
      <alignment horizontal="right"/>
      <protection/>
    </xf>
    <xf numFmtId="4" fontId="3" fillId="2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8" xfId="0" applyNumberFormat="1" applyFont="1" applyBorder="1"/>
    <xf numFmtId="3" fontId="0" fillId="0" borderId="9" xfId="0" applyNumberFormat="1" applyFont="1" applyBorder="1"/>
    <xf numFmtId="3" fontId="0" fillId="0" borderId="52" xfId="0" applyNumberFormat="1" applyFont="1" applyBorder="1"/>
    <xf numFmtId="3" fontId="0" fillId="0" borderId="54" xfId="0" applyNumberFormat="1" applyFont="1" applyBorder="1"/>
    <xf numFmtId="0" fontId="0" fillId="0" borderId="52" xfId="20" applyNumberFormat="1" applyBorder="1" applyAlignment="1" applyProtection="1">
      <alignment horizontal="right"/>
      <protection locked="0"/>
    </xf>
    <xf numFmtId="4" fontId="8" fillId="0" borderId="52" xfId="20" applyNumberFormat="1" applyFont="1" applyBorder="1" applyAlignment="1" applyProtection="1">
      <alignment horizontal="right"/>
      <protection locked="0"/>
    </xf>
    <xf numFmtId="4" fontId="0" fillId="2" borderId="53" xfId="2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60" xfId="20" applyFont="1" applyBorder="1" applyAlignment="1">
      <alignment horizontal="left"/>
      <protection/>
    </xf>
    <xf numFmtId="0" fontId="0" fillId="0" borderId="44" xfId="20" applyFont="1" applyBorder="1" applyAlignment="1">
      <alignment horizontal="left"/>
      <protection/>
    </xf>
    <xf numFmtId="0" fontId="0" fillId="0" borderId="61" xfId="20" applyFont="1" applyBorder="1" applyAlignment="1">
      <alignment horizontal="left"/>
      <protection/>
    </xf>
    <xf numFmtId="3" fontId="3" fillId="2" borderId="37" xfId="0" applyNumberFormat="1" applyFont="1" applyFill="1" applyBorder="1" applyAlignment="1">
      <alignment horizontal="right"/>
    </xf>
    <xf numFmtId="3" fontId="3" fillId="2" borderId="51" xfId="0" applyNumberFormat="1" applyFont="1" applyFill="1" applyBorder="1" applyAlignment="1">
      <alignment horizontal="right"/>
    </xf>
    <xf numFmtId="0" fontId="10" fillId="0" borderId="0" xfId="20" applyFont="1" applyAlignment="1">
      <alignment horizontal="center"/>
      <protection/>
    </xf>
    <xf numFmtId="49" fontId="0" fillId="0" borderId="58" xfId="20" applyNumberFormat="1" applyFont="1" applyBorder="1" applyAlignment="1">
      <alignment horizontal="center"/>
      <protection/>
    </xf>
    <xf numFmtId="0" fontId="0" fillId="0" borderId="60" xfId="20" applyBorder="1" applyAlignment="1">
      <alignment horizontal="center" shrinkToFit="1"/>
      <protection/>
    </xf>
    <xf numFmtId="0" fontId="0" fillId="0" borderId="44" xfId="20" applyBorder="1" applyAlignment="1">
      <alignment horizontal="center" shrinkToFit="1"/>
      <protection/>
    </xf>
    <xf numFmtId="0" fontId="0" fillId="0" borderId="61" xfId="20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37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397</v>
      </c>
      <c r="B1" s="2"/>
      <c r="C1" s="2"/>
      <c r="D1" s="2"/>
      <c r="E1" s="2"/>
      <c r="F1" s="2"/>
      <c r="G1" s="2"/>
    </row>
    <row r="2" spans="1:7" ht="12.95" customHeight="1">
      <c r="A2" s="3" t="s">
        <v>0</v>
      </c>
      <c r="B2" s="4"/>
      <c r="C2" s="5">
        <f>Rekapitulace!H1</f>
        <v>6</v>
      </c>
      <c r="D2" s="6" t="str">
        <f>Rekapitulace!G2</f>
        <v xml:space="preserve"> D.1.4.3c Rozpočet ÚT-způsobilé výdaje</v>
      </c>
      <c r="E2" s="4"/>
      <c r="F2" s="4"/>
      <c r="G2" s="7"/>
    </row>
    <row r="3" spans="1:7" ht="3" customHeight="1">
      <c r="A3" s="8"/>
      <c r="B3" s="9"/>
      <c r="C3" s="8"/>
      <c r="D3" s="8"/>
      <c r="E3" s="8"/>
      <c r="F3" s="8"/>
      <c r="G3" s="10"/>
    </row>
    <row r="4" spans="1:7" ht="12.95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95" customHeight="1">
      <c r="A5" s="15" t="s">
        <v>69</v>
      </c>
      <c r="B5" s="16"/>
      <c r="C5" s="17" t="s">
        <v>70</v>
      </c>
      <c r="D5" s="18"/>
      <c r="E5" s="18"/>
      <c r="F5" s="13"/>
      <c r="G5" s="14"/>
    </row>
    <row r="6" spans="1:7" ht="12.9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95" customHeight="1">
      <c r="A7" s="15" t="s">
        <v>67</v>
      </c>
      <c r="B7" s="16"/>
      <c r="C7" s="17" t="s">
        <v>68</v>
      </c>
      <c r="D7" s="18"/>
      <c r="E7" s="18"/>
      <c r="F7" s="24"/>
      <c r="G7" s="14"/>
    </row>
    <row r="8" spans="1:9" ht="12.75">
      <c r="A8" s="19" t="s">
        <v>8</v>
      </c>
      <c r="B8" s="21"/>
      <c r="C8" s="179"/>
      <c r="D8" s="180"/>
      <c r="E8" s="25" t="s">
        <v>9</v>
      </c>
      <c r="F8" s="26"/>
      <c r="G8" s="27">
        <v>0</v>
      </c>
      <c r="H8" s="28"/>
      <c r="I8" s="28"/>
    </row>
    <row r="9" spans="1:7" ht="12.75">
      <c r="A9" s="19" t="s">
        <v>10</v>
      </c>
      <c r="B9" s="21"/>
      <c r="C9" s="179"/>
      <c r="D9" s="180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 t="s">
        <v>67</v>
      </c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81"/>
      <c r="F12" s="182"/>
      <c r="G12" s="183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95" customHeight="1">
      <c r="A15" s="45"/>
      <c r="B15" s="8" t="s">
        <v>19</v>
      </c>
      <c r="C15" s="46">
        <f>Dodavka</f>
        <v>0</v>
      </c>
      <c r="D15" s="47" t="str">
        <f>Rekapitulace!A23</f>
        <v>Ztížené výrobní podmínky</v>
      </c>
      <c r="E15" s="48"/>
      <c r="F15" s="49"/>
      <c r="G15" s="46">
        <f>Rekapitulace!I23</f>
        <v>0</v>
      </c>
    </row>
    <row r="16" spans="1:7" ht="15.95" customHeight="1">
      <c r="A16" s="45" t="s">
        <v>20</v>
      </c>
      <c r="B16" s="8" t="s">
        <v>21</v>
      </c>
      <c r="C16" s="46">
        <f>Mont</f>
        <v>0</v>
      </c>
      <c r="D16" s="30" t="str">
        <f>Rekapitulace!A24</f>
        <v>Oborová přirážka</v>
      </c>
      <c r="E16" s="50"/>
      <c r="F16" s="51"/>
      <c r="G16" s="46">
        <f>Rekapitulace!I24</f>
        <v>0</v>
      </c>
    </row>
    <row r="17" spans="1:7" ht="15.95" customHeight="1">
      <c r="A17" s="45" t="s">
        <v>22</v>
      </c>
      <c r="B17" s="8" t="s">
        <v>23</v>
      </c>
      <c r="C17" s="46">
        <f>HSV</f>
        <v>0</v>
      </c>
      <c r="D17" s="30" t="str">
        <f>Rekapitulace!A25</f>
        <v>Přesun stavebních kapacit</v>
      </c>
      <c r="E17" s="50"/>
      <c r="F17" s="51"/>
      <c r="G17" s="46">
        <f>Rekapitulace!I25</f>
        <v>0</v>
      </c>
    </row>
    <row r="18" spans="1:7" ht="15.95" customHeight="1">
      <c r="A18" s="52" t="s">
        <v>24</v>
      </c>
      <c r="B18" s="8" t="s">
        <v>25</v>
      </c>
      <c r="C18" s="46">
        <f>PSV</f>
        <v>0</v>
      </c>
      <c r="D18" s="30" t="str">
        <f>Rekapitulace!A26</f>
        <v>Mimostaveništní doprava</v>
      </c>
      <c r="E18" s="50"/>
      <c r="F18" s="51"/>
      <c r="G18" s="46">
        <f>Rekapitulace!I26</f>
        <v>0</v>
      </c>
    </row>
    <row r="19" spans="1:7" ht="15.95" customHeight="1">
      <c r="A19" s="53" t="s">
        <v>26</v>
      </c>
      <c r="B19" s="8"/>
      <c r="C19" s="46">
        <f>SUM(C15:C18)</f>
        <v>0</v>
      </c>
      <c r="D19" s="54" t="str">
        <f>Rekapitulace!A27</f>
        <v>Zařízení staveniště</v>
      </c>
      <c r="E19" s="50"/>
      <c r="F19" s="51"/>
      <c r="G19" s="46">
        <f>Rekapitulace!I27</f>
        <v>0</v>
      </c>
    </row>
    <row r="20" spans="1:7" ht="15.95" customHeight="1">
      <c r="A20" s="53"/>
      <c r="B20" s="8"/>
      <c r="C20" s="46"/>
      <c r="D20" s="30" t="str">
        <f>Rekapitulace!A28</f>
        <v>Provoz investora</v>
      </c>
      <c r="E20" s="50"/>
      <c r="F20" s="51"/>
      <c r="G20" s="46">
        <f>Rekapitulace!I28</f>
        <v>0</v>
      </c>
    </row>
    <row r="21" spans="1:7" ht="15.95" customHeight="1">
      <c r="A21" s="53" t="s">
        <v>27</v>
      </c>
      <c r="B21" s="8"/>
      <c r="C21" s="46">
        <f>HZS</f>
        <v>0</v>
      </c>
      <c r="D21" s="30" t="str">
        <f>Rekapitulace!A29</f>
        <v>Kompletační činnost (IČD)</v>
      </c>
      <c r="E21" s="50"/>
      <c r="F21" s="51"/>
      <c r="G21" s="46">
        <f>Rekapitulace!I29</f>
        <v>0</v>
      </c>
    </row>
    <row r="22" spans="1:7" ht="15.9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9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7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21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21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19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19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84"/>
      <c r="C37" s="184"/>
      <c r="D37" s="184"/>
      <c r="E37" s="184"/>
      <c r="F37" s="184"/>
      <c r="G37" s="184"/>
      <c r="H37" t="s">
        <v>4</v>
      </c>
    </row>
    <row r="38" spans="1:8" ht="12.75" customHeight="1">
      <c r="A38" s="75"/>
      <c r="B38" s="184"/>
      <c r="C38" s="184"/>
      <c r="D38" s="184"/>
      <c r="E38" s="184"/>
      <c r="F38" s="184"/>
      <c r="G38" s="184"/>
      <c r="H38" t="s">
        <v>4</v>
      </c>
    </row>
    <row r="39" spans="1:8" ht="12.75">
      <c r="A39" s="75"/>
      <c r="B39" s="184"/>
      <c r="C39" s="184"/>
      <c r="D39" s="184"/>
      <c r="E39" s="184"/>
      <c r="F39" s="184"/>
      <c r="G39" s="184"/>
      <c r="H39" t="s">
        <v>4</v>
      </c>
    </row>
    <row r="40" spans="1:8" ht="12.75">
      <c r="A40" s="75"/>
      <c r="B40" s="184"/>
      <c r="C40" s="184"/>
      <c r="D40" s="184"/>
      <c r="E40" s="184"/>
      <c r="F40" s="184"/>
      <c r="G40" s="184"/>
      <c r="H40" t="s">
        <v>4</v>
      </c>
    </row>
    <row r="41" spans="1:8" ht="12.75">
      <c r="A41" s="75"/>
      <c r="B41" s="184"/>
      <c r="C41" s="184"/>
      <c r="D41" s="184"/>
      <c r="E41" s="184"/>
      <c r="F41" s="184"/>
      <c r="G41" s="184"/>
      <c r="H41" t="s">
        <v>4</v>
      </c>
    </row>
    <row r="42" spans="1:8" ht="12.75">
      <c r="A42" s="75"/>
      <c r="B42" s="184"/>
      <c r="C42" s="184"/>
      <c r="D42" s="184"/>
      <c r="E42" s="184"/>
      <c r="F42" s="184"/>
      <c r="G42" s="184"/>
      <c r="H42" t="s">
        <v>4</v>
      </c>
    </row>
    <row r="43" spans="1:8" ht="12.75">
      <c r="A43" s="75"/>
      <c r="B43" s="184"/>
      <c r="C43" s="184"/>
      <c r="D43" s="184"/>
      <c r="E43" s="184"/>
      <c r="F43" s="184"/>
      <c r="G43" s="184"/>
      <c r="H43" t="s">
        <v>4</v>
      </c>
    </row>
    <row r="44" spans="1:8" ht="12.75">
      <c r="A44" s="75"/>
      <c r="B44" s="184"/>
      <c r="C44" s="184"/>
      <c r="D44" s="184"/>
      <c r="E44" s="184"/>
      <c r="F44" s="184"/>
      <c r="G44" s="184"/>
      <c r="H44" t="s">
        <v>4</v>
      </c>
    </row>
    <row r="45" spans="1:8" ht="12.75">
      <c r="A45" s="75"/>
      <c r="B45" s="184"/>
      <c r="C45" s="184"/>
      <c r="D45" s="184"/>
      <c r="E45" s="184"/>
      <c r="F45" s="184"/>
      <c r="G45" s="184"/>
      <c r="H45" t="s">
        <v>4</v>
      </c>
    </row>
    <row r="46" spans="2:7" ht="12.75">
      <c r="B46" s="178"/>
      <c r="C46" s="178"/>
      <c r="D46" s="178"/>
      <c r="E46" s="178"/>
      <c r="F46" s="178"/>
      <c r="G46" s="178"/>
    </row>
    <row r="47" spans="2:7" ht="12.75">
      <c r="B47" s="178"/>
      <c r="C47" s="178"/>
      <c r="D47" s="178"/>
      <c r="E47" s="178"/>
      <c r="F47" s="178"/>
      <c r="G47" s="178"/>
    </row>
    <row r="48" spans="2:7" ht="12.75">
      <c r="B48" s="178"/>
      <c r="C48" s="178"/>
      <c r="D48" s="178"/>
      <c r="E48" s="178"/>
      <c r="F48" s="178"/>
      <c r="G48" s="178"/>
    </row>
    <row r="49" spans="2:7" ht="12.75">
      <c r="B49" s="178"/>
      <c r="C49" s="178"/>
      <c r="D49" s="178"/>
      <c r="E49" s="178"/>
      <c r="F49" s="178"/>
      <c r="G49" s="178"/>
    </row>
    <row r="50" spans="2:7" ht="12.75">
      <c r="B50" s="178"/>
      <c r="C50" s="178"/>
      <c r="D50" s="178"/>
      <c r="E50" s="178"/>
      <c r="F50" s="178"/>
      <c r="G50" s="178"/>
    </row>
    <row r="51" spans="2:7" ht="12.75">
      <c r="B51" s="178"/>
      <c r="C51" s="178"/>
      <c r="D51" s="178"/>
      <c r="E51" s="178"/>
      <c r="F51" s="178"/>
      <c r="G51" s="178"/>
    </row>
    <row r="52" spans="2:7" ht="12.75">
      <c r="B52" s="178"/>
      <c r="C52" s="178"/>
      <c r="D52" s="178"/>
      <c r="E52" s="178"/>
      <c r="F52" s="178"/>
      <c r="G52" s="178"/>
    </row>
    <row r="53" spans="2:7" ht="12.75">
      <c r="B53" s="178"/>
      <c r="C53" s="178"/>
      <c r="D53" s="178"/>
      <c r="E53" s="178"/>
      <c r="F53" s="178"/>
      <c r="G53" s="178"/>
    </row>
    <row r="54" spans="2:7" ht="12.75">
      <c r="B54" s="178"/>
      <c r="C54" s="178"/>
      <c r="D54" s="178"/>
      <c r="E54" s="178"/>
      <c r="F54" s="178"/>
      <c r="G54" s="178"/>
    </row>
    <row r="55" spans="2:7" ht="12.75">
      <c r="B55" s="178"/>
      <c r="C55" s="178"/>
      <c r="D55" s="178"/>
      <c r="E55" s="178"/>
      <c r="F55" s="178"/>
      <c r="G55" s="178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8:D8"/>
    <mergeCell ref="C9:D9"/>
    <mergeCell ref="E12:G12"/>
    <mergeCell ref="B37:G45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2"/>
  <sheetViews>
    <sheetView workbookViewId="0" topLeftCell="A1">
      <selection activeCell="F34" sqref="F3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5" t="s">
        <v>5</v>
      </c>
      <c r="B1" s="186"/>
      <c r="C1" s="76" t="str">
        <f>CONCATENATE(cislostavby," ",nazevstavby)</f>
        <v>19/18 Rekonstrukce Městské knihovny,  k.ú. Místek</v>
      </c>
      <c r="D1" s="77"/>
      <c r="E1" s="78"/>
      <c r="F1" s="77"/>
      <c r="G1" s="79" t="s">
        <v>44</v>
      </c>
      <c r="H1" s="80">
        <v>6</v>
      </c>
      <c r="I1" s="81"/>
    </row>
    <row r="2" spans="1:9" ht="13.5" thickBot="1">
      <c r="A2" s="187" t="s">
        <v>1</v>
      </c>
      <c r="B2" s="188"/>
      <c r="C2" s="82" t="str">
        <f>CONCATENATE(cisloobjektu," ",nazevobjektu)</f>
        <v>SO 0 Rekonstrukce budovy knihovny</v>
      </c>
      <c r="D2" s="83"/>
      <c r="E2" s="84"/>
      <c r="F2" s="83"/>
      <c r="G2" s="189" t="s">
        <v>71</v>
      </c>
      <c r="H2" s="190"/>
      <c r="I2" s="191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97</v>
      </c>
      <c r="B7" s="94" t="str">
        <f>Položky!C7</f>
        <v>Prorážení otvorů</v>
      </c>
      <c r="D7" s="95"/>
      <c r="E7" s="172">
        <f>Položky!BA15</f>
        <v>0</v>
      </c>
      <c r="F7" s="173">
        <f>Položky!BB15</f>
        <v>0</v>
      </c>
      <c r="G7" s="173">
        <f>Položky!BC15</f>
        <v>0</v>
      </c>
      <c r="H7" s="173">
        <f>Položky!BD15</f>
        <v>0</v>
      </c>
      <c r="I7" s="174">
        <f>Položky!BE15</f>
        <v>0</v>
      </c>
    </row>
    <row r="8" spans="1:9" s="13" customFormat="1" ht="12.75">
      <c r="A8" s="171" t="str">
        <f>Položky!B16</f>
        <v>713</v>
      </c>
      <c r="B8" s="94" t="str">
        <f>Položky!C16</f>
        <v>Izolace tepelné</v>
      </c>
      <c r="D8" s="95"/>
      <c r="E8" s="172">
        <f>Položky!BA28</f>
        <v>0</v>
      </c>
      <c r="F8" s="173">
        <f>Položky!BB28</f>
        <v>0</v>
      </c>
      <c r="G8" s="173">
        <f>Položky!BC28</f>
        <v>0</v>
      </c>
      <c r="H8" s="173">
        <f>Položky!BD28</f>
        <v>0</v>
      </c>
      <c r="I8" s="174">
        <f>Položky!BE28</f>
        <v>0</v>
      </c>
    </row>
    <row r="9" spans="1:9" s="13" customFormat="1" ht="12.75">
      <c r="A9" s="171" t="str">
        <f>Položky!B29</f>
        <v>723</v>
      </c>
      <c r="B9" s="94" t="str">
        <f>Položky!C29</f>
        <v>Vnitřní plynovod</v>
      </c>
      <c r="D9" s="95"/>
      <c r="E9" s="172">
        <f>Položky!BA47</f>
        <v>0</v>
      </c>
      <c r="F9" s="173">
        <f>Položky!BB47</f>
        <v>0</v>
      </c>
      <c r="G9" s="173">
        <f>Položky!BC47</f>
        <v>0</v>
      </c>
      <c r="H9" s="173">
        <f>Položky!BD47</f>
        <v>0</v>
      </c>
      <c r="I9" s="174">
        <f>Položky!BE47</f>
        <v>0</v>
      </c>
    </row>
    <row r="10" spans="1:9" s="13" customFormat="1" ht="12.75">
      <c r="A10" s="171" t="str">
        <f>Položky!B48</f>
        <v>730</v>
      </c>
      <c r="B10" s="94" t="str">
        <f>Položky!C48</f>
        <v>Ústřední vytápění</v>
      </c>
      <c r="D10" s="95"/>
      <c r="E10" s="172">
        <f>Položky!BA52</f>
        <v>0</v>
      </c>
      <c r="F10" s="173">
        <f>Položky!BB52</f>
        <v>0</v>
      </c>
      <c r="G10" s="173">
        <f>Položky!BC52</f>
        <v>0</v>
      </c>
      <c r="H10" s="173">
        <f>Položky!BD52</f>
        <v>0</v>
      </c>
      <c r="I10" s="174">
        <f>Položky!BE52</f>
        <v>0</v>
      </c>
    </row>
    <row r="11" spans="1:9" s="13" customFormat="1" ht="12.75">
      <c r="A11" s="171" t="str">
        <f>Položky!B53</f>
        <v>731</v>
      </c>
      <c r="B11" s="94" t="str">
        <f>Položky!C53</f>
        <v>Kotelny</v>
      </c>
      <c r="D11" s="95"/>
      <c r="E11" s="172">
        <f>Položky!BA74</f>
        <v>0</v>
      </c>
      <c r="F11" s="173">
        <f>Položky!BB74</f>
        <v>0</v>
      </c>
      <c r="G11" s="173">
        <f>Položky!BC74</f>
        <v>0</v>
      </c>
      <c r="H11" s="173">
        <f>Položky!BD74</f>
        <v>0</v>
      </c>
      <c r="I11" s="174">
        <f>Položky!BE74</f>
        <v>0</v>
      </c>
    </row>
    <row r="12" spans="1:9" s="13" customFormat="1" ht="12.75">
      <c r="A12" s="171" t="str">
        <f>Položky!B75</f>
        <v>732</v>
      </c>
      <c r="B12" s="94" t="str">
        <f>Položky!C75</f>
        <v>Strojovny</v>
      </c>
      <c r="D12" s="95"/>
      <c r="E12" s="172">
        <f>Položky!BA97</f>
        <v>0</v>
      </c>
      <c r="F12" s="173">
        <f>Položky!BB97</f>
        <v>0</v>
      </c>
      <c r="G12" s="173">
        <f>Položky!BC97</f>
        <v>0</v>
      </c>
      <c r="H12" s="173">
        <f>Položky!BD97</f>
        <v>0</v>
      </c>
      <c r="I12" s="174">
        <f>Položky!BE97</f>
        <v>0</v>
      </c>
    </row>
    <row r="13" spans="1:9" s="13" customFormat="1" ht="12.75">
      <c r="A13" s="171" t="str">
        <f>Položky!B98</f>
        <v>733</v>
      </c>
      <c r="B13" s="94" t="str">
        <f>Položky!C98</f>
        <v>Rozvod potrubí</v>
      </c>
      <c r="D13" s="95"/>
      <c r="E13" s="172">
        <f>Položky!BA116</f>
        <v>0</v>
      </c>
      <c r="F13" s="173">
        <f>Položky!BB116</f>
        <v>0</v>
      </c>
      <c r="G13" s="173">
        <f>Položky!BC116</f>
        <v>0</v>
      </c>
      <c r="H13" s="173">
        <f>Položky!BD116</f>
        <v>0</v>
      </c>
      <c r="I13" s="174">
        <f>Položky!BE116</f>
        <v>0</v>
      </c>
    </row>
    <row r="14" spans="1:9" s="13" customFormat="1" ht="12.75">
      <c r="A14" s="171" t="str">
        <f>Položky!B117</f>
        <v>734</v>
      </c>
      <c r="B14" s="94" t="str">
        <f>Položky!C117</f>
        <v>Armatury</v>
      </c>
      <c r="D14" s="95"/>
      <c r="E14" s="172">
        <f>Položky!BA137</f>
        <v>0</v>
      </c>
      <c r="F14" s="173">
        <f>Položky!BB137</f>
        <v>0</v>
      </c>
      <c r="G14" s="173">
        <f>Položky!BC137</f>
        <v>0</v>
      </c>
      <c r="H14" s="173">
        <f>Položky!BD137</f>
        <v>0</v>
      </c>
      <c r="I14" s="174">
        <f>Položky!BE137</f>
        <v>0</v>
      </c>
    </row>
    <row r="15" spans="1:9" s="13" customFormat="1" ht="12.75">
      <c r="A15" s="171" t="str">
        <f>Položky!B138</f>
        <v>735</v>
      </c>
      <c r="B15" s="94" t="str">
        <f>Položky!C138</f>
        <v>Otopná tělesa</v>
      </c>
      <c r="D15" s="95"/>
      <c r="E15" s="172">
        <f>Položky!BA165</f>
        <v>0</v>
      </c>
      <c r="F15" s="173">
        <f>Položky!BB165</f>
        <v>0</v>
      </c>
      <c r="G15" s="173">
        <f>Položky!BC165</f>
        <v>0</v>
      </c>
      <c r="H15" s="173">
        <f>Položky!BD165</f>
        <v>0</v>
      </c>
      <c r="I15" s="174">
        <f>Položky!BE165</f>
        <v>0</v>
      </c>
    </row>
    <row r="16" spans="1:9" s="13" customFormat="1" ht="12.75">
      <c r="A16" s="171" t="str">
        <f>Položky!B166</f>
        <v>767</v>
      </c>
      <c r="B16" s="94" t="str">
        <f>Položky!C166</f>
        <v>Konstrukce zámečnické</v>
      </c>
      <c r="D16" s="95"/>
      <c r="E16" s="172">
        <f>Položky!BA168</f>
        <v>0</v>
      </c>
      <c r="F16" s="173">
        <f>Položky!BB168</f>
        <v>0</v>
      </c>
      <c r="G16" s="173">
        <f>Položky!BC168</f>
        <v>0</v>
      </c>
      <c r="H16" s="173">
        <f>Položky!BD168</f>
        <v>0</v>
      </c>
      <c r="I16" s="174">
        <f>Položky!BE168</f>
        <v>0</v>
      </c>
    </row>
    <row r="17" spans="1:9" s="13" customFormat="1" ht="13.5" thickBot="1">
      <c r="A17" s="171" t="str">
        <f>Položky!B169</f>
        <v>783</v>
      </c>
      <c r="B17" s="94" t="str">
        <f>Položky!C169</f>
        <v>Nátěry</v>
      </c>
      <c r="D17" s="95"/>
      <c r="E17" s="172">
        <f>Položky!BA171</f>
        <v>0</v>
      </c>
      <c r="F17" s="173">
        <f>Položky!BB171</f>
        <v>0</v>
      </c>
      <c r="G17" s="173">
        <f>Položky!BC171</f>
        <v>0</v>
      </c>
      <c r="H17" s="173">
        <f>Položky!BD171</f>
        <v>0</v>
      </c>
      <c r="I17" s="174">
        <f>Položky!BE171</f>
        <v>0</v>
      </c>
    </row>
    <row r="18" spans="1:9" s="102" customFormat="1" ht="13.5" thickBot="1">
      <c r="A18" s="96"/>
      <c r="B18" s="97" t="s">
        <v>51</v>
      </c>
      <c r="C18" s="97"/>
      <c r="D18" s="98"/>
      <c r="E18" s="99">
        <f>SUM(E7:E17)</f>
        <v>0</v>
      </c>
      <c r="F18" s="100">
        <f>SUM(F7:F17)</f>
        <v>0</v>
      </c>
      <c r="G18" s="100">
        <f>SUM(G7:G17)</f>
        <v>0</v>
      </c>
      <c r="H18" s="100">
        <f>SUM(H7:H17)</f>
        <v>0</v>
      </c>
      <c r="I18" s="101">
        <f>SUM(I7:I17)</f>
        <v>0</v>
      </c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57" ht="19.5" customHeight="1">
      <c r="A20" s="86" t="s">
        <v>52</v>
      </c>
      <c r="B20" s="86"/>
      <c r="C20" s="86"/>
      <c r="D20" s="86"/>
      <c r="E20" s="86"/>
      <c r="F20" s="86"/>
      <c r="G20" s="103"/>
      <c r="H20" s="86"/>
      <c r="I20" s="86"/>
      <c r="BA20" s="35"/>
      <c r="BB20" s="35"/>
      <c r="BC20" s="35"/>
      <c r="BD20" s="35"/>
      <c r="BE20" s="35"/>
    </row>
    <row r="21" ht="13.5" thickBot="1"/>
    <row r="22" spans="1:9" ht="12.75">
      <c r="A22" s="104" t="s">
        <v>53</v>
      </c>
      <c r="B22" s="105"/>
      <c r="C22" s="105"/>
      <c r="D22" s="106"/>
      <c r="E22" s="107" t="s">
        <v>54</v>
      </c>
      <c r="F22" s="108" t="s">
        <v>55</v>
      </c>
      <c r="G22" s="109" t="s">
        <v>56</v>
      </c>
      <c r="H22" s="110"/>
      <c r="I22" s="111" t="s">
        <v>54</v>
      </c>
    </row>
    <row r="23" spans="1:53" ht="12.75">
      <c r="A23" s="112" t="s">
        <v>389</v>
      </c>
      <c r="B23" s="113"/>
      <c r="C23" s="113"/>
      <c r="D23" s="114"/>
      <c r="E23" s="115">
        <v>0</v>
      </c>
      <c r="F23" s="116">
        <v>0</v>
      </c>
      <c r="G23" s="117">
        <f aca="true" t="shared" si="0" ref="G23:G30">CHOOSE(BA23+1,HSV+PSV,HSV+PSV+Mont,HSV+PSV+Dodavka+Mont,HSV,PSV,Mont,Dodavka,Mont+Dodavka,0)</f>
        <v>0</v>
      </c>
      <c r="H23" s="118"/>
      <c r="I23" s="119">
        <f aca="true" t="shared" si="1" ref="I23:I30">E23+F23*G23/100</f>
        <v>0</v>
      </c>
      <c r="BA23">
        <v>0</v>
      </c>
    </row>
    <row r="24" spans="1:53" ht="12.75">
      <c r="A24" s="112" t="s">
        <v>390</v>
      </c>
      <c r="B24" s="113"/>
      <c r="C24" s="113"/>
      <c r="D24" s="114"/>
      <c r="E24" s="115">
        <v>0</v>
      </c>
      <c r="F24" s="116">
        <v>0</v>
      </c>
      <c r="G24" s="117">
        <f t="shared" si="0"/>
        <v>0</v>
      </c>
      <c r="H24" s="118"/>
      <c r="I24" s="119">
        <f t="shared" si="1"/>
        <v>0</v>
      </c>
      <c r="BA24">
        <v>0</v>
      </c>
    </row>
    <row r="25" spans="1:53" ht="12.75">
      <c r="A25" s="112" t="s">
        <v>391</v>
      </c>
      <c r="B25" s="113"/>
      <c r="C25" s="113"/>
      <c r="D25" s="114"/>
      <c r="E25" s="115">
        <v>0</v>
      </c>
      <c r="F25" s="116">
        <v>0</v>
      </c>
      <c r="G25" s="117">
        <f t="shared" si="0"/>
        <v>0</v>
      </c>
      <c r="H25" s="118"/>
      <c r="I25" s="119">
        <f t="shared" si="1"/>
        <v>0</v>
      </c>
      <c r="BA25">
        <v>0</v>
      </c>
    </row>
    <row r="26" spans="1:53" ht="12.75">
      <c r="A26" s="112" t="s">
        <v>392</v>
      </c>
      <c r="B26" s="113"/>
      <c r="C26" s="113"/>
      <c r="D26" s="114"/>
      <c r="E26" s="115">
        <v>0</v>
      </c>
      <c r="F26" s="116">
        <v>0</v>
      </c>
      <c r="G26" s="117">
        <f t="shared" si="0"/>
        <v>0</v>
      </c>
      <c r="H26" s="118"/>
      <c r="I26" s="119">
        <f t="shared" si="1"/>
        <v>0</v>
      </c>
      <c r="BA26">
        <v>0</v>
      </c>
    </row>
    <row r="27" spans="1:53" ht="12.75">
      <c r="A27" s="112" t="s">
        <v>393</v>
      </c>
      <c r="B27" s="113"/>
      <c r="C27" s="113"/>
      <c r="D27" s="114"/>
      <c r="E27" s="115">
        <v>0</v>
      </c>
      <c r="F27" s="116">
        <v>0</v>
      </c>
      <c r="G27" s="117">
        <f t="shared" si="0"/>
        <v>0</v>
      </c>
      <c r="H27" s="118"/>
      <c r="I27" s="119">
        <f t="shared" si="1"/>
        <v>0</v>
      </c>
      <c r="BA27">
        <v>1</v>
      </c>
    </row>
    <row r="28" spans="1:53" ht="12.75">
      <c r="A28" s="112" t="s">
        <v>394</v>
      </c>
      <c r="B28" s="113"/>
      <c r="C28" s="113"/>
      <c r="D28" s="114"/>
      <c r="E28" s="115">
        <v>0</v>
      </c>
      <c r="F28" s="116">
        <v>0</v>
      </c>
      <c r="G28" s="117">
        <f t="shared" si="0"/>
        <v>0</v>
      </c>
      <c r="H28" s="118"/>
      <c r="I28" s="119">
        <f t="shared" si="1"/>
        <v>0</v>
      </c>
      <c r="BA28">
        <v>1</v>
      </c>
    </row>
    <row r="29" spans="1:53" ht="12.75">
      <c r="A29" s="112" t="s">
        <v>395</v>
      </c>
      <c r="B29" s="113"/>
      <c r="C29" s="113"/>
      <c r="D29" s="114"/>
      <c r="E29" s="115">
        <v>0</v>
      </c>
      <c r="F29" s="116">
        <v>0</v>
      </c>
      <c r="G29" s="117">
        <f t="shared" si="0"/>
        <v>0</v>
      </c>
      <c r="H29" s="118"/>
      <c r="I29" s="119">
        <f t="shared" si="1"/>
        <v>0</v>
      </c>
      <c r="BA29">
        <v>2</v>
      </c>
    </row>
    <row r="30" spans="1:53" ht="12.75">
      <c r="A30" s="112" t="s">
        <v>396</v>
      </c>
      <c r="B30" s="113"/>
      <c r="C30" s="113"/>
      <c r="D30" s="114"/>
      <c r="E30" s="115">
        <v>0</v>
      </c>
      <c r="F30" s="116">
        <v>0</v>
      </c>
      <c r="G30" s="117">
        <f t="shared" si="0"/>
        <v>0</v>
      </c>
      <c r="H30" s="118"/>
      <c r="I30" s="119">
        <f t="shared" si="1"/>
        <v>0</v>
      </c>
      <c r="BA30">
        <v>2</v>
      </c>
    </row>
    <row r="31" spans="1:9" ht="13.5" thickBot="1">
      <c r="A31" s="120"/>
      <c r="B31" s="121" t="s">
        <v>57</v>
      </c>
      <c r="C31" s="122"/>
      <c r="D31" s="123"/>
      <c r="E31" s="124"/>
      <c r="F31" s="125"/>
      <c r="G31" s="125"/>
      <c r="H31" s="192">
        <f>SUM(I23:I30)</f>
        <v>0</v>
      </c>
      <c r="I31" s="193"/>
    </row>
    <row r="33" spans="2:9" ht="12.75">
      <c r="B33" s="102"/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  <row r="68" spans="6:9" ht="12.75">
      <c r="F68" s="126"/>
      <c r="G68" s="127"/>
      <c r="H68" s="127"/>
      <c r="I68" s="128"/>
    </row>
    <row r="69" spans="6:9" ht="12.75">
      <c r="F69" s="126"/>
      <c r="G69" s="127"/>
      <c r="H69" s="127"/>
      <c r="I69" s="128"/>
    </row>
    <row r="70" spans="6:9" ht="12.75">
      <c r="F70" s="126"/>
      <c r="G70" s="127"/>
      <c r="H70" s="127"/>
      <c r="I70" s="128"/>
    </row>
    <row r="71" spans="6:9" ht="12.75">
      <c r="F71" s="126"/>
      <c r="G71" s="127"/>
      <c r="H71" s="127"/>
      <c r="I71" s="128"/>
    </row>
    <row r="72" spans="6:9" ht="12.75">
      <c r="F72" s="126"/>
      <c r="G72" s="127"/>
      <c r="H72" s="127"/>
      <c r="I72" s="128"/>
    </row>
    <row r="73" spans="6:9" ht="12.75">
      <c r="F73" s="126"/>
      <c r="G73" s="127"/>
      <c r="H73" s="127"/>
      <c r="I73" s="128"/>
    </row>
    <row r="74" spans="6:9" ht="12.75">
      <c r="F74" s="126"/>
      <c r="G74" s="127"/>
      <c r="H74" s="127"/>
      <c r="I74" s="128"/>
    </row>
    <row r="75" spans="6:9" ht="12.75">
      <c r="F75" s="126"/>
      <c r="G75" s="127"/>
      <c r="H75" s="127"/>
      <c r="I75" s="128"/>
    </row>
    <row r="76" spans="6:9" ht="12.75">
      <c r="F76" s="126"/>
      <c r="G76" s="127"/>
      <c r="H76" s="127"/>
      <c r="I76" s="128"/>
    </row>
    <row r="77" spans="6:9" ht="12.75">
      <c r="F77" s="126"/>
      <c r="G77" s="127"/>
      <c r="H77" s="127"/>
      <c r="I77" s="128"/>
    </row>
    <row r="78" spans="6:9" ht="12.75">
      <c r="F78" s="126"/>
      <c r="G78" s="127"/>
      <c r="H78" s="127"/>
      <c r="I78" s="128"/>
    </row>
    <row r="79" spans="6:9" ht="12.75">
      <c r="F79" s="126"/>
      <c r="G79" s="127"/>
      <c r="H79" s="127"/>
      <c r="I79" s="128"/>
    </row>
    <row r="80" spans="6:9" ht="12.75">
      <c r="F80" s="126"/>
      <c r="G80" s="127"/>
      <c r="H80" s="127"/>
      <c r="I80" s="128"/>
    </row>
    <row r="81" spans="6:9" ht="12.75">
      <c r="F81" s="126"/>
      <c r="G81" s="127"/>
      <c r="H81" s="127"/>
      <c r="I81" s="128"/>
    </row>
    <row r="82" spans="6:9" ht="12.75">
      <c r="F82" s="126"/>
      <c r="G82" s="127"/>
      <c r="H82" s="127"/>
      <c r="I82" s="128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44"/>
  <sheetViews>
    <sheetView showGridLines="0" showZeros="0" tabSelected="1" workbookViewId="0" topLeftCell="A1">
      <selection activeCell="F8" sqref="F8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6384" width="9.125" style="129" customWidth="1"/>
  </cols>
  <sheetData>
    <row r="1" spans="1:7" ht="15.75">
      <c r="A1" s="194" t="s">
        <v>397</v>
      </c>
      <c r="B1" s="194"/>
      <c r="C1" s="194"/>
      <c r="D1" s="194"/>
      <c r="E1" s="194"/>
      <c r="F1" s="194"/>
      <c r="G1" s="194"/>
    </row>
    <row r="2" spans="2:7" ht="13.5" thickBot="1">
      <c r="B2" s="130"/>
      <c r="C2" s="131"/>
      <c r="D2" s="131"/>
      <c r="E2" s="132"/>
      <c r="F2" s="131"/>
      <c r="G2" s="131"/>
    </row>
    <row r="3" spans="1:7" ht="13.5" thickTop="1">
      <c r="A3" s="185" t="s">
        <v>5</v>
      </c>
      <c r="B3" s="186"/>
      <c r="C3" s="76" t="str">
        <f>CONCATENATE(cislostavby," ",nazevstavby)</f>
        <v>19/18 Rekonstrukce Městské knihovny,  k.ú. Místek</v>
      </c>
      <c r="D3" s="77"/>
      <c r="E3" s="133" t="s">
        <v>0</v>
      </c>
      <c r="F3" s="134">
        <f>Rekapitulace!H1</f>
        <v>6</v>
      </c>
      <c r="G3" s="135"/>
    </row>
    <row r="4" spans="1:7" ht="13.5" thickBot="1">
      <c r="A4" s="195" t="s">
        <v>1</v>
      </c>
      <c r="B4" s="188"/>
      <c r="C4" s="82" t="str">
        <f>CONCATENATE(cisloobjektu," ",nazevobjektu)</f>
        <v>SO 0 Rekonstrukce budovy knihovny</v>
      </c>
      <c r="D4" s="83"/>
      <c r="E4" s="196" t="str">
        <f>Rekapitulace!G2</f>
        <v xml:space="preserve"> D.1.4.3c Rozpočet ÚT-způsobilé výdaje</v>
      </c>
      <c r="F4" s="197"/>
      <c r="G4" s="198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72</v>
      </c>
      <c r="C7" s="146" t="s">
        <v>73</v>
      </c>
      <c r="D7" s="147"/>
      <c r="E7" s="148"/>
      <c r="F7" s="175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74</v>
      </c>
      <c r="C8" s="154" t="s">
        <v>75</v>
      </c>
      <c r="D8" s="155" t="s">
        <v>76</v>
      </c>
      <c r="E8" s="156">
        <v>2</v>
      </c>
      <c r="F8" s="176"/>
      <c r="G8" s="157">
        <f aca="true" t="shared" si="0" ref="G8:G14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14">IF(AZ8=1,G8,0)</f>
        <v>0</v>
      </c>
      <c r="BB8" s="129">
        <f aca="true" t="shared" si="2" ref="BB8:BB14">IF(AZ8=2,G8,0)</f>
        <v>0</v>
      </c>
      <c r="BC8" s="129">
        <f aca="true" t="shared" si="3" ref="BC8:BC14">IF(AZ8=3,G8,0)</f>
        <v>0</v>
      </c>
      <c r="BD8" s="129">
        <f aca="true" t="shared" si="4" ref="BD8:BD14">IF(AZ8=4,G8,0)</f>
        <v>0</v>
      </c>
      <c r="BE8" s="129">
        <f aca="true" t="shared" si="5" ref="BE8:BE14">IF(AZ8=5,G8,0)</f>
        <v>0</v>
      </c>
      <c r="CZ8" s="129">
        <v>0</v>
      </c>
    </row>
    <row r="9" spans="1:104" ht="12.75">
      <c r="A9" s="152">
        <v>2</v>
      </c>
      <c r="B9" s="153" t="s">
        <v>77</v>
      </c>
      <c r="C9" s="154" t="s">
        <v>78</v>
      </c>
      <c r="D9" s="155" t="s">
        <v>76</v>
      </c>
      <c r="E9" s="156">
        <v>6</v>
      </c>
      <c r="F9" s="176">
        <v>0</v>
      </c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79</v>
      </c>
      <c r="C10" s="154" t="s">
        <v>80</v>
      </c>
      <c r="D10" s="155" t="s">
        <v>81</v>
      </c>
      <c r="E10" s="156">
        <v>2.1</v>
      </c>
      <c r="F10" s="176">
        <v>0</v>
      </c>
      <c r="G10" s="157">
        <f t="shared" si="0"/>
        <v>0</v>
      </c>
      <c r="O10" s="151">
        <v>2</v>
      </c>
      <c r="AA10" s="129">
        <v>1</v>
      </c>
      <c r="AB10" s="129">
        <v>3</v>
      </c>
      <c r="AC10" s="129">
        <v>3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82</v>
      </c>
      <c r="C11" s="154" t="s">
        <v>83</v>
      </c>
      <c r="D11" s="155" t="s">
        <v>81</v>
      </c>
      <c r="E11" s="156">
        <v>2.1</v>
      </c>
      <c r="F11" s="176">
        <v>0</v>
      </c>
      <c r="G11" s="157">
        <f t="shared" si="0"/>
        <v>0</v>
      </c>
      <c r="O11" s="151">
        <v>2</v>
      </c>
      <c r="AA11" s="129">
        <v>1</v>
      </c>
      <c r="AB11" s="129">
        <v>3</v>
      </c>
      <c r="AC11" s="129">
        <v>3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0</v>
      </c>
    </row>
    <row r="12" spans="1:104" ht="12.75">
      <c r="A12" s="152">
        <v>5</v>
      </c>
      <c r="B12" s="153" t="s">
        <v>84</v>
      </c>
      <c r="C12" s="154" t="s">
        <v>85</v>
      </c>
      <c r="D12" s="155" t="s">
        <v>81</v>
      </c>
      <c r="E12" s="156">
        <v>2.1</v>
      </c>
      <c r="F12" s="176">
        <v>0</v>
      </c>
      <c r="G12" s="157">
        <f t="shared" si="0"/>
        <v>0</v>
      </c>
      <c r="O12" s="151">
        <v>2</v>
      </c>
      <c r="AA12" s="129">
        <v>1</v>
      </c>
      <c r="AB12" s="129">
        <v>3</v>
      </c>
      <c r="AC12" s="129">
        <v>3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86</v>
      </c>
      <c r="C13" s="154" t="s">
        <v>87</v>
      </c>
      <c r="D13" s="155" t="s">
        <v>81</v>
      </c>
      <c r="E13" s="156">
        <v>2.1</v>
      </c>
      <c r="F13" s="176">
        <v>0</v>
      </c>
      <c r="G13" s="157">
        <f t="shared" si="0"/>
        <v>0</v>
      </c>
      <c r="O13" s="151">
        <v>2</v>
      </c>
      <c r="AA13" s="129">
        <v>1</v>
      </c>
      <c r="AB13" s="129">
        <v>3</v>
      </c>
      <c r="AC13" s="129">
        <v>3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104" ht="12.75">
      <c r="A14" s="152">
        <v>7</v>
      </c>
      <c r="B14" s="153" t="s">
        <v>88</v>
      </c>
      <c r="C14" s="154" t="s">
        <v>89</v>
      </c>
      <c r="D14" s="155" t="s">
        <v>81</v>
      </c>
      <c r="E14" s="156">
        <v>2.1</v>
      </c>
      <c r="F14" s="176">
        <v>0</v>
      </c>
      <c r="G14" s="157">
        <f t="shared" si="0"/>
        <v>0</v>
      </c>
      <c r="O14" s="151">
        <v>2</v>
      </c>
      <c r="AA14" s="129">
        <v>1</v>
      </c>
      <c r="AB14" s="129">
        <v>3</v>
      </c>
      <c r="AC14" s="129">
        <v>3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0</v>
      </c>
    </row>
    <row r="15" spans="1:57" ht="12.75">
      <c r="A15" s="158"/>
      <c r="B15" s="159" t="s">
        <v>66</v>
      </c>
      <c r="C15" s="160" t="str">
        <f>CONCATENATE(B7," ",C7)</f>
        <v>97 Prorážení otvorů</v>
      </c>
      <c r="D15" s="158"/>
      <c r="E15" s="161"/>
      <c r="F15" s="177"/>
      <c r="G15" s="162">
        <f>SUM(G7:G14)</f>
        <v>0</v>
      </c>
      <c r="O15" s="151">
        <v>4</v>
      </c>
      <c r="BA15" s="163">
        <f>SUM(BA7:BA14)</f>
        <v>0</v>
      </c>
      <c r="BB15" s="163">
        <f>SUM(BB7:BB14)</f>
        <v>0</v>
      </c>
      <c r="BC15" s="163">
        <f>SUM(BC7:BC14)</f>
        <v>0</v>
      </c>
      <c r="BD15" s="163">
        <f>SUM(BD7:BD14)</f>
        <v>0</v>
      </c>
      <c r="BE15" s="163">
        <f>SUM(BE7:BE14)</f>
        <v>0</v>
      </c>
    </row>
    <row r="16" spans="1:15" ht="12.75">
      <c r="A16" s="144" t="s">
        <v>65</v>
      </c>
      <c r="B16" s="145" t="s">
        <v>90</v>
      </c>
      <c r="C16" s="146" t="s">
        <v>91</v>
      </c>
      <c r="D16" s="147"/>
      <c r="E16" s="148"/>
      <c r="F16" s="175"/>
      <c r="G16" s="149"/>
      <c r="H16" s="150"/>
      <c r="I16" s="150"/>
      <c r="O16" s="151">
        <v>1</v>
      </c>
    </row>
    <row r="17" spans="1:104" ht="12.75">
      <c r="A17" s="152">
        <v>8</v>
      </c>
      <c r="B17" s="153" t="s">
        <v>92</v>
      </c>
      <c r="C17" s="154" t="s">
        <v>93</v>
      </c>
      <c r="D17" s="155" t="s">
        <v>76</v>
      </c>
      <c r="E17" s="156">
        <v>1060</v>
      </c>
      <c r="F17" s="176">
        <v>0</v>
      </c>
      <c r="G17" s="157">
        <f aca="true" t="shared" si="6" ref="G17:G27">E17*F17</f>
        <v>0</v>
      </c>
      <c r="O17" s="151">
        <v>2</v>
      </c>
      <c r="AA17" s="129">
        <v>1</v>
      </c>
      <c r="AB17" s="129">
        <v>0</v>
      </c>
      <c r="AC17" s="129">
        <v>0</v>
      </c>
      <c r="AZ17" s="129">
        <v>2</v>
      </c>
      <c r="BA17" s="129">
        <f aca="true" t="shared" si="7" ref="BA17:BA27">IF(AZ17=1,G17,0)</f>
        <v>0</v>
      </c>
      <c r="BB17" s="129">
        <f aca="true" t="shared" si="8" ref="BB17:BB27">IF(AZ17=2,G17,0)</f>
        <v>0</v>
      </c>
      <c r="BC17" s="129">
        <f aca="true" t="shared" si="9" ref="BC17:BC27">IF(AZ17=3,G17,0)</f>
        <v>0</v>
      </c>
      <c r="BD17" s="129">
        <f aca="true" t="shared" si="10" ref="BD17:BD27">IF(AZ17=4,G17,0)</f>
        <v>0</v>
      </c>
      <c r="BE17" s="129">
        <f aca="true" t="shared" si="11" ref="BE17:BE27">IF(AZ17=5,G17,0)</f>
        <v>0</v>
      </c>
      <c r="CZ17" s="129">
        <v>0.0001</v>
      </c>
    </row>
    <row r="18" spans="1:104" ht="12.75">
      <c r="A18" s="152">
        <v>9</v>
      </c>
      <c r="B18" s="153" t="s">
        <v>94</v>
      </c>
      <c r="C18" s="154" t="s">
        <v>95</v>
      </c>
      <c r="D18" s="155" t="s">
        <v>76</v>
      </c>
      <c r="E18" s="156">
        <v>238</v>
      </c>
      <c r="F18" s="176">
        <v>0</v>
      </c>
      <c r="G18" s="157">
        <f t="shared" si="6"/>
        <v>0</v>
      </c>
      <c r="O18" s="151">
        <v>2</v>
      </c>
      <c r="AA18" s="129">
        <v>12</v>
      </c>
      <c r="AB18" s="129">
        <v>1</v>
      </c>
      <c r="AC18" s="129">
        <v>4</v>
      </c>
      <c r="AZ18" s="129">
        <v>2</v>
      </c>
      <c r="BA18" s="129">
        <f t="shared" si="7"/>
        <v>0</v>
      </c>
      <c r="BB18" s="129">
        <f t="shared" si="8"/>
        <v>0</v>
      </c>
      <c r="BC18" s="129">
        <f t="shared" si="9"/>
        <v>0</v>
      </c>
      <c r="BD18" s="129">
        <f t="shared" si="10"/>
        <v>0</v>
      </c>
      <c r="BE18" s="129">
        <f t="shared" si="11"/>
        <v>0</v>
      </c>
      <c r="CZ18" s="129">
        <v>1E-05</v>
      </c>
    </row>
    <row r="19" spans="1:104" ht="12.75">
      <c r="A19" s="152">
        <v>10</v>
      </c>
      <c r="B19" s="153" t="s">
        <v>96</v>
      </c>
      <c r="C19" s="154" t="s">
        <v>97</v>
      </c>
      <c r="D19" s="155" t="s">
        <v>76</v>
      </c>
      <c r="E19" s="156">
        <v>92</v>
      </c>
      <c r="F19" s="176">
        <v>0</v>
      </c>
      <c r="G19" s="157">
        <f t="shared" si="6"/>
        <v>0</v>
      </c>
      <c r="O19" s="151">
        <v>2</v>
      </c>
      <c r="AA19" s="129">
        <v>12</v>
      </c>
      <c r="AB19" s="129">
        <v>1</v>
      </c>
      <c r="AC19" s="129">
        <v>223</v>
      </c>
      <c r="AZ19" s="129">
        <v>2</v>
      </c>
      <c r="BA19" s="129">
        <f t="shared" si="7"/>
        <v>0</v>
      </c>
      <c r="BB19" s="129">
        <f t="shared" si="8"/>
        <v>0</v>
      </c>
      <c r="BC19" s="129">
        <f t="shared" si="9"/>
        <v>0</v>
      </c>
      <c r="BD19" s="129">
        <f t="shared" si="10"/>
        <v>0</v>
      </c>
      <c r="BE19" s="129">
        <f t="shared" si="11"/>
        <v>0</v>
      </c>
      <c r="CZ19" s="129">
        <v>0</v>
      </c>
    </row>
    <row r="20" spans="1:104" ht="12.75">
      <c r="A20" s="152">
        <v>11</v>
      </c>
      <c r="B20" s="153" t="s">
        <v>98</v>
      </c>
      <c r="C20" s="154" t="s">
        <v>99</v>
      </c>
      <c r="D20" s="155" t="s">
        <v>76</v>
      </c>
      <c r="E20" s="156">
        <v>70</v>
      </c>
      <c r="F20" s="176">
        <v>0</v>
      </c>
      <c r="G20" s="157">
        <f t="shared" si="6"/>
        <v>0</v>
      </c>
      <c r="O20" s="151">
        <v>2</v>
      </c>
      <c r="AA20" s="129">
        <v>12</v>
      </c>
      <c r="AB20" s="129">
        <v>1</v>
      </c>
      <c r="AC20" s="129">
        <v>224</v>
      </c>
      <c r="AZ20" s="129">
        <v>2</v>
      </c>
      <c r="BA20" s="129">
        <f t="shared" si="7"/>
        <v>0</v>
      </c>
      <c r="BB20" s="129">
        <f t="shared" si="8"/>
        <v>0</v>
      </c>
      <c r="BC20" s="129">
        <f t="shared" si="9"/>
        <v>0</v>
      </c>
      <c r="BD20" s="129">
        <f t="shared" si="10"/>
        <v>0</v>
      </c>
      <c r="BE20" s="129">
        <f t="shared" si="11"/>
        <v>0</v>
      </c>
      <c r="CZ20" s="129">
        <v>0</v>
      </c>
    </row>
    <row r="21" spans="1:104" ht="12.75">
      <c r="A21" s="152">
        <v>12</v>
      </c>
      <c r="B21" s="153" t="s">
        <v>100</v>
      </c>
      <c r="C21" s="154" t="s">
        <v>101</v>
      </c>
      <c r="D21" s="155" t="s">
        <v>76</v>
      </c>
      <c r="E21" s="156">
        <v>88</v>
      </c>
      <c r="F21" s="176">
        <v>0</v>
      </c>
      <c r="G21" s="157">
        <f t="shared" si="6"/>
        <v>0</v>
      </c>
      <c r="O21" s="151">
        <v>2</v>
      </c>
      <c r="AA21" s="129">
        <v>12</v>
      </c>
      <c r="AB21" s="129">
        <v>1</v>
      </c>
      <c r="AC21" s="129">
        <v>225</v>
      </c>
      <c r="AZ21" s="129">
        <v>2</v>
      </c>
      <c r="BA21" s="129">
        <f t="shared" si="7"/>
        <v>0</v>
      </c>
      <c r="BB21" s="129">
        <f t="shared" si="8"/>
        <v>0</v>
      </c>
      <c r="BC21" s="129">
        <f t="shared" si="9"/>
        <v>0</v>
      </c>
      <c r="BD21" s="129">
        <f t="shared" si="10"/>
        <v>0</v>
      </c>
      <c r="BE21" s="129">
        <f t="shared" si="11"/>
        <v>0</v>
      </c>
      <c r="CZ21" s="129">
        <v>0</v>
      </c>
    </row>
    <row r="22" spans="1:104" ht="12.75">
      <c r="A22" s="152">
        <v>13</v>
      </c>
      <c r="B22" s="153" t="s">
        <v>102</v>
      </c>
      <c r="C22" s="154" t="s">
        <v>103</v>
      </c>
      <c r="D22" s="155" t="s">
        <v>76</v>
      </c>
      <c r="E22" s="156">
        <v>8</v>
      </c>
      <c r="F22" s="176">
        <v>0</v>
      </c>
      <c r="G22" s="157">
        <f t="shared" si="6"/>
        <v>0</v>
      </c>
      <c r="O22" s="151">
        <v>2</v>
      </c>
      <c r="AA22" s="129">
        <v>12</v>
      </c>
      <c r="AB22" s="129">
        <v>1</v>
      </c>
      <c r="AC22" s="129">
        <v>226</v>
      </c>
      <c r="AZ22" s="129">
        <v>2</v>
      </c>
      <c r="BA22" s="129">
        <f t="shared" si="7"/>
        <v>0</v>
      </c>
      <c r="BB22" s="129">
        <f t="shared" si="8"/>
        <v>0</v>
      </c>
      <c r="BC22" s="129">
        <f t="shared" si="9"/>
        <v>0</v>
      </c>
      <c r="BD22" s="129">
        <f t="shared" si="10"/>
        <v>0</v>
      </c>
      <c r="BE22" s="129">
        <f t="shared" si="11"/>
        <v>0</v>
      </c>
      <c r="CZ22" s="129">
        <v>0</v>
      </c>
    </row>
    <row r="23" spans="1:104" ht="12.75">
      <c r="A23" s="152">
        <v>14</v>
      </c>
      <c r="B23" s="153" t="s">
        <v>104</v>
      </c>
      <c r="C23" s="154" t="s">
        <v>105</v>
      </c>
      <c r="D23" s="155" t="s">
        <v>76</v>
      </c>
      <c r="E23" s="156">
        <v>650</v>
      </c>
      <c r="F23" s="176">
        <v>0</v>
      </c>
      <c r="G23" s="157">
        <f t="shared" si="6"/>
        <v>0</v>
      </c>
      <c r="O23" s="151">
        <v>2</v>
      </c>
      <c r="AA23" s="129">
        <v>12</v>
      </c>
      <c r="AB23" s="129">
        <v>1</v>
      </c>
      <c r="AC23" s="129">
        <v>278</v>
      </c>
      <c r="AZ23" s="129">
        <v>2</v>
      </c>
      <c r="BA23" s="129">
        <f t="shared" si="7"/>
        <v>0</v>
      </c>
      <c r="BB23" s="129">
        <f t="shared" si="8"/>
        <v>0</v>
      </c>
      <c r="BC23" s="129">
        <f t="shared" si="9"/>
        <v>0</v>
      </c>
      <c r="BD23" s="129">
        <f t="shared" si="10"/>
        <v>0</v>
      </c>
      <c r="BE23" s="129">
        <f t="shared" si="11"/>
        <v>0</v>
      </c>
      <c r="CZ23" s="129">
        <v>0</v>
      </c>
    </row>
    <row r="24" spans="1:104" ht="12.75">
      <c r="A24" s="152">
        <v>15</v>
      </c>
      <c r="B24" s="153" t="s">
        <v>106</v>
      </c>
      <c r="C24" s="154" t="s">
        <v>107</v>
      </c>
      <c r="D24" s="155" t="s">
        <v>76</v>
      </c>
      <c r="E24" s="156">
        <v>12</v>
      </c>
      <c r="F24" s="176">
        <v>0</v>
      </c>
      <c r="G24" s="157">
        <f t="shared" si="6"/>
        <v>0</v>
      </c>
      <c r="O24" s="151">
        <v>2</v>
      </c>
      <c r="AA24" s="129">
        <v>12</v>
      </c>
      <c r="AB24" s="129">
        <v>1</v>
      </c>
      <c r="AC24" s="129">
        <v>277</v>
      </c>
      <c r="AZ24" s="129">
        <v>2</v>
      </c>
      <c r="BA24" s="129">
        <f t="shared" si="7"/>
        <v>0</v>
      </c>
      <c r="BB24" s="129">
        <f t="shared" si="8"/>
        <v>0</v>
      </c>
      <c r="BC24" s="129">
        <f t="shared" si="9"/>
        <v>0</v>
      </c>
      <c r="BD24" s="129">
        <f t="shared" si="10"/>
        <v>0</v>
      </c>
      <c r="BE24" s="129">
        <f t="shared" si="11"/>
        <v>0</v>
      </c>
      <c r="CZ24" s="129">
        <v>0</v>
      </c>
    </row>
    <row r="25" spans="1:104" ht="12.75">
      <c r="A25" s="152">
        <v>16</v>
      </c>
      <c r="B25" s="153" t="s">
        <v>108</v>
      </c>
      <c r="C25" s="154" t="s">
        <v>109</v>
      </c>
      <c r="D25" s="155" t="s">
        <v>76</v>
      </c>
      <c r="E25" s="156">
        <v>6</v>
      </c>
      <c r="F25" s="176">
        <v>0</v>
      </c>
      <c r="G25" s="157">
        <f t="shared" si="6"/>
        <v>0</v>
      </c>
      <c r="O25" s="151">
        <v>2</v>
      </c>
      <c r="AA25" s="129">
        <v>12</v>
      </c>
      <c r="AB25" s="129">
        <v>1</v>
      </c>
      <c r="AC25" s="129">
        <v>227</v>
      </c>
      <c r="AZ25" s="129">
        <v>2</v>
      </c>
      <c r="BA25" s="129">
        <f t="shared" si="7"/>
        <v>0</v>
      </c>
      <c r="BB25" s="129">
        <f t="shared" si="8"/>
        <v>0</v>
      </c>
      <c r="BC25" s="129">
        <f t="shared" si="9"/>
        <v>0</v>
      </c>
      <c r="BD25" s="129">
        <f t="shared" si="10"/>
        <v>0</v>
      </c>
      <c r="BE25" s="129">
        <f t="shared" si="11"/>
        <v>0</v>
      </c>
      <c r="CZ25" s="129">
        <v>0</v>
      </c>
    </row>
    <row r="26" spans="1:104" ht="12.75">
      <c r="A26" s="152">
        <v>17</v>
      </c>
      <c r="B26" s="153" t="s">
        <v>110</v>
      </c>
      <c r="C26" s="154" t="s">
        <v>111</v>
      </c>
      <c r="D26" s="155" t="s">
        <v>55</v>
      </c>
      <c r="E26" s="156">
        <v>562.996</v>
      </c>
      <c r="F26" s="176">
        <v>0</v>
      </c>
      <c r="G26" s="157">
        <f t="shared" si="6"/>
        <v>0</v>
      </c>
      <c r="O26" s="151">
        <v>2</v>
      </c>
      <c r="AA26" s="129">
        <v>7</v>
      </c>
      <c r="AB26" s="129">
        <v>1002</v>
      </c>
      <c r="AC26" s="129">
        <v>5</v>
      </c>
      <c r="AZ26" s="129">
        <v>2</v>
      </c>
      <c r="BA26" s="129">
        <f t="shared" si="7"/>
        <v>0</v>
      </c>
      <c r="BB26" s="129">
        <f t="shared" si="8"/>
        <v>0</v>
      </c>
      <c r="BC26" s="129">
        <f t="shared" si="9"/>
        <v>0</v>
      </c>
      <c r="BD26" s="129">
        <f t="shared" si="10"/>
        <v>0</v>
      </c>
      <c r="BE26" s="129">
        <f t="shared" si="11"/>
        <v>0</v>
      </c>
      <c r="CZ26" s="129">
        <v>0</v>
      </c>
    </row>
    <row r="27" spans="1:104" ht="12.75">
      <c r="A27" s="152">
        <v>18</v>
      </c>
      <c r="B27" s="153" t="s">
        <v>112</v>
      </c>
      <c r="C27" s="154" t="s">
        <v>113</v>
      </c>
      <c r="D27" s="155" t="s">
        <v>114</v>
      </c>
      <c r="E27" s="156">
        <v>40</v>
      </c>
      <c r="F27" s="176">
        <v>0</v>
      </c>
      <c r="G27" s="157">
        <f t="shared" si="6"/>
        <v>0</v>
      </c>
      <c r="O27" s="151">
        <v>2</v>
      </c>
      <c r="AA27" s="129">
        <v>10</v>
      </c>
      <c r="AB27" s="129">
        <v>0</v>
      </c>
      <c r="AC27" s="129">
        <v>8</v>
      </c>
      <c r="AZ27" s="129">
        <v>5</v>
      </c>
      <c r="BA27" s="129">
        <f t="shared" si="7"/>
        <v>0</v>
      </c>
      <c r="BB27" s="129">
        <f t="shared" si="8"/>
        <v>0</v>
      </c>
      <c r="BC27" s="129">
        <f t="shared" si="9"/>
        <v>0</v>
      </c>
      <c r="BD27" s="129">
        <f t="shared" si="10"/>
        <v>0</v>
      </c>
      <c r="BE27" s="129">
        <f t="shared" si="11"/>
        <v>0</v>
      </c>
      <c r="CZ27" s="129">
        <v>0</v>
      </c>
    </row>
    <row r="28" spans="1:57" ht="12.75">
      <c r="A28" s="158"/>
      <c r="B28" s="159" t="s">
        <v>66</v>
      </c>
      <c r="C28" s="160" t="str">
        <f>CONCATENATE(B16," ",C16)</f>
        <v>713 Izolace tepelné</v>
      </c>
      <c r="D28" s="158"/>
      <c r="E28" s="161"/>
      <c r="F28" s="177"/>
      <c r="G28" s="162">
        <f>SUM(G16:G27)</f>
        <v>0</v>
      </c>
      <c r="O28" s="151">
        <v>4</v>
      </c>
      <c r="BA28" s="163">
        <f>SUM(BA16:BA27)</f>
        <v>0</v>
      </c>
      <c r="BB28" s="163">
        <f>SUM(BB16:BB27)</f>
        <v>0</v>
      </c>
      <c r="BC28" s="163">
        <f>SUM(BC16:BC27)</f>
        <v>0</v>
      </c>
      <c r="BD28" s="163">
        <f>SUM(BD16:BD27)</f>
        <v>0</v>
      </c>
      <c r="BE28" s="163">
        <f>SUM(BE16:BE27)</f>
        <v>0</v>
      </c>
    </row>
    <row r="29" spans="1:15" ht="12.75">
      <c r="A29" s="144" t="s">
        <v>65</v>
      </c>
      <c r="B29" s="145" t="s">
        <v>115</v>
      </c>
      <c r="C29" s="146" t="s">
        <v>116</v>
      </c>
      <c r="D29" s="147"/>
      <c r="E29" s="148"/>
      <c r="F29" s="175"/>
      <c r="G29" s="149"/>
      <c r="H29" s="150"/>
      <c r="I29" s="150"/>
      <c r="O29" s="151">
        <v>1</v>
      </c>
    </row>
    <row r="30" spans="1:104" ht="22.5">
      <c r="A30" s="152">
        <v>19</v>
      </c>
      <c r="B30" s="153" t="s">
        <v>117</v>
      </c>
      <c r="C30" s="154" t="s">
        <v>118</v>
      </c>
      <c r="D30" s="155" t="s">
        <v>76</v>
      </c>
      <c r="E30" s="156">
        <v>6</v>
      </c>
      <c r="F30" s="176">
        <v>0</v>
      </c>
      <c r="G30" s="157">
        <f aca="true" t="shared" si="12" ref="G30:G46">E30*F30</f>
        <v>0</v>
      </c>
      <c r="O30" s="151">
        <v>2</v>
      </c>
      <c r="AA30" s="129">
        <v>1</v>
      </c>
      <c r="AB30" s="129">
        <v>7</v>
      </c>
      <c r="AC30" s="129">
        <v>7</v>
      </c>
      <c r="AZ30" s="129">
        <v>2</v>
      </c>
      <c r="BA30" s="129">
        <f aca="true" t="shared" si="13" ref="BA30:BA46">IF(AZ30=1,G30,0)</f>
        <v>0</v>
      </c>
      <c r="BB30" s="129">
        <f aca="true" t="shared" si="14" ref="BB30:BB46">IF(AZ30=2,G30,0)</f>
        <v>0</v>
      </c>
      <c r="BC30" s="129">
        <f aca="true" t="shared" si="15" ref="BC30:BC46">IF(AZ30=3,G30,0)</f>
        <v>0</v>
      </c>
      <c r="BD30" s="129">
        <f aca="true" t="shared" si="16" ref="BD30:BD46">IF(AZ30=4,G30,0)</f>
        <v>0</v>
      </c>
      <c r="BE30" s="129">
        <f aca="true" t="shared" si="17" ref="BE30:BE46">IF(AZ30=5,G30,0)</f>
        <v>0</v>
      </c>
      <c r="CZ30" s="129">
        <v>0.01456</v>
      </c>
    </row>
    <row r="31" spans="1:104" ht="22.5">
      <c r="A31" s="152">
        <v>20</v>
      </c>
      <c r="B31" s="153" t="s">
        <v>119</v>
      </c>
      <c r="C31" s="154" t="s">
        <v>120</v>
      </c>
      <c r="D31" s="155" t="s">
        <v>76</v>
      </c>
      <c r="E31" s="156">
        <v>35</v>
      </c>
      <c r="F31" s="176">
        <v>0</v>
      </c>
      <c r="G31" s="157">
        <f t="shared" si="12"/>
        <v>0</v>
      </c>
      <c r="O31" s="151">
        <v>2</v>
      </c>
      <c r="AA31" s="129">
        <v>1</v>
      </c>
      <c r="AB31" s="129">
        <v>7</v>
      </c>
      <c r="AC31" s="129">
        <v>7</v>
      </c>
      <c r="AZ31" s="129">
        <v>2</v>
      </c>
      <c r="BA31" s="129">
        <f t="shared" si="13"/>
        <v>0</v>
      </c>
      <c r="BB31" s="129">
        <f t="shared" si="14"/>
        <v>0</v>
      </c>
      <c r="BC31" s="129">
        <f t="shared" si="15"/>
        <v>0</v>
      </c>
      <c r="BD31" s="129">
        <f t="shared" si="16"/>
        <v>0</v>
      </c>
      <c r="BE31" s="129">
        <f t="shared" si="17"/>
        <v>0</v>
      </c>
      <c r="CZ31" s="129">
        <v>0.01484</v>
      </c>
    </row>
    <row r="32" spans="1:104" ht="12.75">
      <c r="A32" s="152">
        <v>21</v>
      </c>
      <c r="B32" s="153" t="s">
        <v>121</v>
      </c>
      <c r="C32" s="154" t="s">
        <v>122</v>
      </c>
      <c r="D32" s="155" t="s">
        <v>76</v>
      </c>
      <c r="E32" s="156">
        <v>3</v>
      </c>
      <c r="F32" s="176"/>
      <c r="G32" s="157">
        <f t="shared" si="12"/>
        <v>0</v>
      </c>
      <c r="O32" s="151">
        <v>2</v>
      </c>
      <c r="AA32" s="129">
        <v>1</v>
      </c>
      <c r="AB32" s="129">
        <v>7</v>
      </c>
      <c r="AC32" s="129">
        <v>7</v>
      </c>
      <c r="AZ32" s="129">
        <v>2</v>
      </c>
      <c r="BA32" s="129">
        <f t="shared" si="13"/>
        <v>0</v>
      </c>
      <c r="BB32" s="129">
        <f t="shared" si="14"/>
        <v>0</v>
      </c>
      <c r="BC32" s="129">
        <f t="shared" si="15"/>
        <v>0</v>
      </c>
      <c r="BD32" s="129">
        <f t="shared" si="16"/>
        <v>0</v>
      </c>
      <c r="BE32" s="129">
        <f t="shared" si="17"/>
        <v>0</v>
      </c>
      <c r="CZ32" s="129">
        <v>0.00429</v>
      </c>
    </row>
    <row r="33" spans="1:104" ht="12.75">
      <c r="A33" s="152">
        <v>22</v>
      </c>
      <c r="B33" s="153" t="s">
        <v>123</v>
      </c>
      <c r="C33" s="154" t="s">
        <v>124</v>
      </c>
      <c r="D33" s="155" t="s">
        <v>125</v>
      </c>
      <c r="E33" s="156">
        <v>1</v>
      </c>
      <c r="F33" s="176">
        <v>0</v>
      </c>
      <c r="G33" s="157">
        <f t="shared" si="12"/>
        <v>0</v>
      </c>
      <c r="O33" s="151">
        <v>2</v>
      </c>
      <c r="AA33" s="129">
        <v>1</v>
      </c>
      <c r="AB33" s="129">
        <v>7</v>
      </c>
      <c r="AC33" s="129">
        <v>7</v>
      </c>
      <c r="AZ33" s="129">
        <v>2</v>
      </c>
      <c r="BA33" s="129">
        <f t="shared" si="13"/>
        <v>0</v>
      </c>
      <c r="BB33" s="129">
        <f t="shared" si="14"/>
        <v>0</v>
      </c>
      <c r="BC33" s="129">
        <f t="shared" si="15"/>
        <v>0</v>
      </c>
      <c r="BD33" s="129">
        <f t="shared" si="16"/>
        <v>0</v>
      </c>
      <c r="BE33" s="129">
        <f t="shared" si="17"/>
        <v>0</v>
      </c>
      <c r="CZ33" s="129">
        <v>0.0045</v>
      </c>
    </row>
    <row r="34" spans="1:104" ht="12.75">
      <c r="A34" s="152">
        <v>23</v>
      </c>
      <c r="B34" s="153" t="s">
        <v>126</v>
      </c>
      <c r="C34" s="154" t="s">
        <v>127</v>
      </c>
      <c r="D34" s="155" t="s">
        <v>125</v>
      </c>
      <c r="E34" s="156">
        <v>1</v>
      </c>
      <c r="F34" s="176">
        <v>0</v>
      </c>
      <c r="G34" s="157">
        <f t="shared" si="12"/>
        <v>0</v>
      </c>
      <c r="O34" s="151">
        <v>2</v>
      </c>
      <c r="AA34" s="129">
        <v>1</v>
      </c>
      <c r="AB34" s="129">
        <v>7</v>
      </c>
      <c r="AC34" s="129">
        <v>7</v>
      </c>
      <c r="AZ34" s="129">
        <v>2</v>
      </c>
      <c r="BA34" s="129">
        <f t="shared" si="13"/>
        <v>0</v>
      </c>
      <c r="BB34" s="129">
        <f t="shared" si="14"/>
        <v>0</v>
      </c>
      <c r="BC34" s="129">
        <f t="shared" si="15"/>
        <v>0</v>
      </c>
      <c r="BD34" s="129">
        <f t="shared" si="16"/>
        <v>0</v>
      </c>
      <c r="BE34" s="129">
        <f t="shared" si="17"/>
        <v>0</v>
      </c>
      <c r="CZ34" s="129">
        <v>0.00016</v>
      </c>
    </row>
    <row r="35" spans="1:104" ht="12.75">
      <c r="A35" s="152">
        <v>24</v>
      </c>
      <c r="B35" s="153" t="s">
        <v>128</v>
      </c>
      <c r="C35" s="154" t="s">
        <v>129</v>
      </c>
      <c r="D35" s="155" t="s">
        <v>130</v>
      </c>
      <c r="E35" s="156">
        <v>1</v>
      </c>
      <c r="F35" s="176">
        <v>0</v>
      </c>
      <c r="G35" s="157">
        <f t="shared" si="12"/>
        <v>0</v>
      </c>
      <c r="O35" s="151">
        <v>2</v>
      </c>
      <c r="AA35" s="129">
        <v>1</v>
      </c>
      <c r="AB35" s="129">
        <v>7</v>
      </c>
      <c r="AC35" s="129">
        <v>7</v>
      </c>
      <c r="AZ35" s="129">
        <v>2</v>
      </c>
      <c r="BA35" s="129">
        <f t="shared" si="13"/>
        <v>0</v>
      </c>
      <c r="BB35" s="129">
        <f t="shared" si="14"/>
        <v>0</v>
      </c>
      <c r="BC35" s="129">
        <f t="shared" si="15"/>
        <v>0</v>
      </c>
      <c r="BD35" s="129">
        <f t="shared" si="16"/>
        <v>0</v>
      </c>
      <c r="BE35" s="129">
        <f t="shared" si="17"/>
        <v>0</v>
      </c>
      <c r="CZ35" s="129">
        <v>0</v>
      </c>
    </row>
    <row r="36" spans="1:104" ht="12.75">
      <c r="A36" s="152">
        <v>25</v>
      </c>
      <c r="B36" s="153" t="s">
        <v>131</v>
      </c>
      <c r="C36" s="154" t="s">
        <v>132</v>
      </c>
      <c r="D36" s="155" t="s">
        <v>76</v>
      </c>
      <c r="E36" s="156">
        <v>41</v>
      </c>
      <c r="F36" s="176">
        <v>0</v>
      </c>
      <c r="G36" s="157">
        <f t="shared" si="12"/>
        <v>0</v>
      </c>
      <c r="O36" s="151">
        <v>2</v>
      </c>
      <c r="AA36" s="129">
        <v>1</v>
      </c>
      <c r="AB36" s="129">
        <v>7</v>
      </c>
      <c r="AC36" s="129">
        <v>7</v>
      </c>
      <c r="AZ36" s="129">
        <v>2</v>
      </c>
      <c r="BA36" s="129">
        <f t="shared" si="13"/>
        <v>0</v>
      </c>
      <c r="BB36" s="129">
        <f t="shared" si="14"/>
        <v>0</v>
      </c>
      <c r="BC36" s="129">
        <f t="shared" si="15"/>
        <v>0</v>
      </c>
      <c r="BD36" s="129">
        <f t="shared" si="16"/>
        <v>0</v>
      </c>
      <c r="BE36" s="129">
        <f t="shared" si="17"/>
        <v>0</v>
      </c>
      <c r="CZ36" s="129">
        <v>0</v>
      </c>
    </row>
    <row r="37" spans="1:104" ht="12.75">
      <c r="A37" s="152">
        <v>26</v>
      </c>
      <c r="B37" s="153" t="s">
        <v>133</v>
      </c>
      <c r="C37" s="154" t="s">
        <v>134</v>
      </c>
      <c r="D37" s="155" t="s">
        <v>135</v>
      </c>
      <c r="E37" s="156">
        <v>1</v>
      </c>
      <c r="F37" s="176">
        <v>0</v>
      </c>
      <c r="G37" s="157">
        <f t="shared" si="12"/>
        <v>0</v>
      </c>
      <c r="O37" s="151">
        <v>2</v>
      </c>
      <c r="AA37" s="129">
        <v>1</v>
      </c>
      <c r="AB37" s="129">
        <v>7</v>
      </c>
      <c r="AC37" s="129">
        <v>7</v>
      </c>
      <c r="AZ37" s="129">
        <v>2</v>
      </c>
      <c r="BA37" s="129">
        <f t="shared" si="13"/>
        <v>0</v>
      </c>
      <c r="BB37" s="129">
        <f t="shared" si="14"/>
        <v>0</v>
      </c>
      <c r="BC37" s="129">
        <f t="shared" si="15"/>
        <v>0</v>
      </c>
      <c r="BD37" s="129">
        <f t="shared" si="16"/>
        <v>0</v>
      </c>
      <c r="BE37" s="129">
        <f t="shared" si="17"/>
        <v>0</v>
      </c>
      <c r="CZ37" s="129">
        <v>0</v>
      </c>
    </row>
    <row r="38" spans="1:104" ht="12.75">
      <c r="A38" s="152">
        <v>27</v>
      </c>
      <c r="B38" s="153" t="s">
        <v>136</v>
      </c>
      <c r="C38" s="154" t="s">
        <v>137</v>
      </c>
      <c r="D38" s="155" t="s">
        <v>125</v>
      </c>
      <c r="E38" s="156">
        <v>2</v>
      </c>
      <c r="F38" s="176">
        <v>0</v>
      </c>
      <c r="G38" s="157">
        <f t="shared" si="12"/>
        <v>0</v>
      </c>
      <c r="O38" s="151">
        <v>2</v>
      </c>
      <c r="AA38" s="129">
        <v>1</v>
      </c>
      <c r="AB38" s="129">
        <v>7</v>
      </c>
      <c r="AC38" s="129">
        <v>7</v>
      </c>
      <c r="AZ38" s="129">
        <v>2</v>
      </c>
      <c r="BA38" s="129">
        <f t="shared" si="13"/>
        <v>0</v>
      </c>
      <c r="BB38" s="129">
        <f t="shared" si="14"/>
        <v>0</v>
      </c>
      <c r="BC38" s="129">
        <f t="shared" si="15"/>
        <v>0</v>
      </c>
      <c r="BD38" s="129">
        <f t="shared" si="16"/>
        <v>0</v>
      </c>
      <c r="BE38" s="129">
        <f t="shared" si="17"/>
        <v>0</v>
      </c>
      <c r="CZ38" s="129">
        <v>0.001</v>
      </c>
    </row>
    <row r="39" spans="1:104" ht="12.75">
      <c r="A39" s="152">
        <v>28</v>
      </c>
      <c r="B39" s="153" t="s">
        <v>138</v>
      </c>
      <c r="C39" s="154" t="s">
        <v>139</v>
      </c>
      <c r="D39" s="155" t="s">
        <v>135</v>
      </c>
      <c r="E39" s="156">
        <v>2</v>
      </c>
      <c r="F39" s="176">
        <v>0</v>
      </c>
      <c r="G39" s="157">
        <f t="shared" si="12"/>
        <v>0</v>
      </c>
      <c r="O39" s="151">
        <v>2</v>
      </c>
      <c r="AA39" s="129">
        <v>1</v>
      </c>
      <c r="AB39" s="129">
        <v>7</v>
      </c>
      <c r="AC39" s="129">
        <v>7</v>
      </c>
      <c r="AZ39" s="129">
        <v>2</v>
      </c>
      <c r="BA39" s="129">
        <f t="shared" si="13"/>
        <v>0</v>
      </c>
      <c r="BB39" s="129">
        <f t="shared" si="14"/>
        <v>0</v>
      </c>
      <c r="BC39" s="129">
        <f t="shared" si="15"/>
        <v>0</v>
      </c>
      <c r="BD39" s="129">
        <f t="shared" si="16"/>
        <v>0</v>
      </c>
      <c r="BE39" s="129">
        <f t="shared" si="17"/>
        <v>0</v>
      </c>
      <c r="CZ39" s="129">
        <v>3E-05</v>
      </c>
    </row>
    <row r="40" spans="1:104" ht="12.75">
      <c r="A40" s="152">
        <v>29</v>
      </c>
      <c r="B40" s="153" t="s">
        <v>140</v>
      </c>
      <c r="C40" s="154" t="s">
        <v>141</v>
      </c>
      <c r="D40" s="155" t="s">
        <v>135</v>
      </c>
      <c r="E40" s="156">
        <v>2</v>
      </c>
      <c r="F40" s="176">
        <v>0</v>
      </c>
      <c r="G40" s="157">
        <f t="shared" si="12"/>
        <v>0</v>
      </c>
      <c r="O40" s="151">
        <v>2</v>
      </c>
      <c r="AA40" s="129">
        <v>1</v>
      </c>
      <c r="AB40" s="129">
        <v>7</v>
      </c>
      <c r="AC40" s="129">
        <v>7</v>
      </c>
      <c r="AZ40" s="129">
        <v>2</v>
      </c>
      <c r="BA40" s="129">
        <f t="shared" si="13"/>
        <v>0</v>
      </c>
      <c r="BB40" s="129">
        <f t="shared" si="14"/>
        <v>0</v>
      </c>
      <c r="BC40" s="129">
        <f t="shared" si="15"/>
        <v>0</v>
      </c>
      <c r="BD40" s="129">
        <f t="shared" si="16"/>
        <v>0</v>
      </c>
      <c r="BE40" s="129">
        <f t="shared" si="17"/>
        <v>0</v>
      </c>
      <c r="CZ40" s="129">
        <v>3E-05</v>
      </c>
    </row>
    <row r="41" spans="1:104" ht="12.75">
      <c r="A41" s="152">
        <v>30</v>
      </c>
      <c r="B41" s="153" t="s">
        <v>142</v>
      </c>
      <c r="C41" s="154" t="s">
        <v>143</v>
      </c>
      <c r="D41" s="155" t="s">
        <v>81</v>
      </c>
      <c r="E41" s="156">
        <v>0.5</v>
      </c>
      <c r="F41" s="176">
        <v>0</v>
      </c>
      <c r="G41" s="157">
        <f t="shared" si="12"/>
        <v>0</v>
      </c>
      <c r="O41" s="151">
        <v>2</v>
      </c>
      <c r="AA41" s="129">
        <v>1</v>
      </c>
      <c r="AB41" s="129">
        <v>5</v>
      </c>
      <c r="AC41" s="129">
        <v>5</v>
      </c>
      <c r="AZ41" s="129">
        <v>2</v>
      </c>
      <c r="BA41" s="129">
        <f t="shared" si="13"/>
        <v>0</v>
      </c>
      <c r="BB41" s="129">
        <f t="shared" si="14"/>
        <v>0</v>
      </c>
      <c r="BC41" s="129">
        <f t="shared" si="15"/>
        <v>0</v>
      </c>
      <c r="BD41" s="129">
        <f t="shared" si="16"/>
        <v>0</v>
      </c>
      <c r="BE41" s="129">
        <f t="shared" si="17"/>
        <v>0</v>
      </c>
      <c r="CZ41" s="129">
        <v>0</v>
      </c>
    </row>
    <row r="42" spans="1:104" ht="12.75">
      <c r="A42" s="152">
        <v>31</v>
      </c>
      <c r="B42" s="153" t="s">
        <v>144</v>
      </c>
      <c r="C42" s="154" t="s">
        <v>145</v>
      </c>
      <c r="D42" s="155" t="s">
        <v>130</v>
      </c>
      <c r="E42" s="156">
        <v>1</v>
      </c>
      <c r="F42" s="176">
        <v>0</v>
      </c>
      <c r="G42" s="157">
        <f t="shared" si="12"/>
        <v>0</v>
      </c>
      <c r="O42" s="151">
        <v>2</v>
      </c>
      <c r="AA42" s="129">
        <v>12</v>
      </c>
      <c r="AB42" s="129">
        <v>0</v>
      </c>
      <c r="AC42" s="129">
        <v>322</v>
      </c>
      <c r="AZ42" s="129">
        <v>2</v>
      </c>
      <c r="BA42" s="129">
        <f t="shared" si="13"/>
        <v>0</v>
      </c>
      <c r="BB42" s="129">
        <f t="shared" si="14"/>
        <v>0</v>
      </c>
      <c r="BC42" s="129">
        <f t="shared" si="15"/>
        <v>0</v>
      </c>
      <c r="BD42" s="129">
        <f t="shared" si="16"/>
        <v>0</v>
      </c>
      <c r="BE42" s="129">
        <f t="shared" si="17"/>
        <v>0</v>
      </c>
      <c r="CZ42" s="129">
        <v>0</v>
      </c>
    </row>
    <row r="43" spans="1:104" ht="12.75">
      <c r="A43" s="152">
        <v>32</v>
      </c>
      <c r="B43" s="153" t="s">
        <v>146</v>
      </c>
      <c r="C43" s="154" t="s">
        <v>147</v>
      </c>
      <c r="D43" s="155" t="s">
        <v>135</v>
      </c>
      <c r="E43" s="156">
        <v>6</v>
      </c>
      <c r="F43" s="176">
        <v>0</v>
      </c>
      <c r="G43" s="157">
        <f t="shared" si="12"/>
        <v>0</v>
      </c>
      <c r="O43" s="151">
        <v>2</v>
      </c>
      <c r="AA43" s="129">
        <v>12</v>
      </c>
      <c r="AB43" s="129">
        <v>0</v>
      </c>
      <c r="AC43" s="129">
        <v>328</v>
      </c>
      <c r="AZ43" s="129">
        <v>2</v>
      </c>
      <c r="BA43" s="129">
        <f t="shared" si="13"/>
        <v>0</v>
      </c>
      <c r="BB43" s="129">
        <f t="shared" si="14"/>
        <v>0</v>
      </c>
      <c r="BC43" s="129">
        <f t="shared" si="15"/>
        <v>0</v>
      </c>
      <c r="BD43" s="129">
        <f t="shared" si="16"/>
        <v>0</v>
      </c>
      <c r="BE43" s="129">
        <f t="shared" si="17"/>
        <v>0</v>
      </c>
      <c r="CZ43" s="129">
        <v>0</v>
      </c>
    </row>
    <row r="44" spans="1:104" ht="12.75">
      <c r="A44" s="152">
        <v>33</v>
      </c>
      <c r="B44" s="153" t="s">
        <v>148</v>
      </c>
      <c r="C44" s="154" t="s">
        <v>149</v>
      </c>
      <c r="D44" s="155" t="s">
        <v>135</v>
      </c>
      <c r="E44" s="156">
        <v>2</v>
      </c>
      <c r="F44" s="176">
        <v>0</v>
      </c>
      <c r="G44" s="157">
        <f t="shared" si="12"/>
        <v>0</v>
      </c>
      <c r="O44" s="151">
        <v>2</v>
      </c>
      <c r="AA44" s="129">
        <v>3</v>
      </c>
      <c r="AB44" s="129">
        <v>7</v>
      </c>
      <c r="AC44" s="129">
        <v>551310015</v>
      </c>
      <c r="AZ44" s="129">
        <v>2</v>
      </c>
      <c r="BA44" s="129">
        <f t="shared" si="13"/>
        <v>0</v>
      </c>
      <c r="BB44" s="129">
        <f t="shared" si="14"/>
        <v>0</v>
      </c>
      <c r="BC44" s="129">
        <f t="shared" si="15"/>
        <v>0</v>
      </c>
      <c r="BD44" s="129">
        <f t="shared" si="16"/>
        <v>0</v>
      </c>
      <c r="BE44" s="129">
        <f t="shared" si="17"/>
        <v>0</v>
      </c>
      <c r="CZ44" s="129">
        <v>0.0007</v>
      </c>
    </row>
    <row r="45" spans="1:104" ht="12.75">
      <c r="A45" s="152">
        <v>34</v>
      </c>
      <c r="B45" s="153" t="s">
        <v>150</v>
      </c>
      <c r="C45" s="154" t="s">
        <v>151</v>
      </c>
      <c r="D45" s="155" t="s">
        <v>135</v>
      </c>
      <c r="E45" s="156">
        <v>2</v>
      </c>
      <c r="F45" s="176">
        <v>0</v>
      </c>
      <c r="G45" s="157">
        <f t="shared" si="12"/>
        <v>0</v>
      </c>
      <c r="O45" s="151">
        <v>2</v>
      </c>
      <c r="AA45" s="129">
        <v>3</v>
      </c>
      <c r="AB45" s="129">
        <v>7</v>
      </c>
      <c r="AC45" s="129">
        <v>551310101</v>
      </c>
      <c r="AZ45" s="129">
        <v>2</v>
      </c>
      <c r="BA45" s="129">
        <f t="shared" si="13"/>
        <v>0</v>
      </c>
      <c r="BB45" s="129">
        <f t="shared" si="14"/>
        <v>0</v>
      </c>
      <c r="BC45" s="129">
        <f t="shared" si="15"/>
        <v>0</v>
      </c>
      <c r="BD45" s="129">
        <f t="shared" si="16"/>
        <v>0</v>
      </c>
      <c r="BE45" s="129">
        <f t="shared" si="17"/>
        <v>0</v>
      </c>
      <c r="CZ45" s="129">
        <v>0.0006</v>
      </c>
    </row>
    <row r="46" spans="1:104" ht="12.75">
      <c r="A46" s="152">
        <v>35</v>
      </c>
      <c r="B46" s="153" t="s">
        <v>152</v>
      </c>
      <c r="C46" s="154" t="s">
        <v>153</v>
      </c>
      <c r="D46" s="155" t="s">
        <v>114</v>
      </c>
      <c r="E46" s="156">
        <v>8</v>
      </c>
      <c r="F46" s="176">
        <v>0</v>
      </c>
      <c r="G46" s="157">
        <f t="shared" si="12"/>
        <v>0</v>
      </c>
      <c r="O46" s="151">
        <v>2</v>
      </c>
      <c r="AA46" s="129">
        <v>10</v>
      </c>
      <c r="AB46" s="129">
        <v>0</v>
      </c>
      <c r="AC46" s="129">
        <v>8</v>
      </c>
      <c r="AZ46" s="129">
        <v>5</v>
      </c>
      <c r="BA46" s="129">
        <f t="shared" si="13"/>
        <v>0</v>
      </c>
      <c r="BB46" s="129">
        <f t="shared" si="14"/>
        <v>0</v>
      </c>
      <c r="BC46" s="129">
        <f t="shared" si="15"/>
        <v>0</v>
      </c>
      <c r="BD46" s="129">
        <f t="shared" si="16"/>
        <v>0</v>
      </c>
      <c r="BE46" s="129">
        <f t="shared" si="17"/>
        <v>0</v>
      </c>
      <c r="CZ46" s="129">
        <v>0</v>
      </c>
    </row>
    <row r="47" spans="1:57" ht="12.75">
      <c r="A47" s="158"/>
      <c r="B47" s="159" t="s">
        <v>66</v>
      </c>
      <c r="C47" s="160" t="str">
        <f>CONCATENATE(B29," ",C29)</f>
        <v>723 Vnitřní plynovod</v>
      </c>
      <c r="D47" s="158"/>
      <c r="E47" s="161"/>
      <c r="F47" s="177"/>
      <c r="G47" s="162">
        <f>SUM(G29:G46)</f>
        <v>0</v>
      </c>
      <c r="O47" s="151">
        <v>4</v>
      </c>
      <c r="BA47" s="163">
        <f>SUM(BA29:BA46)</f>
        <v>0</v>
      </c>
      <c r="BB47" s="163">
        <f>SUM(BB29:BB46)</f>
        <v>0</v>
      </c>
      <c r="BC47" s="163">
        <f>SUM(BC29:BC46)</f>
        <v>0</v>
      </c>
      <c r="BD47" s="163">
        <f>SUM(BD29:BD46)</f>
        <v>0</v>
      </c>
      <c r="BE47" s="163">
        <f>SUM(BE29:BE46)</f>
        <v>0</v>
      </c>
    </row>
    <row r="48" spans="1:15" ht="12.75">
      <c r="A48" s="144" t="s">
        <v>65</v>
      </c>
      <c r="B48" s="145" t="s">
        <v>154</v>
      </c>
      <c r="C48" s="146" t="s">
        <v>155</v>
      </c>
      <c r="D48" s="147"/>
      <c r="E48" s="148"/>
      <c r="F48" s="175"/>
      <c r="G48" s="149"/>
      <c r="H48" s="150"/>
      <c r="I48" s="150"/>
      <c r="O48" s="151">
        <v>1</v>
      </c>
    </row>
    <row r="49" spans="1:104" ht="12.75">
      <c r="A49" s="152">
        <v>36</v>
      </c>
      <c r="B49" s="153" t="s">
        <v>156</v>
      </c>
      <c r="C49" s="154" t="s">
        <v>157</v>
      </c>
      <c r="D49" s="155" t="s">
        <v>158</v>
      </c>
      <c r="E49" s="156">
        <v>64</v>
      </c>
      <c r="F49" s="176">
        <v>0</v>
      </c>
      <c r="G49" s="157">
        <f>E49*F49</f>
        <v>0</v>
      </c>
      <c r="O49" s="151">
        <v>2</v>
      </c>
      <c r="AA49" s="129">
        <v>10</v>
      </c>
      <c r="AB49" s="129">
        <v>0</v>
      </c>
      <c r="AC49" s="129">
        <v>8</v>
      </c>
      <c r="AZ49" s="129">
        <v>5</v>
      </c>
      <c r="BA49" s="129">
        <f>IF(AZ49=1,G49,0)</f>
        <v>0</v>
      </c>
      <c r="BB49" s="129">
        <f>IF(AZ49=2,G49,0)</f>
        <v>0</v>
      </c>
      <c r="BC49" s="129">
        <f>IF(AZ49=3,G49,0)</f>
        <v>0</v>
      </c>
      <c r="BD49" s="129">
        <f>IF(AZ49=4,G49,0)</f>
        <v>0</v>
      </c>
      <c r="BE49" s="129">
        <f>IF(AZ49=5,G49,0)</f>
        <v>0</v>
      </c>
      <c r="CZ49" s="129">
        <v>0</v>
      </c>
    </row>
    <row r="50" spans="1:104" ht="12.75">
      <c r="A50" s="152">
        <v>37</v>
      </c>
      <c r="B50" s="153" t="s">
        <v>159</v>
      </c>
      <c r="C50" s="154" t="s">
        <v>160</v>
      </c>
      <c r="D50" s="155" t="s">
        <v>114</v>
      </c>
      <c r="E50" s="156">
        <v>8</v>
      </c>
      <c r="F50" s="176">
        <v>0</v>
      </c>
      <c r="G50" s="157">
        <f>E50*F50</f>
        <v>0</v>
      </c>
      <c r="O50" s="151">
        <v>2</v>
      </c>
      <c r="AA50" s="129">
        <v>10</v>
      </c>
      <c r="AB50" s="129">
        <v>0</v>
      </c>
      <c r="AC50" s="129">
        <v>8</v>
      </c>
      <c r="AZ50" s="129">
        <v>5</v>
      </c>
      <c r="BA50" s="129">
        <f>IF(AZ50=1,G50,0)</f>
        <v>0</v>
      </c>
      <c r="BB50" s="129">
        <f>IF(AZ50=2,G50,0)</f>
        <v>0</v>
      </c>
      <c r="BC50" s="129">
        <f>IF(AZ50=3,G50,0)</f>
        <v>0</v>
      </c>
      <c r="BD50" s="129">
        <f>IF(AZ50=4,G50,0)</f>
        <v>0</v>
      </c>
      <c r="BE50" s="129">
        <f>IF(AZ50=5,G50,0)</f>
        <v>0</v>
      </c>
      <c r="CZ50" s="129">
        <v>0</v>
      </c>
    </row>
    <row r="51" spans="1:104" ht="12.75">
      <c r="A51" s="152">
        <v>38</v>
      </c>
      <c r="B51" s="153" t="s">
        <v>161</v>
      </c>
      <c r="C51" s="154" t="s">
        <v>162</v>
      </c>
      <c r="D51" s="155" t="s">
        <v>114</v>
      </c>
      <c r="E51" s="156">
        <v>32</v>
      </c>
      <c r="F51" s="176">
        <v>0</v>
      </c>
      <c r="G51" s="157">
        <f>E51*F51</f>
        <v>0</v>
      </c>
      <c r="O51" s="151">
        <v>2</v>
      </c>
      <c r="AA51" s="129">
        <v>10</v>
      </c>
      <c r="AB51" s="129">
        <v>0</v>
      </c>
      <c r="AC51" s="129">
        <v>8</v>
      </c>
      <c r="AZ51" s="129">
        <v>5</v>
      </c>
      <c r="BA51" s="129">
        <f>IF(AZ51=1,G51,0)</f>
        <v>0</v>
      </c>
      <c r="BB51" s="129">
        <f>IF(AZ51=2,G51,0)</f>
        <v>0</v>
      </c>
      <c r="BC51" s="129">
        <f>IF(AZ51=3,G51,0)</f>
        <v>0</v>
      </c>
      <c r="BD51" s="129">
        <f>IF(AZ51=4,G51,0)</f>
        <v>0</v>
      </c>
      <c r="BE51" s="129">
        <f>IF(AZ51=5,G51,0)</f>
        <v>0</v>
      </c>
      <c r="CZ51" s="129">
        <v>0</v>
      </c>
    </row>
    <row r="52" spans="1:57" ht="12.75">
      <c r="A52" s="158"/>
      <c r="B52" s="159" t="s">
        <v>66</v>
      </c>
      <c r="C52" s="160" t="str">
        <f>CONCATENATE(B48," ",C48)</f>
        <v>730 Ústřední vytápění</v>
      </c>
      <c r="D52" s="158"/>
      <c r="E52" s="161"/>
      <c r="F52" s="177"/>
      <c r="G52" s="162">
        <f>SUM(G48:G51)</f>
        <v>0</v>
      </c>
      <c r="O52" s="151">
        <v>4</v>
      </c>
      <c r="BA52" s="163">
        <f>SUM(BA48:BA51)</f>
        <v>0</v>
      </c>
      <c r="BB52" s="163">
        <f>SUM(BB48:BB51)</f>
        <v>0</v>
      </c>
      <c r="BC52" s="163">
        <f>SUM(BC48:BC51)</f>
        <v>0</v>
      </c>
      <c r="BD52" s="163">
        <f>SUM(BD48:BD51)</f>
        <v>0</v>
      </c>
      <c r="BE52" s="163">
        <f>SUM(BE48:BE51)</f>
        <v>0</v>
      </c>
    </row>
    <row r="53" spans="1:15" ht="12.75">
      <c r="A53" s="144" t="s">
        <v>65</v>
      </c>
      <c r="B53" s="145" t="s">
        <v>163</v>
      </c>
      <c r="C53" s="146" t="s">
        <v>164</v>
      </c>
      <c r="D53" s="147"/>
      <c r="E53" s="148"/>
      <c r="F53" s="175"/>
      <c r="G53" s="149"/>
      <c r="H53" s="150"/>
      <c r="I53" s="150"/>
      <c r="O53" s="151">
        <v>1</v>
      </c>
    </row>
    <row r="54" spans="1:104" ht="12.75">
      <c r="A54" s="152">
        <v>39</v>
      </c>
      <c r="B54" s="153" t="s">
        <v>165</v>
      </c>
      <c r="C54" s="154" t="s">
        <v>166</v>
      </c>
      <c r="D54" s="155" t="s">
        <v>125</v>
      </c>
      <c r="E54" s="156">
        <v>2</v>
      </c>
      <c r="F54" s="176">
        <v>0</v>
      </c>
      <c r="G54" s="157">
        <f aca="true" t="shared" si="18" ref="G54:G73">E54*F54</f>
        <v>0</v>
      </c>
      <c r="O54" s="151">
        <v>2</v>
      </c>
      <c r="AA54" s="129">
        <v>1</v>
      </c>
      <c r="AB54" s="129">
        <v>7</v>
      </c>
      <c r="AC54" s="129">
        <v>7</v>
      </c>
      <c r="AZ54" s="129">
        <v>2</v>
      </c>
      <c r="BA54" s="129">
        <f aca="true" t="shared" si="19" ref="BA54:BA73">IF(AZ54=1,G54,0)</f>
        <v>0</v>
      </c>
      <c r="BB54" s="129">
        <f aca="true" t="shared" si="20" ref="BB54:BB73">IF(AZ54=2,G54,0)</f>
        <v>0</v>
      </c>
      <c r="BC54" s="129">
        <f aca="true" t="shared" si="21" ref="BC54:BC73">IF(AZ54=3,G54,0)</f>
        <v>0</v>
      </c>
      <c r="BD54" s="129">
        <f aca="true" t="shared" si="22" ref="BD54:BD73">IF(AZ54=4,G54,0)</f>
        <v>0</v>
      </c>
      <c r="BE54" s="129">
        <f aca="true" t="shared" si="23" ref="BE54:BE73">IF(AZ54=5,G54,0)</f>
        <v>0</v>
      </c>
      <c r="CZ54" s="129">
        <v>0.00046</v>
      </c>
    </row>
    <row r="55" spans="1:104" ht="12.75">
      <c r="A55" s="152">
        <v>40</v>
      </c>
      <c r="B55" s="153" t="s">
        <v>167</v>
      </c>
      <c r="C55" s="154" t="s">
        <v>168</v>
      </c>
      <c r="D55" s="155" t="s">
        <v>158</v>
      </c>
      <c r="E55" s="156">
        <v>16</v>
      </c>
      <c r="F55" s="176">
        <v>0</v>
      </c>
      <c r="G55" s="157">
        <f t="shared" si="18"/>
        <v>0</v>
      </c>
      <c r="O55" s="151">
        <v>2</v>
      </c>
      <c r="AA55" s="129">
        <v>1</v>
      </c>
      <c r="AB55" s="129">
        <v>7</v>
      </c>
      <c r="AC55" s="129">
        <v>7</v>
      </c>
      <c r="AZ55" s="129">
        <v>2</v>
      </c>
      <c r="BA55" s="129">
        <f t="shared" si="19"/>
        <v>0</v>
      </c>
      <c r="BB55" s="129">
        <f t="shared" si="20"/>
        <v>0</v>
      </c>
      <c r="BC55" s="129">
        <f t="shared" si="21"/>
        <v>0</v>
      </c>
      <c r="BD55" s="129">
        <f t="shared" si="22"/>
        <v>0</v>
      </c>
      <c r="BE55" s="129">
        <f t="shared" si="23"/>
        <v>0</v>
      </c>
      <c r="CZ55" s="129">
        <v>0.00101</v>
      </c>
    </row>
    <row r="56" spans="1:104" ht="22.5">
      <c r="A56" s="152">
        <v>41</v>
      </c>
      <c r="B56" s="153" t="s">
        <v>169</v>
      </c>
      <c r="C56" s="154" t="s">
        <v>170</v>
      </c>
      <c r="D56" s="155" t="s">
        <v>135</v>
      </c>
      <c r="E56" s="156">
        <v>2</v>
      </c>
      <c r="F56" s="176">
        <v>0</v>
      </c>
      <c r="G56" s="157">
        <f t="shared" si="18"/>
        <v>0</v>
      </c>
      <c r="O56" s="151">
        <v>2</v>
      </c>
      <c r="AA56" s="129">
        <v>12</v>
      </c>
      <c r="AB56" s="129">
        <v>1</v>
      </c>
      <c r="AC56" s="129">
        <v>202</v>
      </c>
      <c r="AZ56" s="129">
        <v>2</v>
      </c>
      <c r="BA56" s="129">
        <f t="shared" si="19"/>
        <v>0</v>
      </c>
      <c r="BB56" s="129">
        <f t="shared" si="20"/>
        <v>0</v>
      </c>
      <c r="BC56" s="129">
        <f t="shared" si="21"/>
        <v>0</v>
      </c>
      <c r="BD56" s="129">
        <f t="shared" si="22"/>
        <v>0</v>
      </c>
      <c r="BE56" s="129">
        <f t="shared" si="23"/>
        <v>0</v>
      </c>
      <c r="CZ56" s="129">
        <v>0.04</v>
      </c>
    </row>
    <row r="57" spans="1:104" ht="12.75">
      <c r="A57" s="152">
        <v>42</v>
      </c>
      <c r="B57" s="153" t="s">
        <v>171</v>
      </c>
      <c r="C57" s="154" t="s">
        <v>172</v>
      </c>
      <c r="D57" s="155" t="s">
        <v>135</v>
      </c>
      <c r="E57" s="156">
        <v>1</v>
      </c>
      <c r="F57" s="176">
        <v>0</v>
      </c>
      <c r="G57" s="157">
        <f t="shared" si="18"/>
        <v>0</v>
      </c>
      <c r="O57" s="151">
        <v>2</v>
      </c>
      <c r="AA57" s="129">
        <v>12</v>
      </c>
      <c r="AB57" s="129">
        <v>1</v>
      </c>
      <c r="AC57" s="129">
        <v>241</v>
      </c>
      <c r="AZ57" s="129">
        <v>2</v>
      </c>
      <c r="BA57" s="129">
        <f t="shared" si="19"/>
        <v>0</v>
      </c>
      <c r="BB57" s="129">
        <f t="shared" si="20"/>
        <v>0</v>
      </c>
      <c r="BC57" s="129">
        <f t="shared" si="21"/>
        <v>0</v>
      </c>
      <c r="BD57" s="129">
        <f t="shared" si="22"/>
        <v>0</v>
      </c>
      <c r="BE57" s="129">
        <f t="shared" si="23"/>
        <v>0</v>
      </c>
      <c r="CZ57" s="129">
        <v>0</v>
      </c>
    </row>
    <row r="58" spans="1:104" ht="12.75">
      <c r="A58" s="152">
        <v>43</v>
      </c>
      <c r="B58" s="153" t="s">
        <v>171</v>
      </c>
      <c r="C58" s="154" t="s">
        <v>173</v>
      </c>
      <c r="D58" s="155" t="s">
        <v>135</v>
      </c>
      <c r="E58" s="156">
        <v>6</v>
      </c>
      <c r="F58" s="176">
        <v>0</v>
      </c>
      <c r="G58" s="157">
        <f t="shared" si="18"/>
        <v>0</v>
      </c>
      <c r="O58" s="151">
        <v>2</v>
      </c>
      <c r="AA58" s="129">
        <v>12</v>
      </c>
      <c r="AB58" s="129">
        <v>1</v>
      </c>
      <c r="AC58" s="129">
        <v>242</v>
      </c>
      <c r="AZ58" s="129">
        <v>2</v>
      </c>
      <c r="BA58" s="129">
        <f t="shared" si="19"/>
        <v>0</v>
      </c>
      <c r="BB58" s="129">
        <f t="shared" si="20"/>
        <v>0</v>
      </c>
      <c r="BC58" s="129">
        <f t="shared" si="21"/>
        <v>0</v>
      </c>
      <c r="BD58" s="129">
        <f t="shared" si="22"/>
        <v>0</v>
      </c>
      <c r="BE58" s="129">
        <f t="shared" si="23"/>
        <v>0</v>
      </c>
      <c r="CZ58" s="129">
        <v>0</v>
      </c>
    </row>
    <row r="59" spans="1:104" ht="12.75">
      <c r="A59" s="152">
        <v>44</v>
      </c>
      <c r="B59" s="153" t="s">
        <v>174</v>
      </c>
      <c r="C59" s="154" t="s">
        <v>175</v>
      </c>
      <c r="D59" s="155" t="s">
        <v>135</v>
      </c>
      <c r="E59" s="156">
        <v>1</v>
      </c>
      <c r="F59" s="176">
        <v>0</v>
      </c>
      <c r="G59" s="157">
        <f t="shared" si="18"/>
        <v>0</v>
      </c>
      <c r="O59" s="151">
        <v>2</v>
      </c>
      <c r="AA59" s="129">
        <v>12</v>
      </c>
      <c r="AB59" s="129">
        <v>1</v>
      </c>
      <c r="AC59" s="129">
        <v>243</v>
      </c>
      <c r="AZ59" s="129">
        <v>2</v>
      </c>
      <c r="BA59" s="129">
        <f t="shared" si="19"/>
        <v>0</v>
      </c>
      <c r="BB59" s="129">
        <f t="shared" si="20"/>
        <v>0</v>
      </c>
      <c r="BC59" s="129">
        <f t="shared" si="21"/>
        <v>0</v>
      </c>
      <c r="BD59" s="129">
        <f t="shared" si="22"/>
        <v>0</v>
      </c>
      <c r="BE59" s="129">
        <f t="shared" si="23"/>
        <v>0</v>
      </c>
      <c r="CZ59" s="129">
        <v>0</v>
      </c>
    </row>
    <row r="60" spans="1:104" ht="12.75">
      <c r="A60" s="152">
        <v>45</v>
      </c>
      <c r="B60" s="153" t="s">
        <v>176</v>
      </c>
      <c r="C60" s="154" t="s">
        <v>177</v>
      </c>
      <c r="D60" s="155" t="s">
        <v>135</v>
      </c>
      <c r="E60" s="156">
        <v>1</v>
      </c>
      <c r="F60" s="176">
        <v>0</v>
      </c>
      <c r="G60" s="157">
        <f t="shared" si="18"/>
        <v>0</v>
      </c>
      <c r="O60" s="151">
        <v>2</v>
      </c>
      <c r="AA60" s="129">
        <v>12</v>
      </c>
      <c r="AB60" s="129">
        <v>1</v>
      </c>
      <c r="AC60" s="129">
        <v>244</v>
      </c>
      <c r="AZ60" s="129">
        <v>2</v>
      </c>
      <c r="BA60" s="129">
        <f t="shared" si="19"/>
        <v>0</v>
      </c>
      <c r="BB60" s="129">
        <f t="shared" si="20"/>
        <v>0</v>
      </c>
      <c r="BC60" s="129">
        <f t="shared" si="21"/>
        <v>0</v>
      </c>
      <c r="BD60" s="129">
        <f t="shared" si="22"/>
        <v>0</v>
      </c>
      <c r="BE60" s="129">
        <f t="shared" si="23"/>
        <v>0</v>
      </c>
      <c r="CZ60" s="129">
        <v>0</v>
      </c>
    </row>
    <row r="61" spans="1:104" ht="12.75">
      <c r="A61" s="152">
        <v>46</v>
      </c>
      <c r="B61" s="153" t="s">
        <v>178</v>
      </c>
      <c r="C61" s="154" t="s">
        <v>179</v>
      </c>
      <c r="D61" s="155" t="s">
        <v>135</v>
      </c>
      <c r="E61" s="156">
        <v>3</v>
      </c>
      <c r="F61" s="176">
        <v>0</v>
      </c>
      <c r="G61" s="157">
        <f t="shared" si="18"/>
        <v>0</v>
      </c>
      <c r="O61" s="151">
        <v>2</v>
      </c>
      <c r="AA61" s="129">
        <v>12</v>
      </c>
      <c r="AB61" s="129">
        <v>1</v>
      </c>
      <c r="AC61" s="129">
        <v>245</v>
      </c>
      <c r="AZ61" s="129">
        <v>2</v>
      </c>
      <c r="BA61" s="129">
        <f t="shared" si="19"/>
        <v>0</v>
      </c>
      <c r="BB61" s="129">
        <f t="shared" si="20"/>
        <v>0</v>
      </c>
      <c r="BC61" s="129">
        <f t="shared" si="21"/>
        <v>0</v>
      </c>
      <c r="BD61" s="129">
        <f t="shared" si="22"/>
        <v>0</v>
      </c>
      <c r="BE61" s="129">
        <f t="shared" si="23"/>
        <v>0</v>
      </c>
      <c r="CZ61" s="129">
        <v>0</v>
      </c>
    </row>
    <row r="62" spans="1:104" ht="22.5">
      <c r="A62" s="152">
        <v>47</v>
      </c>
      <c r="B62" s="153" t="s">
        <v>180</v>
      </c>
      <c r="C62" s="154" t="s">
        <v>181</v>
      </c>
      <c r="D62" s="155" t="s">
        <v>135</v>
      </c>
      <c r="E62" s="156">
        <v>1</v>
      </c>
      <c r="F62" s="176">
        <v>0</v>
      </c>
      <c r="G62" s="157">
        <f t="shared" si="18"/>
        <v>0</v>
      </c>
      <c r="O62" s="151">
        <v>2</v>
      </c>
      <c r="AA62" s="129">
        <v>12</v>
      </c>
      <c r="AB62" s="129">
        <v>1</v>
      </c>
      <c r="AC62" s="129">
        <v>308</v>
      </c>
      <c r="AZ62" s="129">
        <v>2</v>
      </c>
      <c r="BA62" s="129">
        <f t="shared" si="19"/>
        <v>0</v>
      </c>
      <c r="BB62" s="129">
        <f t="shared" si="20"/>
        <v>0</v>
      </c>
      <c r="BC62" s="129">
        <f t="shared" si="21"/>
        <v>0</v>
      </c>
      <c r="BD62" s="129">
        <f t="shared" si="22"/>
        <v>0</v>
      </c>
      <c r="BE62" s="129">
        <f t="shared" si="23"/>
        <v>0</v>
      </c>
      <c r="CZ62" s="129">
        <v>0</v>
      </c>
    </row>
    <row r="63" spans="1:104" ht="12.75">
      <c r="A63" s="152">
        <v>48</v>
      </c>
      <c r="B63" s="153" t="s">
        <v>182</v>
      </c>
      <c r="C63" s="154" t="s">
        <v>183</v>
      </c>
      <c r="D63" s="155" t="s">
        <v>135</v>
      </c>
      <c r="E63" s="156">
        <v>2</v>
      </c>
      <c r="F63" s="176">
        <v>0</v>
      </c>
      <c r="G63" s="157">
        <f t="shared" si="18"/>
        <v>0</v>
      </c>
      <c r="O63" s="151">
        <v>2</v>
      </c>
      <c r="AA63" s="129">
        <v>12</v>
      </c>
      <c r="AB63" s="129">
        <v>1</v>
      </c>
      <c r="AC63" s="129">
        <v>229</v>
      </c>
      <c r="AZ63" s="129">
        <v>2</v>
      </c>
      <c r="BA63" s="129">
        <f t="shared" si="19"/>
        <v>0</v>
      </c>
      <c r="BB63" s="129">
        <f t="shared" si="20"/>
        <v>0</v>
      </c>
      <c r="BC63" s="129">
        <f t="shared" si="21"/>
        <v>0</v>
      </c>
      <c r="BD63" s="129">
        <f t="shared" si="22"/>
        <v>0</v>
      </c>
      <c r="BE63" s="129">
        <f t="shared" si="23"/>
        <v>0</v>
      </c>
      <c r="CZ63" s="129">
        <v>0</v>
      </c>
    </row>
    <row r="64" spans="1:104" ht="12.75">
      <c r="A64" s="152">
        <v>49</v>
      </c>
      <c r="B64" s="153" t="s">
        <v>184</v>
      </c>
      <c r="C64" s="154" t="s">
        <v>185</v>
      </c>
      <c r="D64" s="155" t="s">
        <v>135</v>
      </c>
      <c r="E64" s="156">
        <v>2</v>
      </c>
      <c r="F64" s="176">
        <v>0</v>
      </c>
      <c r="G64" s="157">
        <f t="shared" si="18"/>
        <v>0</v>
      </c>
      <c r="O64" s="151">
        <v>2</v>
      </c>
      <c r="AA64" s="129">
        <v>12</v>
      </c>
      <c r="AB64" s="129">
        <v>1</v>
      </c>
      <c r="AC64" s="129">
        <v>230</v>
      </c>
      <c r="AZ64" s="129">
        <v>2</v>
      </c>
      <c r="BA64" s="129">
        <f t="shared" si="19"/>
        <v>0</v>
      </c>
      <c r="BB64" s="129">
        <f t="shared" si="20"/>
        <v>0</v>
      </c>
      <c r="BC64" s="129">
        <f t="shared" si="21"/>
        <v>0</v>
      </c>
      <c r="BD64" s="129">
        <f t="shared" si="22"/>
        <v>0</v>
      </c>
      <c r="BE64" s="129">
        <f t="shared" si="23"/>
        <v>0</v>
      </c>
      <c r="CZ64" s="129">
        <v>0</v>
      </c>
    </row>
    <row r="65" spans="1:104" ht="12.75">
      <c r="A65" s="152">
        <v>50</v>
      </c>
      <c r="B65" s="153" t="s">
        <v>186</v>
      </c>
      <c r="C65" s="154" t="s">
        <v>187</v>
      </c>
      <c r="D65" s="155" t="s">
        <v>135</v>
      </c>
      <c r="E65" s="156">
        <v>1</v>
      </c>
      <c r="F65" s="176">
        <v>0</v>
      </c>
      <c r="G65" s="157">
        <f t="shared" si="18"/>
        <v>0</v>
      </c>
      <c r="O65" s="151">
        <v>2</v>
      </c>
      <c r="AA65" s="129">
        <v>12</v>
      </c>
      <c r="AB65" s="129">
        <v>1</v>
      </c>
      <c r="AC65" s="129">
        <v>231</v>
      </c>
      <c r="AZ65" s="129">
        <v>2</v>
      </c>
      <c r="BA65" s="129">
        <f t="shared" si="19"/>
        <v>0</v>
      </c>
      <c r="BB65" s="129">
        <f t="shared" si="20"/>
        <v>0</v>
      </c>
      <c r="BC65" s="129">
        <f t="shared" si="21"/>
        <v>0</v>
      </c>
      <c r="BD65" s="129">
        <f t="shared" si="22"/>
        <v>0</v>
      </c>
      <c r="BE65" s="129">
        <f t="shared" si="23"/>
        <v>0</v>
      </c>
      <c r="CZ65" s="129">
        <v>0</v>
      </c>
    </row>
    <row r="66" spans="1:104" ht="12.75">
      <c r="A66" s="152">
        <v>51</v>
      </c>
      <c r="B66" s="153" t="s">
        <v>188</v>
      </c>
      <c r="C66" s="154" t="s">
        <v>189</v>
      </c>
      <c r="D66" s="155" t="s">
        <v>135</v>
      </c>
      <c r="E66" s="156">
        <v>1</v>
      </c>
      <c r="F66" s="176">
        <v>0</v>
      </c>
      <c r="G66" s="157">
        <f t="shared" si="18"/>
        <v>0</v>
      </c>
      <c r="O66" s="151">
        <v>2</v>
      </c>
      <c r="AA66" s="129">
        <v>12</v>
      </c>
      <c r="AB66" s="129">
        <v>1</v>
      </c>
      <c r="AC66" s="129">
        <v>232</v>
      </c>
      <c r="AZ66" s="129">
        <v>2</v>
      </c>
      <c r="BA66" s="129">
        <f t="shared" si="19"/>
        <v>0</v>
      </c>
      <c r="BB66" s="129">
        <f t="shared" si="20"/>
        <v>0</v>
      </c>
      <c r="BC66" s="129">
        <f t="shared" si="21"/>
        <v>0</v>
      </c>
      <c r="BD66" s="129">
        <f t="shared" si="22"/>
        <v>0</v>
      </c>
      <c r="BE66" s="129">
        <f t="shared" si="23"/>
        <v>0</v>
      </c>
      <c r="CZ66" s="129">
        <v>0</v>
      </c>
    </row>
    <row r="67" spans="1:104" ht="12.75">
      <c r="A67" s="152">
        <v>52</v>
      </c>
      <c r="B67" s="153" t="s">
        <v>190</v>
      </c>
      <c r="C67" s="154" t="s">
        <v>191</v>
      </c>
      <c r="D67" s="155" t="s">
        <v>135</v>
      </c>
      <c r="E67" s="156">
        <v>1</v>
      </c>
      <c r="F67" s="176">
        <v>0</v>
      </c>
      <c r="G67" s="157">
        <f t="shared" si="18"/>
        <v>0</v>
      </c>
      <c r="O67" s="151">
        <v>2</v>
      </c>
      <c r="AA67" s="129">
        <v>12</v>
      </c>
      <c r="AB67" s="129">
        <v>1</v>
      </c>
      <c r="AC67" s="129">
        <v>233</v>
      </c>
      <c r="AZ67" s="129">
        <v>2</v>
      </c>
      <c r="BA67" s="129">
        <f t="shared" si="19"/>
        <v>0</v>
      </c>
      <c r="BB67" s="129">
        <f t="shared" si="20"/>
        <v>0</v>
      </c>
      <c r="BC67" s="129">
        <f t="shared" si="21"/>
        <v>0</v>
      </c>
      <c r="BD67" s="129">
        <f t="shared" si="22"/>
        <v>0</v>
      </c>
      <c r="BE67" s="129">
        <f t="shared" si="23"/>
        <v>0</v>
      </c>
      <c r="CZ67" s="129">
        <v>0</v>
      </c>
    </row>
    <row r="68" spans="1:104" ht="12.75">
      <c r="A68" s="152">
        <v>53</v>
      </c>
      <c r="B68" s="153" t="s">
        <v>192</v>
      </c>
      <c r="C68" s="154" t="s">
        <v>193</v>
      </c>
      <c r="D68" s="155" t="s">
        <v>135</v>
      </c>
      <c r="E68" s="156">
        <v>1</v>
      </c>
      <c r="F68" s="176">
        <v>0</v>
      </c>
      <c r="G68" s="157">
        <f t="shared" si="18"/>
        <v>0</v>
      </c>
      <c r="O68" s="151">
        <v>2</v>
      </c>
      <c r="AA68" s="129">
        <v>12</v>
      </c>
      <c r="AB68" s="129">
        <v>1</v>
      </c>
      <c r="AC68" s="129">
        <v>234</v>
      </c>
      <c r="AZ68" s="129">
        <v>2</v>
      </c>
      <c r="BA68" s="129">
        <f t="shared" si="19"/>
        <v>0</v>
      </c>
      <c r="BB68" s="129">
        <f t="shared" si="20"/>
        <v>0</v>
      </c>
      <c r="BC68" s="129">
        <f t="shared" si="21"/>
        <v>0</v>
      </c>
      <c r="BD68" s="129">
        <f t="shared" si="22"/>
        <v>0</v>
      </c>
      <c r="BE68" s="129">
        <f t="shared" si="23"/>
        <v>0</v>
      </c>
      <c r="CZ68" s="129">
        <v>0</v>
      </c>
    </row>
    <row r="69" spans="1:104" ht="12.75">
      <c r="A69" s="152">
        <v>54</v>
      </c>
      <c r="B69" s="153" t="s">
        <v>194</v>
      </c>
      <c r="C69" s="154" t="s">
        <v>195</v>
      </c>
      <c r="D69" s="155" t="s">
        <v>135</v>
      </c>
      <c r="E69" s="156">
        <v>1</v>
      </c>
      <c r="F69" s="176">
        <v>0</v>
      </c>
      <c r="G69" s="157">
        <f t="shared" si="18"/>
        <v>0</v>
      </c>
      <c r="O69" s="151">
        <v>2</v>
      </c>
      <c r="AA69" s="129">
        <v>12</v>
      </c>
      <c r="AB69" s="129">
        <v>1</v>
      </c>
      <c r="AC69" s="129">
        <v>235</v>
      </c>
      <c r="AZ69" s="129">
        <v>2</v>
      </c>
      <c r="BA69" s="129">
        <f t="shared" si="19"/>
        <v>0</v>
      </c>
      <c r="BB69" s="129">
        <f t="shared" si="20"/>
        <v>0</v>
      </c>
      <c r="BC69" s="129">
        <f t="shared" si="21"/>
        <v>0</v>
      </c>
      <c r="BD69" s="129">
        <f t="shared" si="22"/>
        <v>0</v>
      </c>
      <c r="BE69" s="129">
        <f t="shared" si="23"/>
        <v>0</v>
      </c>
      <c r="CZ69" s="129">
        <v>0</v>
      </c>
    </row>
    <row r="70" spans="1:104" ht="12.75">
      <c r="A70" s="152">
        <v>55</v>
      </c>
      <c r="B70" s="153" t="s">
        <v>196</v>
      </c>
      <c r="C70" s="154" t="s">
        <v>197</v>
      </c>
      <c r="D70" s="155" t="s">
        <v>135</v>
      </c>
      <c r="E70" s="156">
        <v>1</v>
      </c>
      <c r="F70" s="176">
        <v>0</v>
      </c>
      <c r="G70" s="157">
        <f t="shared" si="18"/>
        <v>0</v>
      </c>
      <c r="O70" s="151">
        <v>2</v>
      </c>
      <c r="AA70" s="129">
        <v>12</v>
      </c>
      <c r="AB70" s="129">
        <v>1</v>
      </c>
      <c r="AC70" s="129">
        <v>236</v>
      </c>
      <c r="AZ70" s="129">
        <v>2</v>
      </c>
      <c r="BA70" s="129">
        <f t="shared" si="19"/>
        <v>0</v>
      </c>
      <c r="BB70" s="129">
        <f t="shared" si="20"/>
        <v>0</v>
      </c>
      <c r="BC70" s="129">
        <f t="shared" si="21"/>
        <v>0</v>
      </c>
      <c r="BD70" s="129">
        <f t="shared" si="22"/>
        <v>0</v>
      </c>
      <c r="BE70" s="129">
        <f t="shared" si="23"/>
        <v>0</v>
      </c>
      <c r="CZ70" s="129">
        <v>0</v>
      </c>
    </row>
    <row r="71" spans="1:104" ht="12.75">
      <c r="A71" s="152">
        <v>56</v>
      </c>
      <c r="B71" s="153" t="s">
        <v>198</v>
      </c>
      <c r="C71" s="154" t="s">
        <v>199</v>
      </c>
      <c r="D71" s="155" t="s">
        <v>200</v>
      </c>
      <c r="E71" s="156">
        <v>3</v>
      </c>
      <c r="F71" s="176">
        <v>0</v>
      </c>
      <c r="G71" s="157">
        <f t="shared" si="18"/>
        <v>0</v>
      </c>
      <c r="O71" s="151">
        <v>2</v>
      </c>
      <c r="AA71" s="129">
        <v>12</v>
      </c>
      <c r="AB71" s="129">
        <v>1</v>
      </c>
      <c r="AC71" s="129">
        <v>237</v>
      </c>
      <c r="AZ71" s="129">
        <v>2</v>
      </c>
      <c r="BA71" s="129">
        <f t="shared" si="19"/>
        <v>0</v>
      </c>
      <c r="BB71" s="129">
        <f t="shared" si="20"/>
        <v>0</v>
      </c>
      <c r="BC71" s="129">
        <f t="shared" si="21"/>
        <v>0</v>
      </c>
      <c r="BD71" s="129">
        <f t="shared" si="22"/>
        <v>0</v>
      </c>
      <c r="BE71" s="129">
        <f t="shared" si="23"/>
        <v>0</v>
      </c>
      <c r="CZ71" s="129">
        <v>0</v>
      </c>
    </row>
    <row r="72" spans="1:104" ht="12.75">
      <c r="A72" s="152">
        <v>57</v>
      </c>
      <c r="B72" s="153" t="s">
        <v>201</v>
      </c>
      <c r="C72" s="154" t="s">
        <v>202</v>
      </c>
      <c r="D72" s="155" t="s">
        <v>135</v>
      </c>
      <c r="E72" s="156">
        <v>1</v>
      </c>
      <c r="F72" s="176">
        <v>0</v>
      </c>
      <c r="G72" s="157">
        <f t="shared" si="18"/>
        <v>0</v>
      </c>
      <c r="O72" s="151">
        <v>2</v>
      </c>
      <c r="AA72" s="129">
        <v>12</v>
      </c>
      <c r="AB72" s="129">
        <v>1</v>
      </c>
      <c r="AC72" s="129">
        <v>238</v>
      </c>
      <c r="AZ72" s="129">
        <v>2</v>
      </c>
      <c r="BA72" s="129">
        <f t="shared" si="19"/>
        <v>0</v>
      </c>
      <c r="BB72" s="129">
        <f t="shared" si="20"/>
        <v>0</v>
      </c>
      <c r="BC72" s="129">
        <f t="shared" si="21"/>
        <v>0</v>
      </c>
      <c r="BD72" s="129">
        <f t="shared" si="22"/>
        <v>0</v>
      </c>
      <c r="BE72" s="129">
        <f t="shared" si="23"/>
        <v>0</v>
      </c>
      <c r="CZ72" s="129">
        <v>0</v>
      </c>
    </row>
    <row r="73" spans="1:104" ht="12.75">
      <c r="A73" s="152">
        <v>58</v>
      </c>
      <c r="B73" s="153" t="s">
        <v>203</v>
      </c>
      <c r="C73" s="154" t="s">
        <v>204</v>
      </c>
      <c r="D73" s="155" t="s">
        <v>55</v>
      </c>
      <c r="E73" s="156">
        <v>1324.86</v>
      </c>
      <c r="F73" s="176">
        <v>0</v>
      </c>
      <c r="G73" s="157">
        <f t="shared" si="18"/>
        <v>0</v>
      </c>
      <c r="O73" s="151">
        <v>2</v>
      </c>
      <c r="AA73" s="129">
        <v>7</v>
      </c>
      <c r="AB73" s="129">
        <v>1002</v>
      </c>
      <c r="AC73" s="129">
        <v>5</v>
      </c>
      <c r="AZ73" s="129">
        <v>2</v>
      </c>
      <c r="BA73" s="129">
        <f t="shared" si="19"/>
        <v>0</v>
      </c>
      <c r="BB73" s="129">
        <f t="shared" si="20"/>
        <v>0</v>
      </c>
      <c r="BC73" s="129">
        <f t="shared" si="21"/>
        <v>0</v>
      </c>
      <c r="BD73" s="129">
        <f t="shared" si="22"/>
        <v>0</v>
      </c>
      <c r="BE73" s="129">
        <f t="shared" si="23"/>
        <v>0</v>
      </c>
      <c r="CZ73" s="129">
        <v>0</v>
      </c>
    </row>
    <row r="74" spans="1:57" ht="12.75">
      <c r="A74" s="158"/>
      <c r="B74" s="159" t="s">
        <v>66</v>
      </c>
      <c r="C74" s="160" t="str">
        <f>CONCATENATE(B53," ",C53)</f>
        <v>731 Kotelny</v>
      </c>
      <c r="D74" s="158"/>
      <c r="E74" s="161"/>
      <c r="F74" s="177"/>
      <c r="G74" s="162">
        <f>SUM(G53:G73)</f>
        <v>0</v>
      </c>
      <c r="O74" s="151">
        <v>4</v>
      </c>
      <c r="BA74" s="163">
        <f>SUM(BA53:BA73)</f>
        <v>0</v>
      </c>
      <c r="BB74" s="163">
        <f>SUM(BB53:BB73)</f>
        <v>0</v>
      </c>
      <c r="BC74" s="163">
        <f>SUM(BC53:BC73)</f>
        <v>0</v>
      </c>
      <c r="BD74" s="163">
        <f>SUM(BD53:BD73)</f>
        <v>0</v>
      </c>
      <c r="BE74" s="163">
        <f>SUM(BE53:BE73)</f>
        <v>0</v>
      </c>
    </row>
    <row r="75" spans="1:15" ht="12.75">
      <c r="A75" s="144" t="s">
        <v>65</v>
      </c>
      <c r="B75" s="145" t="s">
        <v>205</v>
      </c>
      <c r="C75" s="146" t="s">
        <v>206</v>
      </c>
      <c r="D75" s="147"/>
      <c r="E75" s="148"/>
      <c r="F75" s="175"/>
      <c r="G75" s="149"/>
      <c r="H75" s="150"/>
      <c r="I75" s="150"/>
      <c r="O75" s="151">
        <v>1</v>
      </c>
    </row>
    <row r="76" spans="1:104" ht="12.75">
      <c r="A76" s="152">
        <v>59</v>
      </c>
      <c r="B76" s="153" t="s">
        <v>207</v>
      </c>
      <c r="C76" s="154" t="s">
        <v>208</v>
      </c>
      <c r="D76" s="155" t="s">
        <v>135</v>
      </c>
      <c r="E76" s="156">
        <v>1</v>
      </c>
      <c r="F76" s="176">
        <v>0</v>
      </c>
      <c r="G76" s="157">
        <f aca="true" t="shared" si="24" ref="G76:G96">E76*F76</f>
        <v>0</v>
      </c>
      <c r="O76" s="151">
        <v>2</v>
      </c>
      <c r="AA76" s="129">
        <v>1</v>
      </c>
      <c r="AB76" s="129">
        <v>7</v>
      </c>
      <c r="AC76" s="129">
        <v>7</v>
      </c>
      <c r="AZ76" s="129">
        <v>2</v>
      </c>
      <c r="BA76" s="129">
        <f aca="true" t="shared" si="25" ref="BA76:BA96">IF(AZ76=1,G76,0)</f>
        <v>0</v>
      </c>
      <c r="BB76" s="129">
        <f aca="true" t="shared" si="26" ref="BB76:BB96">IF(AZ76=2,G76,0)</f>
        <v>0</v>
      </c>
      <c r="BC76" s="129">
        <f aca="true" t="shared" si="27" ref="BC76:BC96">IF(AZ76=3,G76,0)</f>
        <v>0</v>
      </c>
      <c r="BD76" s="129">
        <f aca="true" t="shared" si="28" ref="BD76:BD96">IF(AZ76=4,G76,0)</f>
        <v>0</v>
      </c>
      <c r="BE76" s="129">
        <f aca="true" t="shared" si="29" ref="BE76:BE96">IF(AZ76=5,G76,0)</f>
        <v>0</v>
      </c>
      <c r="CZ76" s="129">
        <v>0.06503</v>
      </c>
    </row>
    <row r="77" spans="1:104" ht="12.75">
      <c r="A77" s="152">
        <v>60</v>
      </c>
      <c r="B77" s="153" t="s">
        <v>209</v>
      </c>
      <c r="C77" s="154" t="s">
        <v>210</v>
      </c>
      <c r="D77" s="155" t="s">
        <v>135</v>
      </c>
      <c r="E77" s="156">
        <v>1</v>
      </c>
      <c r="F77" s="176">
        <v>0</v>
      </c>
      <c r="G77" s="157">
        <f t="shared" si="24"/>
        <v>0</v>
      </c>
      <c r="O77" s="151">
        <v>2</v>
      </c>
      <c r="AA77" s="129">
        <v>1</v>
      </c>
      <c r="AB77" s="129">
        <v>7</v>
      </c>
      <c r="AC77" s="129">
        <v>7</v>
      </c>
      <c r="AZ77" s="129">
        <v>2</v>
      </c>
      <c r="BA77" s="129">
        <f t="shared" si="25"/>
        <v>0</v>
      </c>
      <c r="BB77" s="129">
        <f t="shared" si="26"/>
        <v>0</v>
      </c>
      <c r="BC77" s="129">
        <f t="shared" si="27"/>
        <v>0</v>
      </c>
      <c r="BD77" s="129">
        <f t="shared" si="28"/>
        <v>0</v>
      </c>
      <c r="BE77" s="129">
        <f t="shared" si="29"/>
        <v>0</v>
      </c>
      <c r="CZ77" s="129">
        <v>0.06541</v>
      </c>
    </row>
    <row r="78" spans="1:104" ht="12.75">
      <c r="A78" s="152">
        <v>61</v>
      </c>
      <c r="B78" s="153" t="s">
        <v>211</v>
      </c>
      <c r="C78" s="154" t="s">
        <v>212</v>
      </c>
      <c r="D78" s="155" t="s">
        <v>125</v>
      </c>
      <c r="E78" s="156">
        <v>1</v>
      </c>
      <c r="F78" s="176">
        <v>0</v>
      </c>
      <c r="G78" s="157">
        <f t="shared" si="24"/>
        <v>0</v>
      </c>
      <c r="O78" s="151">
        <v>2</v>
      </c>
      <c r="AA78" s="129">
        <v>1</v>
      </c>
      <c r="AB78" s="129">
        <v>0</v>
      </c>
      <c r="AC78" s="129">
        <v>0</v>
      </c>
      <c r="AZ78" s="129">
        <v>2</v>
      </c>
      <c r="BA78" s="129">
        <f t="shared" si="25"/>
        <v>0</v>
      </c>
      <c r="BB78" s="129">
        <f t="shared" si="26"/>
        <v>0</v>
      </c>
      <c r="BC78" s="129">
        <f t="shared" si="27"/>
        <v>0</v>
      </c>
      <c r="BD78" s="129">
        <f t="shared" si="28"/>
        <v>0</v>
      </c>
      <c r="BE78" s="129">
        <f t="shared" si="29"/>
        <v>0</v>
      </c>
      <c r="CZ78" s="129">
        <v>3E-05</v>
      </c>
    </row>
    <row r="79" spans="1:104" ht="12.75">
      <c r="A79" s="152">
        <v>62</v>
      </c>
      <c r="B79" s="153" t="s">
        <v>213</v>
      </c>
      <c r="C79" s="154" t="s">
        <v>214</v>
      </c>
      <c r="D79" s="155" t="s">
        <v>125</v>
      </c>
      <c r="E79" s="156">
        <v>1</v>
      </c>
      <c r="F79" s="176">
        <v>0</v>
      </c>
      <c r="G79" s="157">
        <f t="shared" si="24"/>
        <v>0</v>
      </c>
      <c r="O79" s="151">
        <v>2</v>
      </c>
      <c r="AA79" s="129">
        <v>1</v>
      </c>
      <c r="AB79" s="129">
        <v>7</v>
      </c>
      <c r="AC79" s="129">
        <v>7</v>
      </c>
      <c r="AZ79" s="129">
        <v>2</v>
      </c>
      <c r="BA79" s="129">
        <f t="shared" si="25"/>
        <v>0</v>
      </c>
      <c r="BB79" s="129">
        <f t="shared" si="26"/>
        <v>0</v>
      </c>
      <c r="BC79" s="129">
        <f t="shared" si="27"/>
        <v>0</v>
      </c>
      <c r="BD79" s="129">
        <f t="shared" si="28"/>
        <v>0</v>
      </c>
      <c r="BE79" s="129">
        <f t="shared" si="29"/>
        <v>0</v>
      </c>
      <c r="CZ79" s="129">
        <v>0.0063</v>
      </c>
    </row>
    <row r="80" spans="1:104" ht="12.75">
      <c r="A80" s="152">
        <v>63</v>
      </c>
      <c r="B80" s="153" t="s">
        <v>215</v>
      </c>
      <c r="C80" s="154" t="s">
        <v>216</v>
      </c>
      <c r="D80" s="155" t="s">
        <v>125</v>
      </c>
      <c r="E80" s="156">
        <v>1</v>
      </c>
      <c r="F80" s="176">
        <v>0</v>
      </c>
      <c r="G80" s="157">
        <f t="shared" si="24"/>
        <v>0</v>
      </c>
      <c r="O80" s="151">
        <v>2</v>
      </c>
      <c r="AA80" s="129">
        <v>1</v>
      </c>
      <c r="AB80" s="129">
        <v>7</v>
      </c>
      <c r="AC80" s="129">
        <v>7</v>
      </c>
      <c r="AZ80" s="129">
        <v>2</v>
      </c>
      <c r="BA80" s="129">
        <f t="shared" si="25"/>
        <v>0</v>
      </c>
      <c r="BB80" s="129">
        <f t="shared" si="26"/>
        <v>0</v>
      </c>
      <c r="BC80" s="129">
        <f t="shared" si="27"/>
        <v>0</v>
      </c>
      <c r="BD80" s="129">
        <f t="shared" si="28"/>
        <v>0</v>
      </c>
      <c r="BE80" s="129">
        <f t="shared" si="29"/>
        <v>0</v>
      </c>
      <c r="CZ80" s="129">
        <v>0.01146</v>
      </c>
    </row>
    <row r="81" spans="1:104" ht="12.75">
      <c r="A81" s="152">
        <v>64</v>
      </c>
      <c r="B81" s="153" t="s">
        <v>217</v>
      </c>
      <c r="C81" s="154" t="s">
        <v>218</v>
      </c>
      <c r="D81" s="155" t="s">
        <v>125</v>
      </c>
      <c r="E81" s="156">
        <v>1</v>
      </c>
      <c r="F81" s="176">
        <v>0</v>
      </c>
      <c r="G81" s="157">
        <f t="shared" si="24"/>
        <v>0</v>
      </c>
      <c r="O81" s="151">
        <v>2</v>
      </c>
      <c r="AA81" s="129">
        <v>1</v>
      </c>
      <c r="AB81" s="129">
        <v>7</v>
      </c>
      <c r="AC81" s="129">
        <v>7</v>
      </c>
      <c r="AZ81" s="129">
        <v>2</v>
      </c>
      <c r="BA81" s="129">
        <f t="shared" si="25"/>
        <v>0</v>
      </c>
      <c r="BB81" s="129">
        <f t="shared" si="26"/>
        <v>0</v>
      </c>
      <c r="BC81" s="129">
        <f t="shared" si="27"/>
        <v>0</v>
      </c>
      <c r="BD81" s="129">
        <f t="shared" si="28"/>
        <v>0</v>
      </c>
      <c r="BE81" s="129">
        <f t="shared" si="29"/>
        <v>0</v>
      </c>
      <c r="CZ81" s="129">
        <v>0.00476</v>
      </c>
    </row>
    <row r="82" spans="1:104" ht="12.75">
      <c r="A82" s="152">
        <v>65</v>
      </c>
      <c r="B82" s="153" t="s">
        <v>219</v>
      </c>
      <c r="C82" s="154" t="s">
        <v>220</v>
      </c>
      <c r="D82" s="155" t="s">
        <v>125</v>
      </c>
      <c r="E82" s="156">
        <v>1</v>
      </c>
      <c r="F82" s="176">
        <v>0</v>
      </c>
      <c r="G82" s="157">
        <f t="shared" si="24"/>
        <v>0</v>
      </c>
      <c r="O82" s="151">
        <v>2</v>
      </c>
      <c r="AA82" s="129">
        <v>1</v>
      </c>
      <c r="AB82" s="129">
        <v>7</v>
      </c>
      <c r="AC82" s="129">
        <v>7</v>
      </c>
      <c r="AZ82" s="129">
        <v>2</v>
      </c>
      <c r="BA82" s="129">
        <f t="shared" si="25"/>
        <v>0</v>
      </c>
      <c r="BB82" s="129">
        <f t="shared" si="26"/>
        <v>0</v>
      </c>
      <c r="BC82" s="129">
        <f t="shared" si="27"/>
        <v>0</v>
      </c>
      <c r="BD82" s="129">
        <f t="shared" si="28"/>
        <v>0</v>
      </c>
      <c r="BE82" s="129">
        <f t="shared" si="29"/>
        <v>0</v>
      </c>
      <c r="CZ82" s="129">
        <v>0</v>
      </c>
    </row>
    <row r="83" spans="1:104" ht="12.75">
      <c r="A83" s="152">
        <v>66</v>
      </c>
      <c r="B83" s="153" t="s">
        <v>221</v>
      </c>
      <c r="C83" s="154" t="s">
        <v>222</v>
      </c>
      <c r="D83" s="155" t="s">
        <v>125</v>
      </c>
      <c r="E83" s="156">
        <v>1</v>
      </c>
      <c r="F83" s="176">
        <v>0</v>
      </c>
      <c r="G83" s="157">
        <f t="shared" si="24"/>
        <v>0</v>
      </c>
      <c r="O83" s="151">
        <v>2</v>
      </c>
      <c r="AA83" s="129">
        <v>1</v>
      </c>
      <c r="AB83" s="129">
        <v>7</v>
      </c>
      <c r="AC83" s="129">
        <v>7</v>
      </c>
      <c r="AZ83" s="129">
        <v>2</v>
      </c>
      <c r="BA83" s="129">
        <f t="shared" si="25"/>
        <v>0</v>
      </c>
      <c r="BB83" s="129">
        <f t="shared" si="26"/>
        <v>0</v>
      </c>
      <c r="BC83" s="129">
        <f t="shared" si="27"/>
        <v>0</v>
      </c>
      <c r="BD83" s="129">
        <f t="shared" si="28"/>
        <v>0</v>
      </c>
      <c r="BE83" s="129">
        <f t="shared" si="29"/>
        <v>0</v>
      </c>
      <c r="CZ83" s="129">
        <v>0.00059</v>
      </c>
    </row>
    <row r="84" spans="1:104" ht="22.5">
      <c r="A84" s="152">
        <v>67</v>
      </c>
      <c r="B84" s="153" t="s">
        <v>223</v>
      </c>
      <c r="C84" s="154" t="s">
        <v>224</v>
      </c>
      <c r="D84" s="155" t="s">
        <v>135</v>
      </c>
      <c r="E84" s="156">
        <v>1</v>
      </c>
      <c r="F84" s="176">
        <v>0</v>
      </c>
      <c r="G84" s="157">
        <f t="shared" si="24"/>
        <v>0</v>
      </c>
      <c r="O84" s="151">
        <v>2</v>
      </c>
      <c r="AA84" s="129">
        <v>12</v>
      </c>
      <c r="AB84" s="129">
        <v>0</v>
      </c>
      <c r="AC84" s="129">
        <v>136</v>
      </c>
      <c r="AZ84" s="129">
        <v>2</v>
      </c>
      <c r="BA84" s="129">
        <f t="shared" si="25"/>
        <v>0</v>
      </c>
      <c r="BB84" s="129">
        <f t="shared" si="26"/>
        <v>0</v>
      </c>
      <c r="BC84" s="129">
        <f t="shared" si="27"/>
        <v>0</v>
      </c>
      <c r="BD84" s="129">
        <f t="shared" si="28"/>
        <v>0</v>
      </c>
      <c r="BE84" s="129">
        <f t="shared" si="29"/>
        <v>0</v>
      </c>
      <c r="CZ84" s="129">
        <v>0</v>
      </c>
    </row>
    <row r="85" spans="1:104" ht="12.75">
      <c r="A85" s="152">
        <v>68</v>
      </c>
      <c r="B85" s="153" t="s">
        <v>225</v>
      </c>
      <c r="C85" s="154" t="s">
        <v>226</v>
      </c>
      <c r="D85" s="155" t="s">
        <v>135</v>
      </c>
      <c r="E85" s="156">
        <v>1</v>
      </c>
      <c r="F85" s="176">
        <v>0</v>
      </c>
      <c r="G85" s="157">
        <f t="shared" si="24"/>
        <v>0</v>
      </c>
      <c r="O85" s="151">
        <v>2</v>
      </c>
      <c r="AA85" s="129">
        <v>12</v>
      </c>
      <c r="AB85" s="129">
        <v>1</v>
      </c>
      <c r="AC85" s="129">
        <v>219</v>
      </c>
      <c r="AZ85" s="129">
        <v>2</v>
      </c>
      <c r="BA85" s="129">
        <f t="shared" si="25"/>
        <v>0</v>
      </c>
      <c r="BB85" s="129">
        <f t="shared" si="26"/>
        <v>0</v>
      </c>
      <c r="BC85" s="129">
        <f t="shared" si="27"/>
        <v>0</v>
      </c>
      <c r="BD85" s="129">
        <f t="shared" si="28"/>
        <v>0</v>
      </c>
      <c r="BE85" s="129">
        <f t="shared" si="29"/>
        <v>0</v>
      </c>
      <c r="CZ85" s="129">
        <v>0.00019</v>
      </c>
    </row>
    <row r="86" spans="1:104" ht="22.5">
      <c r="A86" s="152">
        <v>69</v>
      </c>
      <c r="B86" s="153" t="s">
        <v>227</v>
      </c>
      <c r="C86" s="154" t="s">
        <v>228</v>
      </c>
      <c r="D86" s="155" t="s">
        <v>135</v>
      </c>
      <c r="E86" s="156">
        <v>1</v>
      </c>
      <c r="F86" s="176">
        <v>0</v>
      </c>
      <c r="G86" s="157">
        <f t="shared" si="24"/>
        <v>0</v>
      </c>
      <c r="O86" s="151">
        <v>2</v>
      </c>
      <c r="AA86" s="129">
        <v>12</v>
      </c>
      <c r="AB86" s="129">
        <v>1</v>
      </c>
      <c r="AC86" s="129">
        <v>249</v>
      </c>
      <c r="AZ86" s="129">
        <v>2</v>
      </c>
      <c r="BA86" s="129">
        <f t="shared" si="25"/>
        <v>0</v>
      </c>
      <c r="BB86" s="129">
        <f t="shared" si="26"/>
        <v>0</v>
      </c>
      <c r="BC86" s="129">
        <f t="shared" si="27"/>
        <v>0</v>
      </c>
      <c r="BD86" s="129">
        <f t="shared" si="28"/>
        <v>0</v>
      </c>
      <c r="BE86" s="129">
        <f t="shared" si="29"/>
        <v>0</v>
      </c>
      <c r="CZ86" s="129">
        <v>0</v>
      </c>
    </row>
    <row r="87" spans="1:104" ht="12.75">
      <c r="A87" s="152">
        <v>70</v>
      </c>
      <c r="B87" s="153" t="s">
        <v>229</v>
      </c>
      <c r="C87" s="154" t="s">
        <v>230</v>
      </c>
      <c r="D87" s="155" t="s">
        <v>135</v>
      </c>
      <c r="E87" s="156">
        <v>1</v>
      </c>
      <c r="F87" s="176">
        <v>0</v>
      </c>
      <c r="G87" s="157">
        <f t="shared" si="24"/>
        <v>0</v>
      </c>
      <c r="O87" s="151">
        <v>2</v>
      </c>
      <c r="AA87" s="129">
        <v>12</v>
      </c>
      <c r="AB87" s="129">
        <v>1</v>
      </c>
      <c r="AC87" s="129">
        <v>284</v>
      </c>
      <c r="AZ87" s="129">
        <v>2</v>
      </c>
      <c r="BA87" s="129">
        <f t="shared" si="25"/>
        <v>0</v>
      </c>
      <c r="BB87" s="129">
        <f t="shared" si="26"/>
        <v>0</v>
      </c>
      <c r="BC87" s="129">
        <f t="shared" si="27"/>
        <v>0</v>
      </c>
      <c r="BD87" s="129">
        <f t="shared" si="28"/>
        <v>0</v>
      </c>
      <c r="BE87" s="129">
        <f t="shared" si="29"/>
        <v>0</v>
      </c>
      <c r="CZ87" s="129">
        <v>0</v>
      </c>
    </row>
    <row r="88" spans="1:104" ht="22.5">
      <c r="A88" s="152">
        <v>71</v>
      </c>
      <c r="B88" s="153" t="s">
        <v>231</v>
      </c>
      <c r="C88" s="154" t="s">
        <v>232</v>
      </c>
      <c r="D88" s="155" t="s">
        <v>135</v>
      </c>
      <c r="E88" s="156">
        <v>1</v>
      </c>
      <c r="F88" s="176">
        <v>0</v>
      </c>
      <c r="G88" s="157">
        <f t="shared" si="24"/>
        <v>0</v>
      </c>
      <c r="O88" s="151">
        <v>2</v>
      </c>
      <c r="AA88" s="129">
        <v>12</v>
      </c>
      <c r="AB88" s="129">
        <v>1</v>
      </c>
      <c r="AC88" s="129">
        <v>283</v>
      </c>
      <c r="AZ88" s="129">
        <v>2</v>
      </c>
      <c r="BA88" s="129">
        <f t="shared" si="25"/>
        <v>0</v>
      </c>
      <c r="BB88" s="129">
        <f t="shared" si="26"/>
        <v>0</v>
      </c>
      <c r="BC88" s="129">
        <f t="shared" si="27"/>
        <v>0</v>
      </c>
      <c r="BD88" s="129">
        <f t="shared" si="28"/>
        <v>0</v>
      </c>
      <c r="BE88" s="129">
        <f t="shared" si="29"/>
        <v>0</v>
      </c>
      <c r="CZ88" s="129">
        <v>0</v>
      </c>
    </row>
    <row r="89" spans="1:104" ht="12.75">
      <c r="A89" s="152">
        <v>72</v>
      </c>
      <c r="B89" s="153" t="s">
        <v>233</v>
      </c>
      <c r="C89" s="154" t="s">
        <v>234</v>
      </c>
      <c r="D89" s="155" t="s">
        <v>135</v>
      </c>
      <c r="E89" s="156">
        <v>1</v>
      </c>
      <c r="F89" s="176">
        <v>0</v>
      </c>
      <c r="G89" s="157">
        <f t="shared" si="24"/>
        <v>0</v>
      </c>
      <c r="O89" s="151">
        <v>2</v>
      </c>
      <c r="AA89" s="129">
        <v>12</v>
      </c>
      <c r="AB89" s="129">
        <v>1</v>
      </c>
      <c r="AC89" s="129">
        <v>288</v>
      </c>
      <c r="AZ89" s="129">
        <v>2</v>
      </c>
      <c r="BA89" s="129">
        <f t="shared" si="25"/>
        <v>0</v>
      </c>
      <c r="BB89" s="129">
        <f t="shared" si="26"/>
        <v>0</v>
      </c>
      <c r="BC89" s="129">
        <f t="shared" si="27"/>
        <v>0</v>
      </c>
      <c r="BD89" s="129">
        <f t="shared" si="28"/>
        <v>0</v>
      </c>
      <c r="BE89" s="129">
        <f t="shared" si="29"/>
        <v>0</v>
      </c>
      <c r="CZ89" s="129">
        <v>0</v>
      </c>
    </row>
    <row r="90" spans="1:104" ht="22.5">
      <c r="A90" s="152">
        <v>73</v>
      </c>
      <c r="B90" s="153" t="s">
        <v>235</v>
      </c>
      <c r="C90" s="154" t="s">
        <v>236</v>
      </c>
      <c r="D90" s="155" t="s">
        <v>135</v>
      </c>
      <c r="E90" s="156">
        <v>1</v>
      </c>
      <c r="F90" s="176">
        <v>0</v>
      </c>
      <c r="G90" s="157">
        <f t="shared" si="24"/>
        <v>0</v>
      </c>
      <c r="O90" s="151">
        <v>2</v>
      </c>
      <c r="AA90" s="129">
        <v>12</v>
      </c>
      <c r="AB90" s="129">
        <v>1</v>
      </c>
      <c r="AC90" s="129">
        <v>285</v>
      </c>
      <c r="AZ90" s="129">
        <v>2</v>
      </c>
      <c r="BA90" s="129">
        <f t="shared" si="25"/>
        <v>0</v>
      </c>
      <c r="BB90" s="129">
        <f t="shared" si="26"/>
        <v>0</v>
      </c>
      <c r="BC90" s="129">
        <f t="shared" si="27"/>
        <v>0</v>
      </c>
      <c r="BD90" s="129">
        <f t="shared" si="28"/>
        <v>0</v>
      </c>
      <c r="BE90" s="129">
        <f t="shared" si="29"/>
        <v>0</v>
      </c>
      <c r="CZ90" s="129">
        <v>0</v>
      </c>
    </row>
    <row r="91" spans="1:104" ht="12.75">
      <c r="A91" s="152">
        <v>74</v>
      </c>
      <c r="B91" s="153" t="s">
        <v>237</v>
      </c>
      <c r="C91" s="154" t="s">
        <v>238</v>
      </c>
      <c r="D91" s="155" t="s">
        <v>135</v>
      </c>
      <c r="E91" s="156">
        <v>1</v>
      </c>
      <c r="F91" s="176">
        <v>0</v>
      </c>
      <c r="G91" s="157">
        <f t="shared" si="24"/>
        <v>0</v>
      </c>
      <c r="O91" s="151">
        <v>2</v>
      </c>
      <c r="AA91" s="129">
        <v>12</v>
      </c>
      <c r="AB91" s="129">
        <v>1</v>
      </c>
      <c r="AC91" s="129">
        <v>286</v>
      </c>
      <c r="AZ91" s="129">
        <v>2</v>
      </c>
      <c r="BA91" s="129">
        <f t="shared" si="25"/>
        <v>0</v>
      </c>
      <c r="BB91" s="129">
        <f t="shared" si="26"/>
        <v>0</v>
      </c>
      <c r="BC91" s="129">
        <f t="shared" si="27"/>
        <v>0</v>
      </c>
      <c r="BD91" s="129">
        <f t="shared" si="28"/>
        <v>0</v>
      </c>
      <c r="BE91" s="129">
        <f t="shared" si="29"/>
        <v>0</v>
      </c>
      <c r="CZ91" s="129">
        <v>0</v>
      </c>
    </row>
    <row r="92" spans="1:104" ht="12.75">
      <c r="A92" s="152">
        <v>75</v>
      </c>
      <c r="B92" s="153" t="s">
        <v>239</v>
      </c>
      <c r="C92" s="154" t="s">
        <v>240</v>
      </c>
      <c r="D92" s="155" t="s">
        <v>135</v>
      </c>
      <c r="E92" s="156">
        <v>1</v>
      </c>
      <c r="F92" s="176">
        <v>0</v>
      </c>
      <c r="G92" s="157">
        <f t="shared" si="24"/>
        <v>0</v>
      </c>
      <c r="O92" s="151">
        <v>2</v>
      </c>
      <c r="AA92" s="129">
        <v>12</v>
      </c>
      <c r="AB92" s="129">
        <v>1</v>
      </c>
      <c r="AC92" s="129">
        <v>248</v>
      </c>
      <c r="AZ92" s="129">
        <v>2</v>
      </c>
      <c r="BA92" s="129">
        <f t="shared" si="25"/>
        <v>0</v>
      </c>
      <c r="BB92" s="129">
        <f t="shared" si="26"/>
        <v>0</v>
      </c>
      <c r="BC92" s="129">
        <f t="shared" si="27"/>
        <v>0</v>
      </c>
      <c r="BD92" s="129">
        <f t="shared" si="28"/>
        <v>0</v>
      </c>
      <c r="BE92" s="129">
        <f t="shared" si="29"/>
        <v>0</v>
      </c>
      <c r="CZ92" s="129">
        <v>0</v>
      </c>
    </row>
    <row r="93" spans="1:104" ht="22.5">
      <c r="A93" s="152">
        <v>76</v>
      </c>
      <c r="B93" s="153" t="s">
        <v>241</v>
      </c>
      <c r="C93" s="154" t="s">
        <v>242</v>
      </c>
      <c r="D93" s="155" t="s">
        <v>135</v>
      </c>
      <c r="E93" s="156">
        <v>1</v>
      </c>
      <c r="F93" s="176">
        <v>0</v>
      </c>
      <c r="G93" s="157">
        <f t="shared" si="24"/>
        <v>0</v>
      </c>
      <c r="O93" s="151">
        <v>2</v>
      </c>
      <c r="AA93" s="129">
        <v>12</v>
      </c>
      <c r="AB93" s="129">
        <v>1</v>
      </c>
      <c r="AC93" s="129">
        <v>25</v>
      </c>
      <c r="AZ93" s="129">
        <v>2</v>
      </c>
      <c r="BA93" s="129">
        <f t="shared" si="25"/>
        <v>0</v>
      </c>
      <c r="BB93" s="129">
        <f t="shared" si="26"/>
        <v>0</v>
      </c>
      <c r="BC93" s="129">
        <f t="shared" si="27"/>
        <v>0</v>
      </c>
      <c r="BD93" s="129">
        <f t="shared" si="28"/>
        <v>0</v>
      </c>
      <c r="BE93" s="129">
        <f t="shared" si="29"/>
        <v>0</v>
      </c>
      <c r="CZ93" s="129">
        <v>0.01</v>
      </c>
    </row>
    <row r="94" spans="1:104" ht="22.5">
      <c r="A94" s="152">
        <v>77</v>
      </c>
      <c r="B94" s="153" t="s">
        <v>243</v>
      </c>
      <c r="C94" s="154" t="s">
        <v>244</v>
      </c>
      <c r="D94" s="155" t="s">
        <v>135</v>
      </c>
      <c r="E94" s="156">
        <v>1</v>
      </c>
      <c r="F94" s="176">
        <v>0</v>
      </c>
      <c r="G94" s="157">
        <f t="shared" si="24"/>
        <v>0</v>
      </c>
      <c r="O94" s="151">
        <v>2</v>
      </c>
      <c r="AA94" s="129">
        <v>12</v>
      </c>
      <c r="AB94" s="129">
        <v>1</v>
      </c>
      <c r="AC94" s="129">
        <v>280</v>
      </c>
      <c r="AZ94" s="129">
        <v>2</v>
      </c>
      <c r="BA94" s="129">
        <f t="shared" si="25"/>
        <v>0</v>
      </c>
      <c r="BB94" s="129">
        <f t="shared" si="26"/>
        <v>0</v>
      </c>
      <c r="BC94" s="129">
        <f t="shared" si="27"/>
        <v>0</v>
      </c>
      <c r="BD94" s="129">
        <f t="shared" si="28"/>
        <v>0</v>
      </c>
      <c r="BE94" s="129">
        <f t="shared" si="29"/>
        <v>0</v>
      </c>
      <c r="CZ94" s="129">
        <v>0</v>
      </c>
    </row>
    <row r="95" spans="1:104" ht="12.75">
      <c r="A95" s="152">
        <v>78</v>
      </c>
      <c r="B95" s="153" t="s">
        <v>245</v>
      </c>
      <c r="C95" s="154" t="s">
        <v>246</v>
      </c>
      <c r="D95" s="155" t="s">
        <v>135</v>
      </c>
      <c r="E95" s="156">
        <v>1</v>
      </c>
      <c r="F95" s="176">
        <v>0</v>
      </c>
      <c r="G95" s="157">
        <f t="shared" si="24"/>
        <v>0</v>
      </c>
      <c r="O95" s="151">
        <v>2</v>
      </c>
      <c r="AA95" s="129">
        <v>12</v>
      </c>
      <c r="AB95" s="129">
        <v>1</v>
      </c>
      <c r="AC95" s="129">
        <v>281</v>
      </c>
      <c r="AZ95" s="129">
        <v>2</v>
      </c>
      <c r="BA95" s="129">
        <f t="shared" si="25"/>
        <v>0</v>
      </c>
      <c r="BB95" s="129">
        <f t="shared" si="26"/>
        <v>0</v>
      </c>
      <c r="BC95" s="129">
        <f t="shared" si="27"/>
        <v>0</v>
      </c>
      <c r="BD95" s="129">
        <f t="shared" si="28"/>
        <v>0</v>
      </c>
      <c r="BE95" s="129">
        <f t="shared" si="29"/>
        <v>0</v>
      </c>
      <c r="CZ95" s="129">
        <v>0</v>
      </c>
    </row>
    <row r="96" spans="1:104" ht="12.75">
      <c r="A96" s="152">
        <v>79</v>
      </c>
      <c r="B96" s="153" t="s">
        <v>247</v>
      </c>
      <c r="C96" s="154" t="s">
        <v>248</v>
      </c>
      <c r="D96" s="155" t="s">
        <v>55</v>
      </c>
      <c r="E96" s="156">
        <v>999.775</v>
      </c>
      <c r="F96" s="176">
        <v>0</v>
      </c>
      <c r="G96" s="157">
        <f t="shared" si="24"/>
        <v>0</v>
      </c>
      <c r="O96" s="151">
        <v>2</v>
      </c>
      <c r="AA96" s="129">
        <v>7</v>
      </c>
      <c r="AB96" s="129">
        <v>1002</v>
      </c>
      <c r="AC96" s="129">
        <v>5</v>
      </c>
      <c r="AZ96" s="129">
        <v>2</v>
      </c>
      <c r="BA96" s="129">
        <f t="shared" si="25"/>
        <v>0</v>
      </c>
      <c r="BB96" s="129">
        <f t="shared" si="26"/>
        <v>0</v>
      </c>
      <c r="BC96" s="129">
        <f t="shared" si="27"/>
        <v>0</v>
      </c>
      <c r="BD96" s="129">
        <f t="shared" si="28"/>
        <v>0</v>
      </c>
      <c r="BE96" s="129">
        <f t="shared" si="29"/>
        <v>0</v>
      </c>
      <c r="CZ96" s="129">
        <v>0</v>
      </c>
    </row>
    <row r="97" spans="1:57" ht="12.75">
      <c r="A97" s="158"/>
      <c r="B97" s="159" t="s">
        <v>66</v>
      </c>
      <c r="C97" s="160" t="str">
        <f>CONCATENATE(B75," ",C75)</f>
        <v>732 Strojovny</v>
      </c>
      <c r="D97" s="158"/>
      <c r="E97" s="161"/>
      <c r="F97" s="177"/>
      <c r="G97" s="162">
        <f>SUM(G75:G96)</f>
        <v>0</v>
      </c>
      <c r="O97" s="151">
        <v>4</v>
      </c>
      <c r="BA97" s="163">
        <f>SUM(BA75:BA96)</f>
        <v>0</v>
      </c>
      <c r="BB97" s="163">
        <f>SUM(BB75:BB96)</f>
        <v>0</v>
      </c>
      <c r="BC97" s="163">
        <f>SUM(BC75:BC96)</f>
        <v>0</v>
      </c>
      <c r="BD97" s="163">
        <f>SUM(BD75:BD96)</f>
        <v>0</v>
      </c>
      <c r="BE97" s="163">
        <f>SUM(BE75:BE96)</f>
        <v>0</v>
      </c>
    </row>
    <row r="98" spans="1:15" ht="12.75">
      <c r="A98" s="144" t="s">
        <v>65</v>
      </c>
      <c r="B98" s="145" t="s">
        <v>249</v>
      </c>
      <c r="C98" s="146" t="s">
        <v>250</v>
      </c>
      <c r="D98" s="147"/>
      <c r="E98" s="148"/>
      <c r="F98" s="175"/>
      <c r="G98" s="149"/>
      <c r="H98" s="150"/>
      <c r="I98" s="150"/>
      <c r="O98" s="151">
        <v>1</v>
      </c>
    </row>
    <row r="99" spans="1:104" ht="12.75">
      <c r="A99" s="152">
        <v>80</v>
      </c>
      <c r="B99" s="153" t="s">
        <v>251</v>
      </c>
      <c r="C99" s="154" t="s">
        <v>252</v>
      </c>
      <c r="D99" s="155" t="s">
        <v>76</v>
      </c>
      <c r="E99" s="156">
        <v>12</v>
      </c>
      <c r="F99" s="176">
        <v>0</v>
      </c>
      <c r="G99" s="157">
        <f aca="true" t="shared" si="30" ref="G99:G115">E99*F99</f>
        <v>0</v>
      </c>
      <c r="O99" s="151">
        <v>2</v>
      </c>
      <c r="AA99" s="129">
        <v>1</v>
      </c>
      <c r="AB99" s="129">
        <v>7</v>
      </c>
      <c r="AC99" s="129">
        <v>7</v>
      </c>
      <c r="AZ99" s="129">
        <v>2</v>
      </c>
      <c r="BA99" s="129">
        <f aca="true" t="shared" si="31" ref="BA99:BA115">IF(AZ99=1,G99,0)</f>
        <v>0</v>
      </c>
      <c r="BB99" s="129">
        <f aca="true" t="shared" si="32" ref="BB99:BB115">IF(AZ99=2,G99,0)</f>
        <v>0</v>
      </c>
      <c r="BC99" s="129">
        <f aca="true" t="shared" si="33" ref="BC99:BC115">IF(AZ99=3,G99,0)</f>
        <v>0</v>
      </c>
      <c r="BD99" s="129">
        <f aca="true" t="shared" si="34" ref="BD99:BD115">IF(AZ99=4,G99,0)</f>
        <v>0</v>
      </c>
      <c r="BE99" s="129">
        <f aca="true" t="shared" si="35" ref="BE99:BE115">IF(AZ99=5,G99,0)</f>
        <v>0</v>
      </c>
      <c r="CZ99" s="129">
        <v>0.00706</v>
      </c>
    </row>
    <row r="100" spans="1:104" ht="12.75">
      <c r="A100" s="152">
        <v>81</v>
      </c>
      <c r="B100" s="153" t="s">
        <v>253</v>
      </c>
      <c r="C100" s="154" t="s">
        <v>254</v>
      </c>
      <c r="D100" s="155" t="s">
        <v>76</v>
      </c>
      <c r="E100" s="156">
        <v>26</v>
      </c>
      <c r="F100" s="176">
        <v>0</v>
      </c>
      <c r="G100" s="157">
        <f t="shared" si="30"/>
        <v>0</v>
      </c>
      <c r="O100" s="151">
        <v>2</v>
      </c>
      <c r="AA100" s="129">
        <v>1</v>
      </c>
      <c r="AB100" s="129">
        <v>7</v>
      </c>
      <c r="AC100" s="129">
        <v>7</v>
      </c>
      <c r="AZ100" s="129">
        <v>2</v>
      </c>
      <c r="BA100" s="129">
        <f t="shared" si="31"/>
        <v>0</v>
      </c>
      <c r="BB100" s="129">
        <f t="shared" si="32"/>
        <v>0</v>
      </c>
      <c r="BC100" s="129">
        <f t="shared" si="33"/>
        <v>0</v>
      </c>
      <c r="BD100" s="129">
        <f t="shared" si="34"/>
        <v>0</v>
      </c>
      <c r="BE100" s="129">
        <f t="shared" si="35"/>
        <v>0</v>
      </c>
      <c r="CZ100" s="129">
        <v>0.00798</v>
      </c>
    </row>
    <row r="101" spans="1:104" ht="12.75">
      <c r="A101" s="152">
        <v>82</v>
      </c>
      <c r="B101" s="153" t="s">
        <v>255</v>
      </c>
      <c r="C101" s="154" t="s">
        <v>256</v>
      </c>
      <c r="D101" s="155" t="s">
        <v>76</v>
      </c>
      <c r="E101" s="156">
        <v>746</v>
      </c>
      <c r="F101" s="176">
        <v>0</v>
      </c>
      <c r="G101" s="157">
        <f t="shared" si="30"/>
        <v>0</v>
      </c>
      <c r="O101" s="151">
        <v>2</v>
      </c>
      <c r="AA101" s="129">
        <v>1</v>
      </c>
      <c r="AB101" s="129">
        <v>7</v>
      </c>
      <c r="AC101" s="129">
        <v>7</v>
      </c>
      <c r="AZ101" s="129">
        <v>2</v>
      </c>
      <c r="BA101" s="129">
        <f t="shared" si="31"/>
        <v>0</v>
      </c>
      <c r="BB101" s="129">
        <f t="shared" si="32"/>
        <v>0</v>
      </c>
      <c r="BC101" s="129">
        <f t="shared" si="33"/>
        <v>0</v>
      </c>
      <c r="BD101" s="129">
        <f t="shared" si="34"/>
        <v>0</v>
      </c>
      <c r="BE101" s="129">
        <f t="shared" si="35"/>
        <v>0</v>
      </c>
      <c r="CZ101" s="129">
        <v>0.00587</v>
      </c>
    </row>
    <row r="102" spans="1:104" ht="12.75">
      <c r="A102" s="152">
        <v>83</v>
      </c>
      <c r="B102" s="153" t="s">
        <v>257</v>
      </c>
      <c r="C102" s="154" t="s">
        <v>258</v>
      </c>
      <c r="D102" s="155" t="s">
        <v>76</v>
      </c>
      <c r="E102" s="156">
        <v>96</v>
      </c>
      <c r="F102" s="176">
        <v>0</v>
      </c>
      <c r="G102" s="157">
        <f t="shared" si="30"/>
        <v>0</v>
      </c>
      <c r="O102" s="151">
        <v>2</v>
      </c>
      <c r="AA102" s="129">
        <v>1</v>
      </c>
      <c r="AB102" s="129">
        <v>7</v>
      </c>
      <c r="AC102" s="129">
        <v>7</v>
      </c>
      <c r="AZ102" s="129">
        <v>2</v>
      </c>
      <c r="BA102" s="129">
        <f t="shared" si="31"/>
        <v>0</v>
      </c>
      <c r="BB102" s="129">
        <f t="shared" si="32"/>
        <v>0</v>
      </c>
      <c r="BC102" s="129">
        <f t="shared" si="33"/>
        <v>0</v>
      </c>
      <c r="BD102" s="129">
        <f t="shared" si="34"/>
        <v>0</v>
      </c>
      <c r="BE102" s="129">
        <f t="shared" si="35"/>
        <v>0</v>
      </c>
      <c r="CZ102" s="129">
        <v>0.00646</v>
      </c>
    </row>
    <row r="103" spans="1:104" ht="12.75">
      <c r="A103" s="152">
        <v>84</v>
      </c>
      <c r="B103" s="153" t="s">
        <v>259</v>
      </c>
      <c r="C103" s="154" t="s">
        <v>260</v>
      </c>
      <c r="D103" s="155" t="s">
        <v>76</v>
      </c>
      <c r="E103" s="156">
        <v>74</v>
      </c>
      <c r="F103" s="176">
        <v>0</v>
      </c>
      <c r="G103" s="157">
        <f t="shared" si="30"/>
        <v>0</v>
      </c>
      <c r="O103" s="151">
        <v>2</v>
      </c>
      <c r="AA103" s="129">
        <v>1</v>
      </c>
      <c r="AB103" s="129">
        <v>7</v>
      </c>
      <c r="AC103" s="129">
        <v>7</v>
      </c>
      <c r="AZ103" s="129">
        <v>2</v>
      </c>
      <c r="BA103" s="129">
        <f t="shared" si="31"/>
        <v>0</v>
      </c>
      <c r="BB103" s="129">
        <f t="shared" si="32"/>
        <v>0</v>
      </c>
      <c r="BC103" s="129">
        <f t="shared" si="33"/>
        <v>0</v>
      </c>
      <c r="BD103" s="129">
        <f t="shared" si="34"/>
        <v>0</v>
      </c>
      <c r="BE103" s="129">
        <f t="shared" si="35"/>
        <v>0</v>
      </c>
      <c r="CZ103" s="129">
        <v>0.0066</v>
      </c>
    </row>
    <row r="104" spans="1:104" ht="12.75">
      <c r="A104" s="152">
        <v>85</v>
      </c>
      <c r="B104" s="153" t="s">
        <v>261</v>
      </c>
      <c r="C104" s="154" t="s">
        <v>262</v>
      </c>
      <c r="D104" s="155" t="s">
        <v>76</v>
      </c>
      <c r="E104" s="156">
        <v>90</v>
      </c>
      <c r="F104" s="176">
        <v>0</v>
      </c>
      <c r="G104" s="157">
        <f t="shared" si="30"/>
        <v>0</v>
      </c>
      <c r="O104" s="151">
        <v>2</v>
      </c>
      <c r="AA104" s="129">
        <v>1</v>
      </c>
      <c r="AB104" s="129">
        <v>7</v>
      </c>
      <c r="AC104" s="129">
        <v>7</v>
      </c>
      <c r="AZ104" s="129">
        <v>2</v>
      </c>
      <c r="BA104" s="129">
        <f t="shared" si="31"/>
        <v>0</v>
      </c>
      <c r="BB104" s="129">
        <f t="shared" si="32"/>
        <v>0</v>
      </c>
      <c r="BC104" s="129">
        <f t="shared" si="33"/>
        <v>0</v>
      </c>
      <c r="BD104" s="129">
        <f t="shared" si="34"/>
        <v>0</v>
      </c>
      <c r="BE104" s="129">
        <f t="shared" si="35"/>
        <v>0</v>
      </c>
      <c r="CZ104" s="129">
        <v>0.00671</v>
      </c>
    </row>
    <row r="105" spans="1:104" ht="12.75">
      <c r="A105" s="152">
        <v>86</v>
      </c>
      <c r="B105" s="153" t="s">
        <v>263</v>
      </c>
      <c r="C105" s="154" t="s">
        <v>264</v>
      </c>
      <c r="D105" s="155" t="s">
        <v>76</v>
      </c>
      <c r="E105" s="156">
        <v>8</v>
      </c>
      <c r="F105" s="176">
        <v>0</v>
      </c>
      <c r="G105" s="157">
        <f t="shared" si="30"/>
        <v>0</v>
      </c>
      <c r="O105" s="151">
        <v>2</v>
      </c>
      <c r="AA105" s="129">
        <v>1</v>
      </c>
      <c r="AB105" s="129">
        <v>7</v>
      </c>
      <c r="AC105" s="129">
        <v>7</v>
      </c>
      <c r="AZ105" s="129">
        <v>2</v>
      </c>
      <c r="BA105" s="129">
        <f t="shared" si="31"/>
        <v>0</v>
      </c>
      <c r="BB105" s="129">
        <f t="shared" si="32"/>
        <v>0</v>
      </c>
      <c r="BC105" s="129">
        <f t="shared" si="33"/>
        <v>0</v>
      </c>
      <c r="BD105" s="129">
        <f t="shared" si="34"/>
        <v>0</v>
      </c>
      <c r="BE105" s="129">
        <f t="shared" si="35"/>
        <v>0</v>
      </c>
      <c r="CZ105" s="129">
        <v>0.00705</v>
      </c>
    </row>
    <row r="106" spans="1:104" ht="22.5">
      <c r="A106" s="152">
        <v>87</v>
      </c>
      <c r="B106" s="153" t="s">
        <v>265</v>
      </c>
      <c r="C106" s="154" t="s">
        <v>266</v>
      </c>
      <c r="D106" s="155" t="s">
        <v>76</v>
      </c>
      <c r="E106" s="156">
        <v>648</v>
      </c>
      <c r="F106" s="176">
        <v>0</v>
      </c>
      <c r="G106" s="157">
        <f t="shared" si="30"/>
        <v>0</v>
      </c>
      <c r="O106" s="151">
        <v>2</v>
      </c>
      <c r="AA106" s="129">
        <v>1</v>
      </c>
      <c r="AB106" s="129">
        <v>7</v>
      </c>
      <c r="AC106" s="129">
        <v>7</v>
      </c>
      <c r="AZ106" s="129">
        <v>2</v>
      </c>
      <c r="BA106" s="129">
        <f t="shared" si="31"/>
        <v>0</v>
      </c>
      <c r="BB106" s="129">
        <f t="shared" si="32"/>
        <v>0</v>
      </c>
      <c r="BC106" s="129">
        <f t="shared" si="33"/>
        <v>0</v>
      </c>
      <c r="BD106" s="129">
        <f t="shared" si="34"/>
        <v>0</v>
      </c>
      <c r="BE106" s="129">
        <f t="shared" si="35"/>
        <v>0</v>
      </c>
      <c r="CZ106" s="129">
        <v>0.00607</v>
      </c>
    </row>
    <row r="107" spans="1:104" ht="22.5">
      <c r="A107" s="152">
        <v>88</v>
      </c>
      <c r="B107" s="153" t="s">
        <v>267</v>
      </c>
      <c r="C107" s="154" t="s">
        <v>268</v>
      </c>
      <c r="D107" s="155" t="s">
        <v>76</v>
      </c>
      <c r="E107" s="156">
        <v>96</v>
      </c>
      <c r="F107" s="176">
        <v>0</v>
      </c>
      <c r="G107" s="157">
        <f t="shared" si="30"/>
        <v>0</v>
      </c>
      <c r="O107" s="151">
        <v>2</v>
      </c>
      <c r="AA107" s="129">
        <v>1</v>
      </c>
      <c r="AB107" s="129">
        <v>7</v>
      </c>
      <c r="AC107" s="129">
        <v>7</v>
      </c>
      <c r="AZ107" s="129">
        <v>2</v>
      </c>
      <c r="BA107" s="129">
        <f t="shared" si="31"/>
        <v>0</v>
      </c>
      <c r="BB107" s="129">
        <f t="shared" si="32"/>
        <v>0</v>
      </c>
      <c r="BC107" s="129">
        <f t="shared" si="33"/>
        <v>0</v>
      </c>
      <c r="BD107" s="129">
        <f t="shared" si="34"/>
        <v>0</v>
      </c>
      <c r="BE107" s="129">
        <f t="shared" si="35"/>
        <v>0</v>
      </c>
      <c r="CZ107" s="129">
        <v>0.00613</v>
      </c>
    </row>
    <row r="108" spans="1:104" ht="22.5">
      <c r="A108" s="152">
        <v>89</v>
      </c>
      <c r="B108" s="153" t="s">
        <v>269</v>
      </c>
      <c r="C108" s="154" t="s">
        <v>270</v>
      </c>
      <c r="D108" s="155" t="s">
        <v>76</v>
      </c>
      <c r="E108" s="156">
        <v>64</v>
      </c>
      <c r="F108" s="176">
        <v>0</v>
      </c>
      <c r="G108" s="157">
        <f t="shared" si="30"/>
        <v>0</v>
      </c>
      <c r="O108" s="151">
        <v>2</v>
      </c>
      <c r="AA108" s="129">
        <v>1</v>
      </c>
      <c r="AB108" s="129">
        <v>7</v>
      </c>
      <c r="AC108" s="129">
        <v>7</v>
      </c>
      <c r="AZ108" s="129">
        <v>2</v>
      </c>
      <c r="BA108" s="129">
        <f t="shared" si="31"/>
        <v>0</v>
      </c>
      <c r="BB108" s="129">
        <f t="shared" si="32"/>
        <v>0</v>
      </c>
      <c r="BC108" s="129">
        <f t="shared" si="33"/>
        <v>0</v>
      </c>
      <c r="BD108" s="129">
        <f t="shared" si="34"/>
        <v>0</v>
      </c>
      <c r="BE108" s="129">
        <f t="shared" si="35"/>
        <v>0</v>
      </c>
      <c r="CZ108" s="129">
        <v>0.0062</v>
      </c>
    </row>
    <row r="109" spans="1:104" ht="22.5">
      <c r="A109" s="152">
        <v>90</v>
      </c>
      <c r="B109" s="153" t="s">
        <v>271</v>
      </c>
      <c r="C109" s="154" t="s">
        <v>272</v>
      </c>
      <c r="D109" s="155" t="s">
        <v>76</v>
      </c>
      <c r="E109" s="156">
        <v>79</v>
      </c>
      <c r="F109" s="176">
        <v>0</v>
      </c>
      <c r="G109" s="157">
        <f t="shared" si="30"/>
        <v>0</v>
      </c>
      <c r="O109" s="151">
        <v>2</v>
      </c>
      <c r="AA109" s="129">
        <v>1</v>
      </c>
      <c r="AB109" s="129">
        <v>7</v>
      </c>
      <c r="AC109" s="129">
        <v>7</v>
      </c>
      <c r="AZ109" s="129">
        <v>2</v>
      </c>
      <c r="BA109" s="129">
        <f t="shared" si="31"/>
        <v>0</v>
      </c>
      <c r="BB109" s="129">
        <f t="shared" si="32"/>
        <v>0</v>
      </c>
      <c r="BC109" s="129">
        <f t="shared" si="33"/>
        <v>0</v>
      </c>
      <c r="BD109" s="129">
        <f t="shared" si="34"/>
        <v>0</v>
      </c>
      <c r="BE109" s="129">
        <f t="shared" si="35"/>
        <v>0</v>
      </c>
      <c r="CZ109" s="129">
        <v>0.00533</v>
      </c>
    </row>
    <row r="110" spans="1:104" ht="22.5">
      <c r="A110" s="152">
        <v>91</v>
      </c>
      <c r="B110" s="153" t="s">
        <v>273</v>
      </c>
      <c r="C110" s="154" t="s">
        <v>274</v>
      </c>
      <c r="D110" s="155" t="s">
        <v>76</v>
      </c>
      <c r="E110" s="156">
        <v>7</v>
      </c>
      <c r="F110" s="176">
        <v>0</v>
      </c>
      <c r="G110" s="157">
        <f t="shared" si="30"/>
        <v>0</v>
      </c>
      <c r="O110" s="151">
        <v>2</v>
      </c>
      <c r="AA110" s="129">
        <v>1</v>
      </c>
      <c r="AB110" s="129">
        <v>7</v>
      </c>
      <c r="AC110" s="129">
        <v>7</v>
      </c>
      <c r="AZ110" s="129">
        <v>2</v>
      </c>
      <c r="BA110" s="129">
        <f t="shared" si="31"/>
        <v>0</v>
      </c>
      <c r="BB110" s="129">
        <f t="shared" si="32"/>
        <v>0</v>
      </c>
      <c r="BC110" s="129">
        <f t="shared" si="33"/>
        <v>0</v>
      </c>
      <c r="BD110" s="129">
        <f t="shared" si="34"/>
        <v>0</v>
      </c>
      <c r="BE110" s="129">
        <f t="shared" si="35"/>
        <v>0</v>
      </c>
      <c r="CZ110" s="129">
        <v>0.00533</v>
      </c>
    </row>
    <row r="111" spans="1:104" ht="12.75">
      <c r="A111" s="152">
        <v>92</v>
      </c>
      <c r="B111" s="153" t="s">
        <v>275</v>
      </c>
      <c r="C111" s="154" t="s">
        <v>276</v>
      </c>
      <c r="D111" s="155" t="s">
        <v>76</v>
      </c>
      <c r="E111" s="156">
        <v>38</v>
      </c>
      <c r="F111" s="176">
        <v>0</v>
      </c>
      <c r="G111" s="157">
        <f t="shared" si="30"/>
        <v>0</v>
      </c>
      <c r="O111" s="151">
        <v>2</v>
      </c>
      <c r="AA111" s="129">
        <v>1</v>
      </c>
      <c r="AB111" s="129">
        <v>7</v>
      </c>
      <c r="AC111" s="129">
        <v>7</v>
      </c>
      <c r="AZ111" s="129">
        <v>2</v>
      </c>
      <c r="BA111" s="129">
        <f t="shared" si="31"/>
        <v>0</v>
      </c>
      <c r="BB111" s="129">
        <f t="shared" si="32"/>
        <v>0</v>
      </c>
      <c r="BC111" s="129">
        <f t="shared" si="33"/>
        <v>0</v>
      </c>
      <c r="BD111" s="129">
        <f t="shared" si="34"/>
        <v>0</v>
      </c>
      <c r="BE111" s="129">
        <f t="shared" si="35"/>
        <v>0</v>
      </c>
      <c r="CZ111" s="129">
        <v>0.00604</v>
      </c>
    </row>
    <row r="112" spans="1:104" ht="12.75">
      <c r="A112" s="152">
        <v>93</v>
      </c>
      <c r="B112" s="153" t="s">
        <v>277</v>
      </c>
      <c r="C112" s="154" t="s">
        <v>278</v>
      </c>
      <c r="D112" s="155" t="s">
        <v>135</v>
      </c>
      <c r="E112" s="156">
        <v>68</v>
      </c>
      <c r="F112" s="176">
        <v>0</v>
      </c>
      <c r="G112" s="157">
        <f t="shared" si="30"/>
        <v>0</v>
      </c>
      <c r="O112" s="151">
        <v>2</v>
      </c>
      <c r="AA112" s="129">
        <v>1</v>
      </c>
      <c r="AB112" s="129">
        <v>7</v>
      </c>
      <c r="AC112" s="129">
        <v>7</v>
      </c>
      <c r="AZ112" s="129">
        <v>2</v>
      </c>
      <c r="BA112" s="129">
        <f t="shared" si="31"/>
        <v>0</v>
      </c>
      <c r="BB112" s="129">
        <f t="shared" si="32"/>
        <v>0</v>
      </c>
      <c r="BC112" s="129">
        <f t="shared" si="33"/>
        <v>0</v>
      </c>
      <c r="BD112" s="129">
        <f t="shared" si="34"/>
        <v>0</v>
      </c>
      <c r="BE112" s="129">
        <f t="shared" si="35"/>
        <v>0</v>
      </c>
      <c r="CZ112" s="129">
        <v>0.00188</v>
      </c>
    </row>
    <row r="113" spans="1:104" ht="12.75">
      <c r="A113" s="152">
        <v>94</v>
      </c>
      <c r="B113" s="153" t="s">
        <v>279</v>
      </c>
      <c r="C113" s="154" t="s">
        <v>280</v>
      </c>
      <c r="D113" s="155" t="s">
        <v>135</v>
      </c>
      <c r="E113" s="156">
        <v>6</v>
      </c>
      <c r="F113" s="176">
        <v>0</v>
      </c>
      <c r="G113" s="157">
        <f t="shared" si="30"/>
        <v>0</v>
      </c>
      <c r="O113" s="151">
        <v>2</v>
      </c>
      <c r="AA113" s="129">
        <v>1</v>
      </c>
      <c r="AB113" s="129">
        <v>7</v>
      </c>
      <c r="AC113" s="129">
        <v>7</v>
      </c>
      <c r="AZ113" s="129">
        <v>2</v>
      </c>
      <c r="BA113" s="129">
        <f t="shared" si="31"/>
        <v>0</v>
      </c>
      <c r="BB113" s="129">
        <f t="shared" si="32"/>
        <v>0</v>
      </c>
      <c r="BC113" s="129">
        <f t="shared" si="33"/>
        <v>0</v>
      </c>
      <c r="BD113" s="129">
        <f t="shared" si="34"/>
        <v>0</v>
      </c>
      <c r="BE113" s="129">
        <f t="shared" si="35"/>
        <v>0</v>
      </c>
      <c r="CZ113" s="129">
        <v>0.00191</v>
      </c>
    </row>
    <row r="114" spans="1:104" ht="12.75">
      <c r="A114" s="152">
        <v>95</v>
      </c>
      <c r="B114" s="153" t="s">
        <v>281</v>
      </c>
      <c r="C114" s="154" t="s">
        <v>282</v>
      </c>
      <c r="D114" s="155" t="s">
        <v>76</v>
      </c>
      <c r="E114" s="156">
        <v>882</v>
      </c>
      <c r="F114" s="176">
        <v>0</v>
      </c>
      <c r="G114" s="157">
        <f t="shared" si="30"/>
        <v>0</v>
      </c>
      <c r="O114" s="151">
        <v>2</v>
      </c>
      <c r="AA114" s="129">
        <v>1</v>
      </c>
      <c r="AB114" s="129">
        <v>7</v>
      </c>
      <c r="AC114" s="129">
        <v>7</v>
      </c>
      <c r="AZ114" s="129">
        <v>2</v>
      </c>
      <c r="BA114" s="129">
        <f t="shared" si="31"/>
        <v>0</v>
      </c>
      <c r="BB114" s="129">
        <f t="shared" si="32"/>
        <v>0</v>
      </c>
      <c r="BC114" s="129">
        <f t="shared" si="33"/>
        <v>0</v>
      </c>
      <c r="BD114" s="129">
        <f t="shared" si="34"/>
        <v>0</v>
      </c>
      <c r="BE114" s="129">
        <f t="shared" si="35"/>
        <v>0</v>
      </c>
      <c r="CZ114" s="129">
        <v>0</v>
      </c>
    </row>
    <row r="115" spans="1:104" ht="12.75">
      <c r="A115" s="152">
        <v>96</v>
      </c>
      <c r="B115" s="153" t="s">
        <v>283</v>
      </c>
      <c r="C115" s="154" t="s">
        <v>284</v>
      </c>
      <c r="D115" s="155" t="s">
        <v>55</v>
      </c>
      <c r="E115" s="156">
        <v>5178.383</v>
      </c>
      <c r="F115" s="176">
        <v>0</v>
      </c>
      <c r="G115" s="157">
        <f t="shared" si="30"/>
        <v>0</v>
      </c>
      <c r="O115" s="151">
        <v>2</v>
      </c>
      <c r="AA115" s="129">
        <v>7</v>
      </c>
      <c r="AB115" s="129">
        <v>1002</v>
      </c>
      <c r="AC115" s="129">
        <v>5</v>
      </c>
      <c r="AZ115" s="129">
        <v>2</v>
      </c>
      <c r="BA115" s="129">
        <f t="shared" si="31"/>
        <v>0</v>
      </c>
      <c r="BB115" s="129">
        <f t="shared" si="32"/>
        <v>0</v>
      </c>
      <c r="BC115" s="129">
        <f t="shared" si="33"/>
        <v>0</v>
      </c>
      <c r="BD115" s="129">
        <f t="shared" si="34"/>
        <v>0</v>
      </c>
      <c r="BE115" s="129">
        <f t="shared" si="35"/>
        <v>0</v>
      </c>
      <c r="CZ115" s="129">
        <v>0</v>
      </c>
    </row>
    <row r="116" spans="1:57" ht="12.75">
      <c r="A116" s="158"/>
      <c r="B116" s="159" t="s">
        <v>66</v>
      </c>
      <c r="C116" s="160" t="str">
        <f>CONCATENATE(B98," ",C98)</f>
        <v>733 Rozvod potrubí</v>
      </c>
      <c r="D116" s="158"/>
      <c r="E116" s="161"/>
      <c r="F116" s="177"/>
      <c r="G116" s="162">
        <f>SUM(G98:G115)</f>
        <v>0</v>
      </c>
      <c r="O116" s="151">
        <v>4</v>
      </c>
      <c r="BA116" s="163">
        <f>SUM(BA98:BA115)</f>
        <v>0</v>
      </c>
      <c r="BB116" s="163">
        <f>SUM(BB98:BB115)</f>
        <v>0</v>
      </c>
      <c r="BC116" s="163">
        <f>SUM(BC98:BC115)</f>
        <v>0</v>
      </c>
      <c r="BD116" s="163">
        <f>SUM(BD98:BD115)</f>
        <v>0</v>
      </c>
      <c r="BE116" s="163">
        <f>SUM(BE98:BE115)</f>
        <v>0</v>
      </c>
    </row>
    <row r="117" spans="1:15" ht="12.75">
      <c r="A117" s="144" t="s">
        <v>65</v>
      </c>
      <c r="B117" s="145" t="s">
        <v>285</v>
      </c>
      <c r="C117" s="146" t="s">
        <v>286</v>
      </c>
      <c r="D117" s="147"/>
      <c r="E117" s="148"/>
      <c r="F117" s="175"/>
      <c r="G117" s="149"/>
      <c r="H117" s="150"/>
      <c r="I117" s="150"/>
      <c r="O117" s="151">
        <v>1</v>
      </c>
    </row>
    <row r="118" spans="1:104" ht="12.75">
      <c r="A118" s="152">
        <v>97</v>
      </c>
      <c r="B118" s="153" t="s">
        <v>287</v>
      </c>
      <c r="C118" s="154" t="s">
        <v>288</v>
      </c>
      <c r="D118" s="155" t="s">
        <v>135</v>
      </c>
      <c r="E118" s="156">
        <v>56</v>
      </c>
      <c r="F118" s="176">
        <v>0</v>
      </c>
      <c r="G118" s="157">
        <f aca="true" t="shared" si="36" ref="G118:G136">E118*F118</f>
        <v>0</v>
      </c>
      <c r="O118" s="151">
        <v>2</v>
      </c>
      <c r="AA118" s="129">
        <v>1</v>
      </c>
      <c r="AB118" s="129">
        <v>7</v>
      </c>
      <c r="AC118" s="129">
        <v>7</v>
      </c>
      <c r="AZ118" s="129">
        <v>2</v>
      </c>
      <c r="BA118" s="129">
        <f aca="true" t="shared" si="37" ref="BA118:BA136">IF(AZ118=1,G118,0)</f>
        <v>0</v>
      </c>
      <c r="BB118" s="129">
        <f aca="true" t="shared" si="38" ref="BB118:BB136">IF(AZ118=2,G118,0)</f>
        <v>0</v>
      </c>
      <c r="BC118" s="129">
        <f aca="true" t="shared" si="39" ref="BC118:BC136">IF(AZ118=3,G118,0)</f>
        <v>0</v>
      </c>
      <c r="BD118" s="129">
        <f aca="true" t="shared" si="40" ref="BD118:BD136">IF(AZ118=4,G118,0)</f>
        <v>0</v>
      </c>
      <c r="BE118" s="129">
        <f aca="true" t="shared" si="41" ref="BE118:BE136">IF(AZ118=5,G118,0)</f>
        <v>0</v>
      </c>
      <c r="CZ118" s="129">
        <v>3E-05</v>
      </c>
    </row>
    <row r="119" spans="1:104" ht="22.5">
      <c r="A119" s="152">
        <v>98</v>
      </c>
      <c r="B119" s="153" t="s">
        <v>289</v>
      </c>
      <c r="C119" s="154" t="s">
        <v>290</v>
      </c>
      <c r="D119" s="155" t="s">
        <v>135</v>
      </c>
      <c r="E119" s="156">
        <v>16</v>
      </c>
      <c r="F119" s="176">
        <v>0</v>
      </c>
      <c r="G119" s="157">
        <f t="shared" si="36"/>
        <v>0</v>
      </c>
      <c r="O119" s="151">
        <v>2</v>
      </c>
      <c r="AA119" s="129">
        <v>1</v>
      </c>
      <c r="AB119" s="129">
        <v>7</v>
      </c>
      <c r="AC119" s="129">
        <v>7</v>
      </c>
      <c r="AZ119" s="129">
        <v>2</v>
      </c>
      <c r="BA119" s="129">
        <f t="shared" si="37"/>
        <v>0</v>
      </c>
      <c r="BB119" s="129">
        <f t="shared" si="38"/>
        <v>0</v>
      </c>
      <c r="BC119" s="129">
        <f t="shared" si="39"/>
        <v>0</v>
      </c>
      <c r="BD119" s="129">
        <f t="shared" si="40"/>
        <v>0</v>
      </c>
      <c r="BE119" s="129">
        <f t="shared" si="41"/>
        <v>0</v>
      </c>
      <c r="CZ119" s="129">
        <v>3E-05</v>
      </c>
    </row>
    <row r="120" spans="1:104" ht="22.5">
      <c r="A120" s="152">
        <v>99</v>
      </c>
      <c r="B120" s="153" t="s">
        <v>291</v>
      </c>
      <c r="C120" s="154" t="s">
        <v>292</v>
      </c>
      <c r="D120" s="155" t="s">
        <v>135</v>
      </c>
      <c r="E120" s="156">
        <v>15</v>
      </c>
      <c r="F120" s="176">
        <v>0</v>
      </c>
      <c r="G120" s="157">
        <f t="shared" si="36"/>
        <v>0</v>
      </c>
      <c r="O120" s="151">
        <v>2</v>
      </c>
      <c r="AA120" s="129">
        <v>1</v>
      </c>
      <c r="AB120" s="129">
        <v>7</v>
      </c>
      <c r="AC120" s="129">
        <v>7</v>
      </c>
      <c r="AZ120" s="129">
        <v>2</v>
      </c>
      <c r="BA120" s="129">
        <f t="shared" si="37"/>
        <v>0</v>
      </c>
      <c r="BB120" s="129">
        <f t="shared" si="38"/>
        <v>0</v>
      </c>
      <c r="BC120" s="129">
        <f t="shared" si="39"/>
        <v>0</v>
      </c>
      <c r="BD120" s="129">
        <f t="shared" si="40"/>
        <v>0</v>
      </c>
      <c r="BE120" s="129">
        <f t="shared" si="41"/>
        <v>0</v>
      </c>
      <c r="CZ120" s="129">
        <v>3E-05</v>
      </c>
    </row>
    <row r="121" spans="1:104" ht="12.75">
      <c r="A121" s="152">
        <v>100</v>
      </c>
      <c r="B121" s="153" t="s">
        <v>293</v>
      </c>
      <c r="C121" s="154" t="s">
        <v>294</v>
      </c>
      <c r="D121" s="155" t="s">
        <v>135</v>
      </c>
      <c r="E121" s="156">
        <v>1</v>
      </c>
      <c r="F121" s="176">
        <v>0</v>
      </c>
      <c r="G121" s="157">
        <f t="shared" si="36"/>
        <v>0</v>
      </c>
      <c r="O121" s="151">
        <v>2</v>
      </c>
      <c r="AA121" s="129">
        <v>1</v>
      </c>
      <c r="AB121" s="129">
        <v>7</v>
      </c>
      <c r="AC121" s="129">
        <v>7</v>
      </c>
      <c r="AZ121" s="129">
        <v>2</v>
      </c>
      <c r="BA121" s="129">
        <f t="shared" si="37"/>
        <v>0</v>
      </c>
      <c r="BB121" s="129">
        <f t="shared" si="38"/>
        <v>0</v>
      </c>
      <c r="BC121" s="129">
        <f t="shared" si="39"/>
        <v>0</v>
      </c>
      <c r="BD121" s="129">
        <f t="shared" si="40"/>
        <v>0</v>
      </c>
      <c r="BE121" s="129">
        <f t="shared" si="41"/>
        <v>0</v>
      </c>
      <c r="CZ121" s="129">
        <v>0</v>
      </c>
    </row>
    <row r="122" spans="1:104" ht="12.75">
      <c r="A122" s="152">
        <v>101</v>
      </c>
      <c r="B122" s="153" t="s">
        <v>295</v>
      </c>
      <c r="C122" s="154" t="s">
        <v>296</v>
      </c>
      <c r="D122" s="155" t="s">
        <v>135</v>
      </c>
      <c r="E122" s="156">
        <v>98</v>
      </c>
      <c r="F122" s="176">
        <v>0</v>
      </c>
      <c r="G122" s="157">
        <f t="shared" si="36"/>
        <v>0</v>
      </c>
      <c r="O122" s="151">
        <v>2</v>
      </c>
      <c r="AA122" s="129">
        <v>1</v>
      </c>
      <c r="AB122" s="129">
        <v>7</v>
      </c>
      <c r="AC122" s="129">
        <v>7</v>
      </c>
      <c r="AZ122" s="129">
        <v>2</v>
      </c>
      <c r="BA122" s="129">
        <f t="shared" si="37"/>
        <v>0</v>
      </c>
      <c r="BB122" s="129">
        <f t="shared" si="38"/>
        <v>0</v>
      </c>
      <c r="BC122" s="129">
        <f t="shared" si="39"/>
        <v>0</v>
      </c>
      <c r="BD122" s="129">
        <f t="shared" si="40"/>
        <v>0</v>
      </c>
      <c r="BE122" s="129">
        <f t="shared" si="41"/>
        <v>0</v>
      </c>
      <c r="CZ122" s="129">
        <v>0</v>
      </c>
    </row>
    <row r="123" spans="1:104" ht="22.5">
      <c r="A123" s="152">
        <v>102</v>
      </c>
      <c r="B123" s="153" t="s">
        <v>297</v>
      </c>
      <c r="C123" s="154" t="s">
        <v>298</v>
      </c>
      <c r="D123" s="155" t="s">
        <v>135</v>
      </c>
      <c r="E123" s="156">
        <v>1</v>
      </c>
      <c r="F123" s="176">
        <v>0</v>
      </c>
      <c r="G123" s="157">
        <f t="shared" si="36"/>
        <v>0</v>
      </c>
      <c r="O123" s="151">
        <v>2</v>
      </c>
      <c r="AA123" s="129">
        <v>1</v>
      </c>
      <c r="AB123" s="129">
        <v>7</v>
      </c>
      <c r="AC123" s="129">
        <v>7</v>
      </c>
      <c r="AZ123" s="129">
        <v>2</v>
      </c>
      <c r="BA123" s="129">
        <f t="shared" si="37"/>
        <v>0</v>
      </c>
      <c r="BB123" s="129">
        <f t="shared" si="38"/>
        <v>0</v>
      </c>
      <c r="BC123" s="129">
        <f t="shared" si="39"/>
        <v>0</v>
      </c>
      <c r="BD123" s="129">
        <f t="shared" si="40"/>
        <v>0</v>
      </c>
      <c r="BE123" s="129">
        <f t="shared" si="41"/>
        <v>0</v>
      </c>
      <c r="CZ123" s="129">
        <v>0.00018</v>
      </c>
    </row>
    <row r="124" spans="1:104" ht="22.5">
      <c r="A124" s="152">
        <v>103</v>
      </c>
      <c r="B124" s="153" t="s">
        <v>299</v>
      </c>
      <c r="C124" s="154" t="s">
        <v>300</v>
      </c>
      <c r="D124" s="155" t="s">
        <v>135</v>
      </c>
      <c r="E124" s="156">
        <v>11</v>
      </c>
      <c r="F124" s="176">
        <v>0</v>
      </c>
      <c r="G124" s="157">
        <f t="shared" si="36"/>
        <v>0</v>
      </c>
      <c r="O124" s="151">
        <v>2</v>
      </c>
      <c r="AA124" s="129">
        <v>1</v>
      </c>
      <c r="AB124" s="129">
        <v>7</v>
      </c>
      <c r="AC124" s="129">
        <v>7</v>
      </c>
      <c r="AZ124" s="129">
        <v>2</v>
      </c>
      <c r="BA124" s="129">
        <f t="shared" si="37"/>
        <v>0</v>
      </c>
      <c r="BB124" s="129">
        <f t="shared" si="38"/>
        <v>0</v>
      </c>
      <c r="BC124" s="129">
        <f t="shared" si="39"/>
        <v>0</v>
      </c>
      <c r="BD124" s="129">
        <f t="shared" si="40"/>
        <v>0</v>
      </c>
      <c r="BE124" s="129">
        <f t="shared" si="41"/>
        <v>0</v>
      </c>
      <c r="CZ124" s="129">
        <v>3E-05</v>
      </c>
    </row>
    <row r="125" spans="1:104" ht="12.75">
      <c r="A125" s="152">
        <v>104</v>
      </c>
      <c r="B125" s="153" t="s">
        <v>301</v>
      </c>
      <c r="C125" s="154" t="s">
        <v>302</v>
      </c>
      <c r="D125" s="155" t="s">
        <v>135</v>
      </c>
      <c r="E125" s="156">
        <v>3</v>
      </c>
      <c r="F125" s="176">
        <v>0</v>
      </c>
      <c r="G125" s="157">
        <f t="shared" si="36"/>
        <v>0</v>
      </c>
      <c r="O125" s="151">
        <v>2</v>
      </c>
      <c r="AA125" s="129">
        <v>1</v>
      </c>
      <c r="AB125" s="129">
        <v>7</v>
      </c>
      <c r="AC125" s="129">
        <v>7</v>
      </c>
      <c r="AZ125" s="129">
        <v>2</v>
      </c>
      <c r="BA125" s="129">
        <f t="shared" si="37"/>
        <v>0</v>
      </c>
      <c r="BB125" s="129">
        <f t="shared" si="38"/>
        <v>0</v>
      </c>
      <c r="BC125" s="129">
        <f t="shared" si="39"/>
        <v>0</v>
      </c>
      <c r="BD125" s="129">
        <f t="shared" si="40"/>
        <v>0</v>
      </c>
      <c r="BE125" s="129">
        <f t="shared" si="41"/>
        <v>0</v>
      </c>
      <c r="CZ125" s="129">
        <v>3E-05</v>
      </c>
    </row>
    <row r="126" spans="1:104" ht="22.5">
      <c r="A126" s="152">
        <v>105</v>
      </c>
      <c r="B126" s="153" t="s">
        <v>303</v>
      </c>
      <c r="C126" s="154" t="s">
        <v>304</v>
      </c>
      <c r="D126" s="155" t="s">
        <v>135</v>
      </c>
      <c r="E126" s="156">
        <v>2</v>
      </c>
      <c r="F126" s="176">
        <v>0</v>
      </c>
      <c r="G126" s="157">
        <f t="shared" si="36"/>
        <v>0</v>
      </c>
      <c r="O126" s="151">
        <v>2</v>
      </c>
      <c r="AA126" s="129">
        <v>1</v>
      </c>
      <c r="AB126" s="129">
        <v>7</v>
      </c>
      <c r="AC126" s="129">
        <v>7</v>
      </c>
      <c r="AZ126" s="129">
        <v>2</v>
      </c>
      <c r="BA126" s="129">
        <f t="shared" si="37"/>
        <v>0</v>
      </c>
      <c r="BB126" s="129">
        <f t="shared" si="38"/>
        <v>0</v>
      </c>
      <c r="BC126" s="129">
        <f t="shared" si="39"/>
        <v>0</v>
      </c>
      <c r="BD126" s="129">
        <f t="shared" si="40"/>
        <v>0</v>
      </c>
      <c r="BE126" s="129">
        <f t="shared" si="41"/>
        <v>0</v>
      </c>
      <c r="CZ126" s="129">
        <v>3E-05</v>
      </c>
    </row>
    <row r="127" spans="1:104" ht="22.5">
      <c r="A127" s="152">
        <v>106</v>
      </c>
      <c r="B127" s="153" t="s">
        <v>305</v>
      </c>
      <c r="C127" s="154" t="s">
        <v>306</v>
      </c>
      <c r="D127" s="155" t="s">
        <v>135</v>
      </c>
      <c r="E127" s="156">
        <v>3</v>
      </c>
      <c r="F127" s="176">
        <v>0</v>
      </c>
      <c r="G127" s="157">
        <f t="shared" si="36"/>
        <v>0</v>
      </c>
      <c r="O127" s="151">
        <v>2</v>
      </c>
      <c r="AA127" s="129">
        <v>1</v>
      </c>
      <c r="AB127" s="129">
        <v>7</v>
      </c>
      <c r="AC127" s="129">
        <v>7</v>
      </c>
      <c r="AZ127" s="129">
        <v>2</v>
      </c>
      <c r="BA127" s="129">
        <f t="shared" si="37"/>
        <v>0</v>
      </c>
      <c r="BB127" s="129">
        <f t="shared" si="38"/>
        <v>0</v>
      </c>
      <c r="BC127" s="129">
        <f t="shared" si="39"/>
        <v>0</v>
      </c>
      <c r="BD127" s="129">
        <f t="shared" si="40"/>
        <v>0</v>
      </c>
      <c r="BE127" s="129">
        <f t="shared" si="41"/>
        <v>0</v>
      </c>
      <c r="CZ127" s="129">
        <v>4E-05</v>
      </c>
    </row>
    <row r="128" spans="1:104" ht="22.5">
      <c r="A128" s="152">
        <v>107</v>
      </c>
      <c r="B128" s="153" t="s">
        <v>307</v>
      </c>
      <c r="C128" s="154" t="s">
        <v>308</v>
      </c>
      <c r="D128" s="155" t="s">
        <v>135</v>
      </c>
      <c r="E128" s="156">
        <v>1</v>
      </c>
      <c r="F128" s="176">
        <v>0</v>
      </c>
      <c r="G128" s="157">
        <f t="shared" si="36"/>
        <v>0</v>
      </c>
      <c r="O128" s="151">
        <v>2</v>
      </c>
      <c r="AA128" s="129">
        <v>1</v>
      </c>
      <c r="AB128" s="129">
        <v>7</v>
      </c>
      <c r="AC128" s="129">
        <v>7</v>
      </c>
      <c r="AZ128" s="129">
        <v>2</v>
      </c>
      <c r="BA128" s="129">
        <f t="shared" si="37"/>
        <v>0</v>
      </c>
      <c r="BB128" s="129">
        <f t="shared" si="38"/>
        <v>0</v>
      </c>
      <c r="BC128" s="129">
        <f t="shared" si="39"/>
        <v>0</v>
      </c>
      <c r="BD128" s="129">
        <f t="shared" si="40"/>
        <v>0</v>
      </c>
      <c r="BE128" s="129">
        <f t="shared" si="41"/>
        <v>0</v>
      </c>
      <c r="CZ128" s="129">
        <v>4E-05</v>
      </c>
    </row>
    <row r="129" spans="1:104" ht="12.75">
      <c r="A129" s="152">
        <v>108</v>
      </c>
      <c r="B129" s="153" t="s">
        <v>309</v>
      </c>
      <c r="C129" s="154" t="s">
        <v>310</v>
      </c>
      <c r="D129" s="155" t="s">
        <v>135</v>
      </c>
      <c r="E129" s="156">
        <v>1</v>
      </c>
      <c r="F129" s="176">
        <v>0</v>
      </c>
      <c r="G129" s="157">
        <f t="shared" si="36"/>
        <v>0</v>
      </c>
      <c r="O129" s="151">
        <v>2</v>
      </c>
      <c r="AA129" s="129">
        <v>1</v>
      </c>
      <c r="AB129" s="129">
        <v>7</v>
      </c>
      <c r="AC129" s="129">
        <v>7</v>
      </c>
      <c r="AZ129" s="129">
        <v>2</v>
      </c>
      <c r="BA129" s="129">
        <f t="shared" si="37"/>
        <v>0</v>
      </c>
      <c r="BB129" s="129">
        <f t="shared" si="38"/>
        <v>0</v>
      </c>
      <c r="BC129" s="129">
        <f t="shared" si="39"/>
        <v>0</v>
      </c>
      <c r="BD129" s="129">
        <f t="shared" si="40"/>
        <v>0</v>
      </c>
      <c r="BE129" s="129">
        <f t="shared" si="41"/>
        <v>0</v>
      </c>
      <c r="CZ129" s="129">
        <v>0.00043</v>
      </c>
    </row>
    <row r="130" spans="1:104" ht="12.75">
      <c r="A130" s="152">
        <v>109</v>
      </c>
      <c r="B130" s="153" t="s">
        <v>311</v>
      </c>
      <c r="C130" s="154" t="s">
        <v>312</v>
      </c>
      <c r="D130" s="155" t="s">
        <v>135</v>
      </c>
      <c r="E130" s="156">
        <v>2</v>
      </c>
      <c r="F130" s="176">
        <v>0</v>
      </c>
      <c r="G130" s="157">
        <f t="shared" si="36"/>
        <v>0</v>
      </c>
      <c r="O130" s="151">
        <v>2</v>
      </c>
      <c r="AA130" s="129">
        <v>1</v>
      </c>
      <c r="AB130" s="129">
        <v>7</v>
      </c>
      <c r="AC130" s="129">
        <v>7</v>
      </c>
      <c r="AZ130" s="129">
        <v>2</v>
      </c>
      <c r="BA130" s="129">
        <f t="shared" si="37"/>
        <v>0</v>
      </c>
      <c r="BB130" s="129">
        <f t="shared" si="38"/>
        <v>0</v>
      </c>
      <c r="BC130" s="129">
        <f t="shared" si="39"/>
        <v>0</v>
      </c>
      <c r="BD130" s="129">
        <f t="shared" si="40"/>
        <v>0</v>
      </c>
      <c r="BE130" s="129">
        <f t="shared" si="41"/>
        <v>0</v>
      </c>
      <c r="CZ130" s="129">
        <v>0.00075</v>
      </c>
    </row>
    <row r="131" spans="1:104" ht="12.75">
      <c r="A131" s="152">
        <v>110</v>
      </c>
      <c r="B131" s="153" t="s">
        <v>313</v>
      </c>
      <c r="C131" s="154" t="s">
        <v>314</v>
      </c>
      <c r="D131" s="155" t="s">
        <v>135</v>
      </c>
      <c r="E131" s="156">
        <v>4</v>
      </c>
      <c r="F131" s="176">
        <v>0</v>
      </c>
      <c r="G131" s="157">
        <f t="shared" si="36"/>
        <v>0</v>
      </c>
      <c r="O131" s="151">
        <v>2</v>
      </c>
      <c r="AA131" s="129">
        <v>1</v>
      </c>
      <c r="AB131" s="129">
        <v>7</v>
      </c>
      <c r="AC131" s="129">
        <v>7</v>
      </c>
      <c r="AZ131" s="129">
        <v>2</v>
      </c>
      <c r="BA131" s="129">
        <f t="shared" si="37"/>
        <v>0</v>
      </c>
      <c r="BB131" s="129">
        <f t="shared" si="38"/>
        <v>0</v>
      </c>
      <c r="BC131" s="129">
        <f t="shared" si="39"/>
        <v>0</v>
      </c>
      <c r="BD131" s="129">
        <f t="shared" si="40"/>
        <v>0</v>
      </c>
      <c r="BE131" s="129">
        <f t="shared" si="41"/>
        <v>0</v>
      </c>
      <c r="CZ131" s="129">
        <v>0.00252</v>
      </c>
    </row>
    <row r="132" spans="1:104" ht="22.5">
      <c r="A132" s="152">
        <v>111</v>
      </c>
      <c r="B132" s="153" t="s">
        <v>315</v>
      </c>
      <c r="C132" s="154" t="s">
        <v>316</v>
      </c>
      <c r="D132" s="155" t="s">
        <v>135</v>
      </c>
      <c r="E132" s="156">
        <v>1</v>
      </c>
      <c r="F132" s="176">
        <v>0</v>
      </c>
      <c r="G132" s="157">
        <f t="shared" si="36"/>
        <v>0</v>
      </c>
      <c r="O132" s="151">
        <v>2</v>
      </c>
      <c r="AA132" s="129">
        <v>12</v>
      </c>
      <c r="AB132" s="129">
        <v>1</v>
      </c>
      <c r="AC132" s="129">
        <v>268</v>
      </c>
      <c r="AZ132" s="129">
        <v>2</v>
      </c>
      <c r="BA132" s="129">
        <f t="shared" si="37"/>
        <v>0</v>
      </c>
      <c r="BB132" s="129">
        <f t="shared" si="38"/>
        <v>0</v>
      </c>
      <c r="BC132" s="129">
        <f t="shared" si="39"/>
        <v>0</v>
      </c>
      <c r="BD132" s="129">
        <f t="shared" si="40"/>
        <v>0</v>
      </c>
      <c r="BE132" s="129">
        <f t="shared" si="41"/>
        <v>0</v>
      </c>
      <c r="CZ132" s="129">
        <v>0</v>
      </c>
    </row>
    <row r="133" spans="1:104" ht="22.5">
      <c r="A133" s="152">
        <v>112</v>
      </c>
      <c r="B133" s="153" t="s">
        <v>317</v>
      </c>
      <c r="C133" s="154" t="s">
        <v>318</v>
      </c>
      <c r="D133" s="155" t="s">
        <v>135</v>
      </c>
      <c r="E133" s="156">
        <v>48</v>
      </c>
      <c r="F133" s="176">
        <v>0</v>
      </c>
      <c r="G133" s="157">
        <f t="shared" si="36"/>
        <v>0</v>
      </c>
      <c r="O133" s="151">
        <v>2</v>
      </c>
      <c r="AA133" s="129">
        <v>12</v>
      </c>
      <c r="AB133" s="129">
        <v>1</v>
      </c>
      <c r="AC133" s="129">
        <v>129</v>
      </c>
      <c r="AZ133" s="129">
        <v>2</v>
      </c>
      <c r="BA133" s="129">
        <f t="shared" si="37"/>
        <v>0</v>
      </c>
      <c r="BB133" s="129">
        <f t="shared" si="38"/>
        <v>0</v>
      </c>
      <c r="BC133" s="129">
        <f t="shared" si="39"/>
        <v>0</v>
      </c>
      <c r="BD133" s="129">
        <f t="shared" si="40"/>
        <v>0</v>
      </c>
      <c r="BE133" s="129">
        <f t="shared" si="41"/>
        <v>0</v>
      </c>
      <c r="CZ133" s="129">
        <v>0.00015</v>
      </c>
    </row>
    <row r="134" spans="1:104" ht="12.75">
      <c r="A134" s="152">
        <v>113</v>
      </c>
      <c r="B134" s="153" t="s">
        <v>319</v>
      </c>
      <c r="C134" s="154" t="s">
        <v>320</v>
      </c>
      <c r="D134" s="155" t="s">
        <v>135</v>
      </c>
      <c r="E134" s="156">
        <v>96</v>
      </c>
      <c r="F134" s="176">
        <v>0</v>
      </c>
      <c r="G134" s="157">
        <f t="shared" si="36"/>
        <v>0</v>
      </c>
      <c r="O134" s="151">
        <v>2</v>
      </c>
      <c r="AA134" s="129">
        <v>12</v>
      </c>
      <c r="AB134" s="129">
        <v>1</v>
      </c>
      <c r="AC134" s="129">
        <v>291</v>
      </c>
      <c r="AZ134" s="129">
        <v>2</v>
      </c>
      <c r="BA134" s="129">
        <f t="shared" si="37"/>
        <v>0</v>
      </c>
      <c r="BB134" s="129">
        <f t="shared" si="38"/>
        <v>0</v>
      </c>
      <c r="BC134" s="129">
        <f t="shared" si="39"/>
        <v>0</v>
      </c>
      <c r="BD134" s="129">
        <f t="shared" si="40"/>
        <v>0</v>
      </c>
      <c r="BE134" s="129">
        <f t="shared" si="41"/>
        <v>0</v>
      </c>
      <c r="CZ134" s="129">
        <v>0</v>
      </c>
    </row>
    <row r="135" spans="1:104" ht="12.75">
      <c r="A135" s="152">
        <v>114</v>
      </c>
      <c r="B135" s="153" t="s">
        <v>321</v>
      </c>
      <c r="C135" s="154" t="s">
        <v>322</v>
      </c>
      <c r="D135" s="155" t="s">
        <v>135</v>
      </c>
      <c r="E135" s="156">
        <v>16</v>
      </c>
      <c r="F135" s="176">
        <v>0</v>
      </c>
      <c r="G135" s="157">
        <f t="shared" si="36"/>
        <v>0</v>
      </c>
      <c r="O135" s="151">
        <v>2</v>
      </c>
      <c r="AA135" s="129">
        <v>12</v>
      </c>
      <c r="AB135" s="129">
        <v>1</v>
      </c>
      <c r="AC135" s="129">
        <v>127</v>
      </c>
      <c r="AZ135" s="129">
        <v>2</v>
      </c>
      <c r="BA135" s="129">
        <f t="shared" si="37"/>
        <v>0</v>
      </c>
      <c r="BB135" s="129">
        <f t="shared" si="38"/>
        <v>0</v>
      </c>
      <c r="BC135" s="129">
        <f t="shared" si="39"/>
        <v>0</v>
      </c>
      <c r="BD135" s="129">
        <f t="shared" si="40"/>
        <v>0</v>
      </c>
      <c r="BE135" s="129">
        <f t="shared" si="41"/>
        <v>0</v>
      </c>
      <c r="CZ135" s="129">
        <v>0.0002</v>
      </c>
    </row>
    <row r="136" spans="1:104" ht="22.5">
      <c r="A136" s="152">
        <v>115</v>
      </c>
      <c r="B136" s="153" t="s">
        <v>323</v>
      </c>
      <c r="C136" s="154" t="s">
        <v>324</v>
      </c>
      <c r="D136" s="155" t="s">
        <v>135</v>
      </c>
      <c r="E136" s="156">
        <v>32</v>
      </c>
      <c r="F136" s="176">
        <v>0</v>
      </c>
      <c r="G136" s="157">
        <f t="shared" si="36"/>
        <v>0</v>
      </c>
      <c r="O136" s="151">
        <v>2</v>
      </c>
      <c r="AA136" s="129">
        <v>12</v>
      </c>
      <c r="AB136" s="129">
        <v>1</v>
      </c>
      <c r="AC136" s="129">
        <v>128</v>
      </c>
      <c r="AZ136" s="129">
        <v>2</v>
      </c>
      <c r="BA136" s="129">
        <f t="shared" si="37"/>
        <v>0</v>
      </c>
      <c r="BB136" s="129">
        <f t="shared" si="38"/>
        <v>0</v>
      </c>
      <c r="BC136" s="129">
        <f t="shared" si="39"/>
        <v>0</v>
      </c>
      <c r="BD136" s="129">
        <f t="shared" si="40"/>
        <v>0</v>
      </c>
      <c r="BE136" s="129">
        <f t="shared" si="41"/>
        <v>0</v>
      </c>
      <c r="CZ136" s="129">
        <v>0.0001</v>
      </c>
    </row>
    <row r="137" spans="1:57" ht="12.75">
      <c r="A137" s="158"/>
      <c r="B137" s="159" t="s">
        <v>66</v>
      </c>
      <c r="C137" s="160" t="str">
        <f>CONCATENATE(B117," ",C117)</f>
        <v>734 Armatury</v>
      </c>
      <c r="D137" s="158"/>
      <c r="E137" s="161"/>
      <c r="F137" s="177"/>
      <c r="G137" s="162">
        <f>SUM(G117:G136)</f>
        <v>0</v>
      </c>
      <c r="O137" s="151">
        <v>4</v>
      </c>
      <c r="BA137" s="163">
        <f>SUM(BA117:BA136)</f>
        <v>0</v>
      </c>
      <c r="BB137" s="163">
        <f>SUM(BB117:BB136)</f>
        <v>0</v>
      </c>
      <c r="BC137" s="163">
        <f>SUM(BC117:BC136)</f>
        <v>0</v>
      </c>
      <c r="BD137" s="163">
        <f>SUM(BD117:BD136)</f>
        <v>0</v>
      </c>
      <c r="BE137" s="163">
        <f>SUM(BE117:BE136)</f>
        <v>0</v>
      </c>
    </row>
    <row r="138" spans="1:15" ht="12.75">
      <c r="A138" s="144" t="s">
        <v>65</v>
      </c>
      <c r="B138" s="145" t="s">
        <v>325</v>
      </c>
      <c r="C138" s="146" t="s">
        <v>326</v>
      </c>
      <c r="D138" s="147"/>
      <c r="E138" s="148"/>
      <c r="F138" s="175"/>
      <c r="G138" s="149"/>
      <c r="H138" s="150"/>
      <c r="I138" s="150"/>
      <c r="O138" s="151">
        <v>1</v>
      </c>
    </row>
    <row r="139" spans="1:104" ht="12.75">
      <c r="A139" s="152">
        <v>116</v>
      </c>
      <c r="B139" s="153" t="s">
        <v>327</v>
      </c>
      <c r="C139" s="154" t="s">
        <v>328</v>
      </c>
      <c r="D139" s="155" t="s">
        <v>135</v>
      </c>
      <c r="E139" s="156">
        <v>49</v>
      </c>
      <c r="F139" s="176">
        <v>0</v>
      </c>
      <c r="G139" s="157">
        <f aca="true" t="shared" si="42" ref="G139:G164">E139*F139</f>
        <v>0</v>
      </c>
      <c r="O139" s="151">
        <v>2</v>
      </c>
      <c r="AA139" s="129">
        <v>1</v>
      </c>
      <c r="AB139" s="129">
        <v>7</v>
      </c>
      <c r="AC139" s="129">
        <v>7</v>
      </c>
      <c r="AZ139" s="129">
        <v>2</v>
      </c>
      <c r="BA139" s="129">
        <f aca="true" t="shared" si="43" ref="BA139:BA164">IF(AZ139=1,G139,0)</f>
        <v>0</v>
      </c>
      <c r="BB139" s="129">
        <f aca="true" t="shared" si="44" ref="BB139:BB164">IF(AZ139=2,G139,0)</f>
        <v>0</v>
      </c>
      <c r="BC139" s="129">
        <f aca="true" t="shared" si="45" ref="BC139:BC164">IF(AZ139=3,G139,0)</f>
        <v>0</v>
      </c>
      <c r="BD139" s="129">
        <f aca="true" t="shared" si="46" ref="BD139:BD164">IF(AZ139=4,G139,0)</f>
        <v>0</v>
      </c>
      <c r="BE139" s="129">
        <f aca="true" t="shared" si="47" ref="BE139:BE164">IF(AZ139=5,G139,0)</f>
        <v>0</v>
      </c>
      <c r="CZ139" s="129">
        <v>0</v>
      </c>
    </row>
    <row r="140" spans="1:104" ht="22.5">
      <c r="A140" s="152">
        <v>117</v>
      </c>
      <c r="B140" s="153" t="s">
        <v>329</v>
      </c>
      <c r="C140" s="154" t="s">
        <v>330</v>
      </c>
      <c r="D140" s="155" t="s">
        <v>135</v>
      </c>
      <c r="E140" s="156">
        <v>1</v>
      </c>
      <c r="F140" s="176">
        <v>0</v>
      </c>
      <c r="G140" s="157">
        <f t="shared" si="42"/>
        <v>0</v>
      </c>
      <c r="O140" s="151">
        <v>2</v>
      </c>
      <c r="AA140" s="129">
        <v>1</v>
      </c>
      <c r="AB140" s="129">
        <v>7</v>
      </c>
      <c r="AC140" s="129">
        <v>7</v>
      </c>
      <c r="AZ140" s="129">
        <v>2</v>
      </c>
      <c r="BA140" s="129">
        <f t="shared" si="43"/>
        <v>0</v>
      </c>
      <c r="BB140" s="129">
        <f t="shared" si="44"/>
        <v>0</v>
      </c>
      <c r="BC140" s="129">
        <f t="shared" si="45"/>
        <v>0</v>
      </c>
      <c r="BD140" s="129">
        <f t="shared" si="46"/>
        <v>0</v>
      </c>
      <c r="BE140" s="129">
        <f t="shared" si="47"/>
        <v>0</v>
      </c>
      <c r="CZ140" s="129">
        <v>0.00714</v>
      </c>
    </row>
    <row r="141" spans="1:104" ht="22.5">
      <c r="A141" s="152">
        <v>118</v>
      </c>
      <c r="B141" s="153" t="s">
        <v>331</v>
      </c>
      <c r="C141" s="154" t="s">
        <v>332</v>
      </c>
      <c r="D141" s="155" t="s">
        <v>135</v>
      </c>
      <c r="E141" s="156">
        <v>3</v>
      </c>
      <c r="F141" s="176">
        <v>0</v>
      </c>
      <c r="G141" s="157">
        <f t="shared" si="42"/>
        <v>0</v>
      </c>
      <c r="O141" s="151">
        <v>2</v>
      </c>
      <c r="AA141" s="129">
        <v>1</v>
      </c>
      <c r="AB141" s="129">
        <v>7</v>
      </c>
      <c r="AC141" s="129">
        <v>7</v>
      </c>
      <c r="AZ141" s="129">
        <v>2</v>
      </c>
      <c r="BA141" s="129">
        <f t="shared" si="43"/>
        <v>0</v>
      </c>
      <c r="BB141" s="129">
        <f t="shared" si="44"/>
        <v>0</v>
      </c>
      <c r="BC141" s="129">
        <f t="shared" si="45"/>
        <v>0</v>
      </c>
      <c r="BD141" s="129">
        <f t="shared" si="46"/>
        <v>0</v>
      </c>
      <c r="BE141" s="129">
        <f t="shared" si="47"/>
        <v>0</v>
      </c>
      <c r="CZ141" s="129">
        <v>0.00893</v>
      </c>
    </row>
    <row r="142" spans="1:104" ht="22.5">
      <c r="A142" s="152">
        <v>119</v>
      </c>
      <c r="B142" s="153" t="s">
        <v>333</v>
      </c>
      <c r="C142" s="154" t="s">
        <v>334</v>
      </c>
      <c r="D142" s="155" t="s">
        <v>135</v>
      </c>
      <c r="E142" s="156">
        <v>2</v>
      </c>
      <c r="F142" s="176">
        <v>0</v>
      </c>
      <c r="G142" s="157">
        <f t="shared" si="42"/>
        <v>0</v>
      </c>
      <c r="O142" s="151">
        <v>2</v>
      </c>
      <c r="AA142" s="129">
        <v>1</v>
      </c>
      <c r="AB142" s="129">
        <v>7</v>
      </c>
      <c r="AC142" s="129">
        <v>7</v>
      </c>
      <c r="AZ142" s="129">
        <v>2</v>
      </c>
      <c r="BA142" s="129">
        <f t="shared" si="43"/>
        <v>0</v>
      </c>
      <c r="BB142" s="129">
        <f t="shared" si="44"/>
        <v>0</v>
      </c>
      <c r="BC142" s="129">
        <f t="shared" si="45"/>
        <v>0</v>
      </c>
      <c r="BD142" s="129">
        <f t="shared" si="46"/>
        <v>0</v>
      </c>
      <c r="BE142" s="129">
        <f t="shared" si="47"/>
        <v>0</v>
      </c>
      <c r="CZ142" s="129">
        <v>0.01072</v>
      </c>
    </row>
    <row r="143" spans="1:104" ht="22.5">
      <c r="A143" s="152">
        <v>120</v>
      </c>
      <c r="B143" s="153" t="s">
        <v>335</v>
      </c>
      <c r="C143" s="154" t="s">
        <v>336</v>
      </c>
      <c r="D143" s="155" t="s">
        <v>135</v>
      </c>
      <c r="E143" s="156">
        <v>1</v>
      </c>
      <c r="F143" s="176">
        <v>0</v>
      </c>
      <c r="G143" s="157">
        <f t="shared" si="42"/>
        <v>0</v>
      </c>
      <c r="O143" s="151">
        <v>2</v>
      </c>
      <c r="AA143" s="129">
        <v>1</v>
      </c>
      <c r="AB143" s="129">
        <v>7</v>
      </c>
      <c r="AC143" s="129">
        <v>7</v>
      </c>
      <c r="AZ143" s="129">
        <v>2</v>
      </c>
      <c r="BA143" s="129">
        <f t="shared" si="43"/>
        <v>0</v>
      </c>
      <c r="BB143" s="129">
        <f t="shared" si="44"/>
        <v>0</v>
      </c>
      <c r="BC143" s="129">
        <f t="shared" si="45"/>
        <v>0</v>
      </c>
      <c r="BD143" s="129">
        <f t="shared" si="46"/>
        <v>0</v>
      </c>
      <c r="BE143" s="129">
        <f t="shared" si="47"/>
        <v>0</v>
      </c>
      <c r="CZ143" s="129">
        <v>0.01251</v>
      </c>
    </row>
    <row r="144" spans="1:104" ht="22.5">
      <c r="A144" s="152">
        <v>121</v>
      </c>
      <c r="B144" s="153" t="s">
        <v>337</v>
      </c>
      <c r="C144" s="154" t="s">
        <v>338</v>
      </c>
      <c r="D144" s="155" t="s">
        <v>135</v>
      </c>
      <c r="E144" s="156">
        <v>7</v>
      </c>
      <c r="F144" s="176">
        <v>0</v>
      </c>
      <c r="G144" s="157">
        <f t="shared" si="42"/>
        <v>0</v>
      </c>
      <c r="O144" s="151">
        <v>2</v>
      </c>
      <c r="AA144" s="129">
        <v>1</v>
      </c>
      <c r="AB144" s="129">
        <v>7</v>
      </c>
      <c r="AC144" s="129">
        <v>7</v>
      </c>
      <c r="AZ144" s="129">
        <v>2</v>
      </c>
      <c r="BA144" s="129">
        <f t="shared" si="43"/>
        <v>0</v>
      </c>
      <c r="BB144" s="129">
        <f t="shared" si="44"/>
        <v>0</v>
      </c>
      <c r="BC144" s="129">
        <f t="shared" si="45"/>
        <v>0</v>
      </c>
      <c r="BD144" s="129">
        <f t="shared" si="46"/>
        <v>0</v>
      </c>
      <c r="BE144" s="129">
        <f t="shared" si="47"/>
        <v>0</v>
      </c>
      <c r="CZ144" s="129">
        <v>0.01608</v>
      </c>
    </row>
    <row r="145" spans="1:104" ht="22.5">
      <c r="A145" s="152">
        <v>122</v>
      </c>
      <c r="B145" s="153" t="s">
        <v>339</v>
      </c>
      <c r="C145" s="154" t="s">
        <v>340</v>
      </c>
      <c r="D145" s="155" t="s">
        <v>135</v>
      </c>
      <c r="E145" s="156">
        <v>2</v>
      </c>
      <c r="F145" s="176">
        <v>0</v>
      </c>
      <c r="G145" s="157">
        <f t="shared" si="42"/>
        <v>0</v>
      </c>
      <c r="O145" s="151">
        <v>2</v>
      </c>
      <c r="AA145" s="129">
        <v>1</v>
      </c>
      <c r="AB145" s="129">
        <v>7</v>
      </c>
      <c r="AC145" s="129">
        <v>7</v>
      </c>
      <c r="AZ145" s="129">
        <v>2</v>
      </c>
      <c r="BA145" s="129">
        <f t="shared" si="43"/>
        <v>0</v>
      </c>
      <c r="BB145" s="129">
        <f t="shared" si="44"/>
        <v>0</v>
      </c>
      <c r="BC145" s="129">
        <f t="shared" si="45"/>
        <v>0</v>
      </c>
      <c r="BD145" s="129">
        <f t="shared" si="46"/>
        <v>0</v>
      </c>
      <c r="BE145" s="129">
        <f t="shared" si="47"/>
        <v>0</v>
      </c>
      <c r="CZ145" s="129">
        <v>0.01787</v>
      </c>
    </row>
    <row r="146" spans="1:104" ht="22.5">
      <c r="A146" s="152">
        <v>123</v>
      </c>
      <c r="B146" s="153" t="s">
        <v>341</v>
      </c>
      <c r="C146" s="154" t="s">
        <v>342</v>
      </c>
      <c r="D146" s="155" t="s">
        <v>135</v>
      </c>
      <c r="E146" s="156">
        <v>3</v>
      </c>
      <c r="F146" s="176">
        <v>0</v>
      </c>
      <c r="G146" s="157">
        <f t="shared" si="42"/>
        <v>0</v>
      </c>
      <c r="O146" s="151">
        <v>2</v>
      </c>
      <c r="AA146" s="129">
        <v>1</v>
      </c>
      <c r="AB146" s="129">
        <v>7</v>
      </c>
      <c r="AC146" s="129">
        <v>7</v>
      </c>
      <c r="AZ146" s="129">
        <v>2</v>
      </c>
      <c r="BA146" s="129">
        <f t="shared" si="43"/>
        <v>0</v>
      </c>
      <c r="BB146" s="129">
        <f t="shared" si="44"/>
        <v>0</v>
      </c>
      <c r="BC146" s="129">
        <f t="shared" si="45"/>
        <v>0</v>
      </c>
      <c r="BD146" s="129">
        <f t="shared" si="46"/>
        <v>0</v>
      </c>
      <c r="BE146" s="129">
        <f t="shared" si="47"/>
        <v>0</v>
      </c>
      <c r="CZ146" s="129">
        <v>0.01276</v>
      </c>
    </row>
    <row r="147" spans="1:104" ht="22.5">
      <c r="A147" s="152">
        <v>124</v>
      </c>
      <c r="B147" s="153" t="s">
        <v>343</v>
      </c>
      <c r="C147" s="154" t="s">
        <v>344</v>
      </c>
      <c r="D147" s="155" t="s">
        <v>135</v>
      </c>
      <c r="E147" s="156">
        <v>3</v>
      </c>
      <c r="F147" s="176">
        <v>0</v>
      </c>
      <c r="G147" s="157">
        <f t="shared" si="42"/>
        <v>0</v>
      </c>
      <c r="O147" s="151">
        <v>2</v>
      </c>
      <c r="AA147" s="129">
        <v>1</v>
      </c>
      <c r="AB147" s="129">
        <v>7</v>
      </c>
      <c r="AC147" s="129">
        <v>7</v>
      </c>
      <c r="AZ147" s="129">
        <v>2</v>
      </c>
      <c r="BA147" s="129">
        <f t="shared" si="43"/>
        <v>0</v>
      </c>
      <c r="BB147" s="129">
        <f t="shared" si="44"/>
        <v>0</v>
      </c>
      <c r="BC147" s="129">
        <f t="shared" si="45"/>
        <v>0</v>
      </c>
      <c r="BD147" s="129">
        <f t="shared" si="46"/>
        <v>0</v>
      </c>
      <c r="BE147" s="129">
        <f t="shared" si="47"/>
        <v>0</v>
      </c>
      <c r="CZ147" s="129">
        <v>0.01531</v>
      </c>
    </row>
    <row r="148" spans="1:104" ht="22.5">
      <c r="A148" s="152">
        <v>125</v>
      </c>
      <c r="B148" s="153" t="s">
        <v>345</v>
      </c>
      <c r="C148" s="154" t="s">
        <v>346</v>
      </c>
      <c r="D148" s="155" t="s">
        <v>135</v>
      </c>
      <c r="E148" s="156">
        <v>3</v>
      </c>
      <c r="F148" s="176">
        <v>0</v>
      </c>
      <c r="G148" s="157">
        <f t="shared" si="42"/>
        <v>0</v>
      </c>
      <c r="O148" s="151">
        <v>2</v>
      </c>
      <c r="AA148" s="129">
        <v>1</v>
      </c>
      <c r="AB148" s="129">
        <v>7</v>
      </c>
      <c r="AC148" s="129">
        <v>7</v>
      </c>
      <c r="AZ148" s="129">
        <v>2</v>
      </c>
      <c r="BA148" s="129">
        <f t="shared" si="43"/>
        <v>0</v>
      </c>
      <c r="BB148" s="129">
        <f t="shared" si="44"/>
        <v>0</v>
      </c>
      <c r="BC148" s="129">
        <f t="shared" si="45"/>
        <v>0</v>
      </c>
      <c r="BD148" s="129">
        <f t="shared" si="46"/>
        <v>0</v>
      </c>
      <c r="BE148" s="129">
        <f t="shared" si="47"/>
        <v>0</v>
      </c>
      <c r="CZ148" s="129">
        <v>0.01787</v>
      </c>
    </row>
    <row r="149" spans="1:104" ht="22.5">
      <c r="A149" s="152">
        <v>126</v>
      </c>
      <c r="B149" s="153" t="s">
        <v>347</v>
      </c>
      <c r="C149" s="154" t="s">
        <v>348</v>
      </c>
      <c r="D149" s="155" t="s">
        <v>135</v>
      </c>
      <c r="E149" s="156">
        <v>4</v>
      </c>
      <c r="F149" s="176">
        <v>0</v>
      </c>
      <c r="G149" s="157">
        <f t="shared" si="42"/>
        <v>0</v>
      </c>
      <c r="O149" s="151">
        <v>2</v>
      </c>
      <c r="AA149" s="129">
        <v>1</v>
      </c>
      <c r="AB149" s="129">
        <v>7</v>
      </c>
      <c r="AC149" s="129">
        <v>7</v>
      </c>
      <c r="AZ149" s="129">
        <v>2</v>
      </c>
      <c r="BA149" s="129">
        <f t="shared" si="43"/>
        <v>0</v>
      </c>
      <c r="BB149" s="129">
        <f t="shared" si="44"/>
        <v>0</v>
      </c>
      <c r="BC149" s="129">
        <f t="shared" si="45"/>
        <v>0</v>
      </c>
      <c r="BD149" s="129">
        <f t="shared" si="46"/>
        <v>0</v>
      </c>
      <c r="BE149" s="129">
        <f t="shared" si="47"/>
        <v>0</v>
      </c>
      <c r="CZ149" s="129">
        <v>0.02042</v>
      </c>
    </row>
    <row r="150" spans="1:104" ht="22.5">
      <c r="A150" s="152">
        <v>127</v>
      </c>
      <c r="B150" s="153" t="s">
        <v>349</v>
      </c>
      <c r="C150" s="154" t="s">
        <v>350</v>
      </c>
      <c r="D150" s="155" t="s">
        <v>135</v>
      </c>
      <c r="E150" s="156">
        <v>7</v>
      </c>
      <c r="F150" s="176">
        <v>0</v>
      </c>
      <c r="G150" s="157">
        <f t="shared" si="42"/>
        <v>0</v>
      </c>
      <c r="O150" s="151">
        <v>2</v>
      </c>
      <c r="AA150" s="129">
        <v>1</v>
      </c>
      <c r="AB150" s="129">
        <v>7</v>
      </c>
      <c r="AC150" s="129">
        <v>7</v>
      </c>
      <c r="AZ150" s="129">
        <v>2</v>
      </c>
      <c r="BA150" s="129">
        <f t="shared" si="43"/>
        <v>0</v>
      </c>
      <c r="BB150" s="129">
        <f t="shared" si="44"/>
        <v>0</v>
      </c>
      <c r="BC150" s="129">
        <f t="shared" si="45"/>
        <v>0</v>
      </c>
      <c r="BD150" s="129">
        <f t="shared" si="46"/>
        <v>0</v>
      </c>
      <c r="BE150" s="129">
        <f t="shared" si="47"/>
        <v>0</v>
      </c>
      <c r="CZ150" s="129">
        <v>0.02297</v>
      </c>
    </row>
    <row r="151" spans="1:104" ht="22.5">
      <c r="A151" s="152">
        <v>128</v>
      </c>
      <c r="B151" s="153" t="s">
        <v>351</v>
      </c>
      <c r="C151" s="154" t="s">
        <v>352</v>
      </c>
      <c r="D151" s="155" t="s">
        <v>135</v>
      </c>
      <c r="E151" s="156">
        <v>3</v>
      </c>
      <c r="F151" s="176">
        <v>0</v>
      </c>
      <c r="G151" s="157">
        <f t="shared" si="42"/>
        <v>0</v>
      </c>
      <c r="O151" s="151">
        <v>2</v>
      </c>
      <c r="AA151" s="129">
        <v>1</v>
      </c>
      <c r="AB151" s="129">
        <v>7</v>
      </c>
      <c r="AC151" s="129">
        <v>7</v>
      </c>
      <c r="AZ151" s="129">
        <v>2</v>
      </c>
      <c r="BA151" s="129">
        <f t="shared" si="43"/>
        <v>0</v>
      </c>
      <c r="BB151" s="129">
        <f t="shared" si="44"/>
        <v>0</v>
      </c>
      <c r="BC151" s="129">
        <f t="shared" si="45"/>
        <v>0</v>
      </c>
      <c r="BD151" s="129">
        <f t="shared" si="46"/>
        <v>0</v>
      </c>
      <c r="BE151" s="129">
        <f t="shared" si="47"/>
        <v>0</v>
      </c>
      <c r="CZ151" s="129">
        <v>0.02553</v>
      </c>
    </row>
    <row r="152" spans="1:104" ht="22.5">
      <c r="A152" s="152">
        <v>129</v>
      </c>
      <c r="B152" s="153" t="s">
        <v>353</v>
      </c>
      <c r="C152" s="154" t="s">
        <v>354</v>
      </c>
      <c r="D152" s="155" t="s">
        <v>135</v>
      </c>
      <c r="E152" s="156">
        <v>1</v>
      </c>
      <c r="F152" s="176">
        <v>0</v>
      </c>
      <c r="G152" s="157">
        <f t="shared" si="42"/>
        <v>0</v>
      </c>
      <c r="O152" s="151">
        <v>2</v>
      </c>
      <c r="AA152" s="129">
        <v>1</v>
      </c>
      <c r="AB152" s="129">
        <v>7</v>
      </c>
      <c r="AC152" s="129">
        <v>7</v>
      </c>
      <c r="AZ152" s="129">
        <v>2</v>
      </c>
      <c r="BA152" s="129">
        <f t="shared" si="43"/>
        <v>0</v>
      </c>
      <c r="BB152" s="129">
        <f t="shared" si="44"/>
        <v>0</v>
      </c>
      <c r="BC152" s="129">
        <f t="shared" si="45"/>
        <v>0</v>
      </c>
      <c r="BD152" s="129">
        <f t="shared" si="46"/>
        <v>0</v>
      </c>
      <c r="BE152" s="129">
        <f t="shared" si="47"/>
        <v>0</v>
      </c>
      <c r="CZ152" s="129">
        <v>0.0376</v>
      </c>
    </row>
    <row r="153" spans="1:104" ht="22.5">
      <c r="A153" s="152">
        <v>130</v>
      </c>
      <c r="B153" s="153" t="s">
        <v>355</v>
      </c>
      <c r="C153" s="154" t="s">
        <v>356</v>
      </c>
      <c r="D153" s="155" t="s">
        <v>135</v>
      </c>
      <c r="E153" s="156">
        <v>2</v>
      </c>
      <c r="F153" s="176">
        <v>0</v>
      </c>
      <c r="G153" s="157">
        <f t="shared" si="42"/>
        <v>0</v>
      </c>
      <c r="O153" s="151">
        <v>2</v>
      </c>
      <c r="AA153" s="129">
        <v>1</v>
      </c>
      <c r="AB153" s="129">
        <v>7</v>
      </c>
      <c r="AC153" s="129">
        <v>7</v>
      </c>
      <c r="AZ153" s="129">
        <v>2</v>
      </c>
      <c r="BA153" s="129">
        <f t="shared" si="43"/>
        <v>0</v>
      </c>
      <c r="BB153" s="129">
        <f t="shared" si="44"/>
        <v>0</v>
      </c>
      <c r="BC153" s="129">
        <f t="shared" si="45"/>
        <v>0</v>
      </c>
      <c r="BD153" s="129">
        <f t="shared" si="46"/>
        <v>0</v>
      </c>
      <c r="BE153" s="129">
        <f t="shared" si="47"/>
        <v>0</v>
      </c>
      <c r="CZ153" s="129">
        <v>0.047</v>
      </c>
    </row>
    <row r="154" spans="1:104" ht="22.5">
      <c r="A154" s="152">
        <v>131</v>
      </c>
      <c r="B154" s="153" t="s">
        <v>357</v>
      </c>
      <c r="C154" s="154" t="s">
        <v>358</v>
      </c>
      <c r="D154" s="155" t="s">
        <v>135</v>
      </c>
      <c r="E154" s="156">
        <v>4</v>
      </c>
      <c r="F154" s="176">
        <v>0</v>
      </c>
      <c r="G154" s="157">
        <f t="shared" si="42"/>
        <v>0</v>
      </c>
      <c r="O154" s="151">
        <v>2</v>
      </c>
      <c r="AA154" s="129">
        <v>1</v>
      </c>
      <c r="AB154" s="129">
        <v>7</v>
      </c>
      <c r="AC154" s="129">
        <v>7</v>
      </c>
      <c r="AZ154" s="129">
        <v>2</v>
      </c>
      <c r="BA154" s="129">
        <f t="shared" si="43"/>
        <v>0</v>
      </c>
      <c r="BB154" s="129">
        <f t="shared" si="44"/>
        <v>0</v>
      </c>
      <c r="BC154" s="129">
        <f t="shared" si="45"/>
        <v>0</v>
      </c>
      <c r="BD154" s="129">
        <f t="shared" si="46"/>
        <v>0</v>
      </c>
      <c r="BE154" s="129">
        <f t="shared" si="47"/>
        <v>0</v>
      </c>
      <c r="CZ154" s="129">
        <v>0.0363</v>
      </c>
    </row>
    <row r="155" spans="1:104" ht="22.5">
      <c r="A155" s="152">
        <v>132</v>
      </c>
      <c r="B155" s="153" t="s">
        <v>359</v>
      </c>
      <c r="C155" s="154" t="s">
        <v>360</v>
      </c>
      <c r="D155" s="155" t="s">
        <v>135</v>
      </c>
      <c r="E155" s="156">
        <v>2</v>
      </c>
      <c r="F155" s="176">
        <v>0</v>
      </c>
      <c r="G155" s="157">
        <f t="shared" si="42"/>
        <v>0</v>
      </c>
      <c r="O155" s="151">
        <v>2</v>
      </c>
      <c r="AA155" s="129">
        <v>1</v>
      </c>
      <c r="AB155" s="129">
        <v>7</v>
      </c>
      <c r="AC155" s="129">
        <v>7</v>
      </c>
      <c r="AZ155" s="129">
        <v>2</v>
      </c>
      <c r="BA155" s="129">
        <f t="shared" si="43"/>
        <v>0</v>
      </c>
      <c r="BB155" s="129">
        <f t="shared" si="44"/>
        <v>0</v>
      </c>
      <c r="BC155" s="129">
        <f t="shared" si="45"/>
        <v>0</v>
      </c>
      <c r="BD155" s="129">
        <f t="shared" si="46"/>
        <v>0</v>
      </c>
      <c r="BE155" s="129">
        <f t="shared" si="47"/>
        <v>0</v>
      </c>
      <c r="CZ155" s="129">
        <v>0.03993</v>
      </c>
    </row>
    <row r="156" spans="1:104" ht="12.75">
      <c r="A156" s="152">
        <v>133</v>
      </c>
      <c r="B156" s="153" t="s">
        <v>361</v>
      </c>
      <c r="C156" s="154" t="s">
        <v>362</v>
      </c>
      <c r="D156" s="155" t="s">
        <v>135</v>
      </c>
      <c r="E156" s="156">
        <v>16</v>
      </c>
      <c r="F156" s="176">
        <v>0</v>
      </c>
      <c r="G156" s="157">
        <f t="shared" si="42"/>
        <v>0</v>
      </c>
      <c r="O156" s="151">
        <v>2</v>
      </c>
      <c r="AA156" s="129">
        <v>1</v>
      </c>
      <c r="AB156" s="129">
        <v>7</v>
      </c>
      <c r="AC156" s="129">
        <v>7</v>
      </c>
      <c r="AZ156" s="129">
        <v>2</v>
      </c>
      <c r="BA156" s="129">
        <f t="shared" si="43"/>
        <v>0</v>
      </c>
      <c r="BB156" s="129">
        <f t="shared" si="44"/>
        <v>0</v>
      </c>
      <c r="BC156" s="129">
        <f t="shared" si="45"/>
        <v>0</v>
      </c>
      <c r="BD156" s="129">
        <f t="shared" si="46"/>
        <v>0</v>
      </c>
      <c r="BE156" s="129">
        <f t="shared" si="47"/>
        <v>0</v>
      </c>
      <c r="CZ156" s="129">
        <v>0</v>
      </c>
    </row>
    <row r="157" spans="1:104" ht="12.75">
      <c r="A157" s="152">
        <v>134</v>
      </c>
      <c r="B157" s="153" t="s">
        <v>363</v>
      </c>
      <c r="C157" s="154" t="s">
        <v>364</v>
      </c>
      <c r="D157" s="155" t="s">
        <v>135</v>
      </c>
      <c r="E157" s="156">
        <v>32</v>
      </c>
      <c r="F157" s="176">
        <v>0</v>
      </c>
      <c r="G157" s="157">
        <f t="shared" si="42"/>
        <v>0</v>
      </c>
      <c r="O157" s="151">
        <v>2</v>
      </c>
      <c r="AA157" s="129">
        <v>1</v>
      </c>
      <c r="AB157" s="129">
        <v>7</v>
      </c>
      <c r="AC157" s="129">
        <v>7</v>
      </c>
      <c r="AZ157" s="129">
        <v>2</v>
      </c>
      <c r="BA157" s="129">
        <f t="shared" si="43"/>
        <v>0</v>
      </c>
      <c r="BB157" s="129">
        <f t="shared" si="44"/>
        <v>0</v>
      </c>
      <c r="BC157" s="129">
        <f t="shared" si="45"/>
        <v>0</v>
      </c>
      <c r="BD157" s="129">
        <f t="shared" si="46"/>
        <v>0</v>
      </c>
      <c r="BE157" s="129">
        <f t="shared" si="47"/>
        <v>0</v>
      </c>
      <c r="CZ157" s="129">
        <v>0</v>
      </c>
    </row>
    <row r="158" spans="1:104" ht="12.75">
      <c r="A158" s="152">
        <v>135</v>
      </c>
      <c r="B158" s="153" t="s">
        <v>365</v>
      </c>
      <c r="C158" s="154" t="s">
        <v>366</v>
      </c>
      <c r="D158" s="155" t="s">
        <v>135</v>
      </c>
      <c r="E158" s="156">
        <v>16</v>
      </c>
      <c r="F158" s="176">
        <v>0</v>
      </c>
      <c r="G158" s="157">
        <f t="shared" si="42"/>
        <v>0</v>
      </c>
      <c r="O158" s="151">
        <v>2</v>
      </c>
      <c r="AA158" s="129">
        <v>1</v>
      </c>
      <c r="AB158" s="129">
        <v>7</v>
      </c>
      <c r="AC158" s="129">
        <v>7</v>
      </c>
      <c r="AZ158" s="129">
        <v>2</v>
      </c>
      <c r="BA158" s="129">
        <f t="shared" si="43"/>
        <v>0</v>
      </c>
      <c r="BB158" s="129">
        <f t="shared" si="44"/>
        <v>0</v>
      </c>
      <c r="BC158" s="129">
        <f t="shared" si="45"/>
        <v>0</v>
      </c>
      <c r="BD158" s="129">
        <f t="shared" si="46"/>
        <v>0</v>
      </c>
      <c r="BE158" s="129">
        <f t="shared" si="47"/>
        <v>0</v>
      </c>
      <c r="CZ158" s="129">
        <v>0</v>
      </c>
    </row>
    <row r="159" spans="1:104" ht="12.75">
      <c r="A159" s="152">
        <v>136</v>
      </c>
      <c r="B159" s="153" t="s">
        <v>367</v>
      </c>
      <c r="C159" s="154" t="s">
        <v>368</v>
      </c>
      <c r="D159" s="155" t="s">
        <v>135</v>
      </c>
      <c r="E159" s="156">
        <v>32</v>
      </c>
      <c r="F159" s="176">
        <v>0</v>
      </c>
      <c r="G159" s="157">
        <f t="shared" si="42"/>
        <v>0</v>
      </c>
      <c r="O159" s="151">
        <v>2</v>
      </c>
      <c r="AA159" s="129">
        <v>1</v>
      </c>
      <c r="AB159" s="129">
        <v>7</v>
      </c>
      <c r="AC159" s="129">
        <v>7</v>
      </c>
      <c r="AZ159" s="129">
        <v>2</v>
      </c>
      <c r="BA159" s="129">
        <f t="shared" si="43"/>
        <v>0</v>
      </c>
      <c r="BB159" s="129">
        <f t="shared" si="44"/>
        <v>0</v>
      </c>
      <c r="BC159" s="129">
        <f t="shared" si="45"/>
        <v>0</v>
      </c>
      <c r="BD159" s="129">
        <f t="shared" si="46"/>
        <v>0</v>
      </c>
      <c r="BE159" s="129">
        <f t="shared" si="47"/>
        <v>0</v>
      </c>
      <c r="CZ159" s="129">
        <v>0</v>
      </c>
    </row>
    <row r="160" spans="1:104" ht="12.75">
      <c r="A160" s="152">
        <v>137</v>
      </c>
      <c r="B160" s="153" t="s">
        <v>369</v>
      </c>
      <c r="C160" s="154" t="s">
        <v>370</v>
      </c>
      <c r="D160" s="155" t="s">
        <v>135</v>
      </c>
      <c r="E160" s="156">
        <v>1</v>
      </c>
      <c r="F160" s="176">
        <v>0</v>
      </c>
      <c r="G160" s="157">
        <f t="shared" si="42"/>
        <v>0</v>
      </c>
      <c r="O160" s="151">
        <v>2</v>
      </c>
      <c r="AA160" s="129">
        <v>1</v>
      </c>
      <c r="AB160" s="129">
        <v>7</v>
      </c>
      <c r="AC160" s="129">
        <v>7</v>
      </c>
      <c r="AZ160" s="129">
        <v>2</v>
      </c>
      <c r="BA160" s="129">
        <f t="shared" si="43"/>
        <v>0</v>
      </c>
      <c r="BB160" s="129">
        <f t="shared" si="44"/>
        <v>0</v>
      </c>
      <c r="BC160" s="129">
        <f t="shared" si="45"/>
        <v>0</v>
      </c>
      <c r="BD160" s="129">
        <f t="shared" si="46"/>
        <v>0</v>
      </c>
      <c r="BE160" s="129">
        <f t="shared" si="47"/>
        <v>0</v>
      </c>
      <c r="CZ160" s="129">
        <v>2E-05</v>
      </c>
    </row>
    <row r="161" spans="1:104" ht="12.75">
      <c r="A161" s="152">
        <v>138</v>
      </c>
      <c r="B161" s="153" t="s">
        <v>371</v>
      </c>
      <c r="C161" s="154" t="s">
        <v>372</v>
      </c>
      <c r="D161" s="155" t="s">
        <v>373</v>
      </c>
      <c r="E161" s="156">
        <v>51</v>
      </c>
      <c r="F161" s="176">
        <v>0</v>
      </c>
      <c r="G161" s="157">
        <f t="shared" si="42"/>
        <v>0</v>
      </c>
      <c r="O161" s="151">
        <v>2</v>
      </c>
      <c r="AA161" s="129">
        <v>1</v>
      </c>
      <c r="AB161" s="129">
        <v>7</v>
      </c>
      <c r="AC161" s="129">
        <v>7</v>
      </c>
      <c r="AZ161" s="129">
        <v>2</v>
      </c>
      <c r="BA161" s="129">
        <f t="shared" si="43"/>
        <v>0</v>
      </c>
      <c r="BB161" s="129">
        <f t="shared" si="44"/>
        <v>0</v>
      </c>
      <c r="BC161" s="129">
        <f t="shared" si="45"/>
        <v>0</v>
      </c>
      <c r="BD161" s="129">
        <f t="shared" si="46"/>
        <v>0</v>
      </c>
      <c r="BE161" s="129">
        <f t="shared" si="47"/>
        <v>0</v>
      </c>
      <c r="CZ161" s="129">
        <v>0</v>
      </c>
    </row>
    <row r="162" spans="1:104" ht="12.75">
      <c r="A162" s="152">
        <v>139</v>
      </c>
      <c r="B162" s="153" t="s">
        <v>374</v>
      </c>
      <c r="C162" s="154" t="s">
        <v>375</v>
      </c>
      <c r="D162" s="155" t="s">
        <v>373</v>
      </c>
      <c r="E162" s="156">
        <v>51</v>
      </c>
      <c r="F162" s="176">
        <v>0</v>
      </c>
      <c r="G162" s="157">
        <f t="shared" si="42"/>
        <v>0</v>
      </c>
      <c r="O162" s="151">
        <v>2</v>
      </c>
      <c r="AA162" s="129">
        <v>1</v>
      </c>
      <c r="AB162" s="129">
        <v>7</v>
      </c>
      <c r="AC162" s="129">
        <v>7</v>
      </c>
      <c r="AZ162" s="129">
        <v>2</v>
      </c>
      <c r="BA162" s="129">
        <f t="shared" si="43"/>
        <v>0</v>
      </c>
      <c r="BB162" s="129">
        <f t="shared" si="44"/>
        <v>0</v>
      </c>
      <c r="BC162" s="129">
        <f t="shared" si="45"/>
        <v>0</v>
      </c>
      <c r="BD162" s="129">
        <f t="shared" si="46"/>
        <v>0</v>
      </c>
      <c r="BE162" s="129">
        <f t="shared" si="47"/>
        <v>0</v>
      </c>
      <c r="CZ162" s="129">
        <v>0</v>
      </c>
    </row>
    <row r="163" spans="1:104" ht="12.75">
      <c r="A163" s="152">
        <v>140</v>
      </c>
      <c r="B163" s="153" t="s">
        <v>376</v>
      </c>
      <c r="C163" s="154" t="s">
        <v>377</v>
      </c>
      <c r="D163" s="155" t="s">
        <v>135</v>
      </c>
      <c r="E163" s="156">
        <v>1</v>
      </c>
      <c r="F163" s="176">
        <v>0</v>
      </c>
      <c r="G163" s="157">
        <f t="shared" si="42"/>
        <v>0</v>
      </c>
      <c r="O163" s="151">
        <v>2</v>
      </c>
      <c r="AA163" s="129">
        <v>12</v>
      </c>
      <c r="AB163" s="129">
        <v>1</v>
      </c>
      <c r="AC163" s="129">
        <v>212</v>
      </c>
      <c r="AZ163" s="129">
        <v>2</v>
      </c>
      <c r="BA163" s="129">
        <f t="shared" si="43"/>
        <v>0</v>
      </c>
      <c r="BB163" s="129">
        <f t="shared" si="44"/>
        <v>0</v>
      </c>
      <c r="BC163" s="129">
        <f t="shared" si="45"/>
        <v>0</v>
      </c>
      <c r="BD163" s="129">
        <f t="shared" si="46"/>
        <v>0</v>
      </c>
      <c r="BE163" s="129">
        <f t="shared" si="47"/>
        <v>0</v>
      </c>
      <c r="CZ163" s="129">
        <v>0.09874</v>
      </c>
    </row>
    <row r="164" spans="1:104" ht="12.75">
      <c r="A164" s="152">
        <v>141</v>
      </c>
      <c r="B164" s="153" t="s">
        <v>378</v>
      </c>
      <c r="C164" s="154" t="s">
        <v>379</v>
      </c>
      <c r="D164" s="155" t="s">
        <v>55</v>
      </c>
      <c r="E164" s="156">
        <v>2411.131</v>
      </c>
      <c r="F164" s="176">
        <v>0</v>
      </c>
      <c r="G164" s="157">
        <f t="shared" si="42"/>
        <v>0</v>
      </c>
      <c r="O164" s="151">
        <v>2</v>
      </c>
      <c r="AA164" s="129">
        <v>7</v>
      </c>
      <c r="AB164" s="129">
        <v>1002</v>
      </c>
      <c r="AC164" s="129">
        <v>5</v>
      </c>
      <c r="AZ164" s="129">
        <v>2</v>
      </c>
      <c r="BA164" s="129">
        <f t="shared" si="43"/>
        <v>0</v>
      </c>
      <c r="BB164" s="129">
        <f t="shared" si="44"/>
        <v>0</v>
      </c>
      <c r="BC164" s="129">
        <f t="shared" si="45"/>
        <v>0</v>
      </c>
      <c r="BD164" s="129">
        <f t="shared" si="46"/>
        <v>0</v>
      </c>
      <c r="BE164" s="129">
        <f t="shared" si="47"/>
        <v>0</v>
      </c>
      <c r="CZ164" s="129">
        <v>0</v>
      </c>
    </row>
    <row r="165" spans="1:57" ht="12.75">
      <c r="A165" s="158"/>
      <c r="B165" s="159" t="s">
        <v>66</v>
      </c>
      <c r="C165" s="160" t="str">
        <f>CONCATENATE(B138," ",C138)</f>
        <v>735 Otopná tělesa</v>
      </c>
      <c r="D165" s="158"/>
      <c r="E165" s="161"/>
      <c r="F165" s="177"/>
      <c r="G165" s="162">
        <f>SUM(G138:G164)</f>
        <v>0</v>
      </c>
      <c r="O165" s="151">
        <v>4</v>
      </c>
      <c r="BA165" s="163">
        <f>SUM(BA138:BA164)</f>
        <v>0</v>
      </c>
      <c r="BB165" s="163">
        <f>SUM(BB138:BB164)</f>
        <v>0</v>
      </c>
      <c r="BC165" s="163">
        <f>SUM(BC138:BC164)</f>
        <v>0</v>
      </c>
      <c r="BD165" s="163">
        <f>SUM(BD138:BD164)</f>
        <v>0</v>
      </c>
      <c r="BE165" s="163">
        <f>SUM(BE138:BE164)</f>
        <v>0</v>
      </c>
    </row>
    <row r="166" spans="1:15" ht="12.75">
      <c r="A166" s="144" t="s">
        <v>65</v>
      </c>
      <c r="B166" s="145" t="s">
        <v>380</v>
      </c>
      <c r="C166" s="146" t="s">
        <v>381</v>
      </c>
      <c r="D166" s="147"/>
      <c r="E166" s="148"/>
      <c r="F166" s="175"/>
      <c r="G166" s="149"/>
      <c r="H166" s="150"/>
      <c r="I166" s="150"/>
      <c r="O166" s="151">
        <v>1</v>
      </c>
    </row>
    <row r="167" spans="1:104" ht="12.75">
      <c r="A167" s="152">
        <v>142</v>
      </c>
      <c r="B167" s="153" t="s">
        <v>382</v>
      </c>
      <c r="C167" s="154" t="s">
        <v>383</v>
      </c>
      <c r="D167" s="155" t="s">
        <v>384</v>
      </c>
      <c r="E167" s="156">
        <v>20</v>
      </c>
      <c r="F167" s="176">
        <v>0</v>
      </c>
      <c r="G167" s="157">
        <f>E167*F167</f>
        <v>0</v>
      </c>
      <c r="O167" s="151">
        <v>2</v>
      </c>
      <c r="AA167" s="129">
        <v>1</v>
      </c>
      <c r="AB167" s="129">
        <v>7</v>
      </c>
      <c r="AC167" s="129">
        <v>7</v>
      </c>
      <c r="AZ167" s="129">
        <v>2</v>
      </c>
      <c r="BA167" s="129">
        <f>IF(AZ167=1,G167,0)</f>
        <v>0</v>
      </c>
      <c r="BB167" s="129">
        <f>IF(AZ167=2,G167,0)</f>
        <v>0</v>
      </c>
      <c r="BC167" s="129">
        <f>IF(AZ167=3,G167,0)</f>
        <v>0</v>
      </c>
      <c r="BD167" s="129">
        <f>IF(AZ167=4,G167,0)</f>
        <v>0</v>
      </c>
      <c r="BE167" s="129">
        <f>IF(AZ167=5,G167,0)</f>
        <v>0</v>
      </c>
      <c r="CZ167" s="129">
        <v>6E-05</v>
      </c>
    </row>
    <row r="168" spans="1:57" ht="12.75">
      <c r="A168" s="158"/>
      <c r="B168" s="159" t="s">
        <v>66</v>
      </c>
      <c r="C168" s="160" t="str">
        <f>CONCATENATE(B166," ",C166)</f>
        <v>767 Konstrukce zámečnické</v>
      </c>
      <c r="D168" s="158"/>
      <c r="E168" s="161"/>
      <c r="F168" s="177"/>
      <c r="G168" s="162">
        <f>SUM(G166:G167)</f>
        <v>0</v>
      </c>
      <c r="O168" s="151">
        <v>4</v>
      </c>
      <c r="BA168" s="163">
        <f>SUM(BA166:BA167)</f>
        <v>0</v>
      </c>
      <c r="BB168" s="163">
        <f>SUM(BB166:BB167)</f>
        <v>0</v>
      </c>
      <c r="BC168" s="163">
        <f>SUM(BC166:BC167)</f>
        <v>0</v>
      </c>
      <c r="BD168" s="163">
        <f>SUM(BD166:BD167)</f>
        <v>0</v>
      </c>
      <c r="BE168" s="163">
        <f>SUM(BE166:BE167)</f>
        <v>0</v>
      </c>
    </row>
    <row r="169" spans="1:15" ht="12.75">
      <c r="A169" s="144" t="s">
        <v>65</v>
      </c>
      <c r="B169" s="145" t="s">
        <v>385</v>
      </c>
      <c r="C169" s="146" t="s">
        <v>386</v>
      </c>
      <c r="D169" s="147"/>
      <c r="E169" s="148"/>
      <c r="F169" s="175"/>
      <c r="G169" s="149"/>
      <c r="H169" s="150"/>
      <c r="I169" s="150"/>
      <c r="O169" s="151">
        <v>1</v>
      </c>
    </row>
    <row r="170" spans="1:104" ht="12.75">
      <c r="A170" s="152">
        <v>143</v>
      </c>
      <c r="B170" s="153" t="s">
        <v>387</v>
      </c>
      <c r="C170" s="154" t="s">
        <v>388</v>
      </c>
      <c r="D170" s="155" t="s">
        <v>76</v>
      </c>
      <c r="E170" s="156">
        <v>80</v>
      </c>
      <c r="F170" s="176">
        <v>0</v>
      </c>
      <c r="G170" s="157">
        <f>E170*F170</f>
        <v>0</v>
      </c>
      <c r="O170" s="151">
        <v>2</v>
      </c>
      <c r="AA170" s="129">
        <v>1</v>
      </c>
      <c r="AB170" s="129">
        <v>7</v>
      </c>
      <c r="AC170" s="129">
        <v>7</v>
      </c>
      <c r="AZ170" s="129">
        <v>2</v>
      </c>
      <c r="BA170" s="129">
        <f>IF(AZ170=1,G170,0)</f>
        <v>0</v>
      </c>
      <c r="BB170" s="129">
        <f>IF(AZ170=2,G170,0)</f>
        <v>0</v>
      </c>
      <c r="BC170" s="129">
        <f>IF(AZ170=3,G170,0)</f>
        <v>0</v>
      </c>
      <c r="BD170" s="129">
        <f>IF(AZ170=4,G170,0)</f>
        <v>0</v>
      </c>
      <c r="BE170" s="129">
        <f>IF(AZ170=5,G170,0)</f>
        <v>0</v>
      </c>
      <c r="CZ170" s="129">
        <v>3E-05</v>
      </c>
    </row>
    <row r="171" spans="1:57" ht="12.75">
      <c r="A171" s="158"/>
      <c r="B171" s="159" t="s">
        <v>66</v>
      </c>
      <c r="C171" s="160" t="str">
        <f>CONCATENATE(B169," ",C169)</f>
        <v>783 Nátěry</v>
      </c>
      <c r="D171" s="158"/>
      <c r="E171" s="161"/>
      <c r="F171" s="177"/>
      <c r="G171" s="162">
        <f>SUM(G169:G170)</f>
        <v>0</v>
      </c>
      <c r="O171" s="151">
        <v>4</v>
      </c>
      <c r="BA171" s="163">
        <f>SUM(BA169:BA170)</f>
        <v>0</v>
      </c>
      <c r="BB171" s="163">
        <f>SUM(BB169:BB170)</f>
        <v>0</v>
      </c>
      <c r="BC171" s="163">
        <f>SUM(BC169:BC170)</f>
        <v>0</v>
      </c>
      <c r="BD171" s="163">
        <f>SUM(BD169:BD170)</f>
        <v>0</v>
      </c>
      <c r="BE171" s="163">
        <f>SUM(BE169:BE170)</f>
        <v>0</v>
      </c>
    </row>
    <row r="172" ht="12.75">
      <c r="E172" s="129"/>
    </row>
    <row r="173" ht="12.75">
      <c r="E173" s="129"/>
    </row>
    <row r="174" ht="12.75">
      <c r="E174" s="129"/>
    </row>
    <row r="175" ht="12.75">
      <c r="E175" s="129"/>
    </row>
    <row r="176" ht="12.75">
      <c r="E176" s="129"/>
    </row>
    <row r="177" ht="12.75">
      <c r="E177" s="129"/>
    </row>
    <row r="178" ht="12.75">
      <c r="E178" s="129"/>
    </row>
    <row r="179" ht="12.75">
      <c r="E179" s="129"/>
    </row>
    <row r="180" ht="12.75">
      <c r="E180" s="129"/>
    </row>
    <row r="181" ht="12.75">
      <c r="E181" s="129"/>
    </row>
    <row r="182" ht="12.75">
      <c r="E182" s="129"/>
    </row>
    <row r="183" ht="12.75">
      <c r="E183" s="129"/>
    </row>
    <row r="184" ht="12.75">
      <c r="E184" s="129"/>
    </row>
    <row r="185" ht="12.75">
      <c r="E185" s="129"/>
    </row>
    <row r="186" ht="12.75">
      <c r="E186" s="129"/>
    </row>
    <row r="187" ht="12.75">
      <c r="E187" s="129"/>
    </row>
    <row r="188" ht="12.75">
      <c r="E188" s="129"/>
    </row>
    <row r="189" ht="12.75">
      <c r="E189" s="129"/>
    </row>
    <row r="190" ht="12.75">
      <c r="E190" s="129"/>
    </row>
    <row r="191" ht="12.75">
      <c r="E191" s="129"/>
    </row>
    <row r="192" ht="12.75">
      <c r="E192" s="129"/>
    </row>
    <row r="193" ht="12.75">
      <c r="E193" s="129"/>
    </row>
    <row r="194" ht="12.75">
      <c r="E194" s="129"/>
    </row>
    <row r="195" spans="1:7" ht="12.75">
      <c r="A195" s="164"/>
      <c r="B195" s="164"/>
      <c r="C195" s="164"/>
      <c r="D195" s="164"/>
      <c r="E195" s="164"/>
      <c r="F195" s="164"/>
      <c r="G195" s="164"/>
    </row>
    <row r="196" spans="1:7" ht="12.75">
      <c r="A196" s="164"/>
      <c r="B196" s="164"/>
      <c r="C196" s="164"/>
      <c r="D196" s="164"/>
      <c r="E196" s="164"/>
      <c r="F196" s="164"/>
      <c r="G196" s="164"/>
    </row>
    <row r="197" spans="1:7" ht="12.75">
      <c r="A197" s="164"/>
      <c r="B197" s="164"/>
      <c r="C197" s="164"/>
      <c r="D197" s="164"/>
      <c r="E197" s="164"/>
      <c r="F197" s="164"/>
      <c r="G197" s="164"/>
    </row>
    <row r="198" spans="1:7" ht="12.75">
      <c r="A198" s="164"/>
      <c r="B198" s="164"/>
      <c r="C198" s="164"/>
      <c r="D198" s="164"/>
      <c r="E198" s="164"/>
      <c r="F198" s="164"/>
      <c r="G198" s="164"/>
    </row>
    <row r="199" ht="12.75">
      <c r="E199" s="129"/>
    </row>
    <row r="200" ht="12.75">
      <c r="E200" s="129"/>
    </row>
    <row r="201" ht="12.75">
      <c r="E201" s="129"/>
    </row>
    <row r="202" ht="12.75">
      <c r="E202" s="129"/>
    </row>
    <row r="203" ht="12.75">
      <c r="E203" s="129"/>
    </row>
    <row r="204" ht="12.75">
      <c r="E204" s="129"/>
    </row>
    <row r="205" ht="12.75">
      <c r="E205" s="129"/>
    </row>
    <row r="206" ht="12.75">
      <c r="E206" s="129"/>
    </row>
    <row r="207" ht="12.75">
      <c r="E207" s="129"/>
    </row>
    <row r="208" ht="12.75">
      <c r="E208" s="129"/>
    </row>
    <row r="209" ht="12.75">
      <c r="E209" s="129"/>
    </row>
    <row r="210" ht="12.75">
      <c r="E210" s="129"/>
    </row>
    <row r="211" ht="12.75">
      <c r="E211" s="129"/>
    </row>
    <row r="212" ht="12.75">
      <c r="E212" s="129"/>
    </row>
    <row r="213" ht="12.75">
      <c r="E213" s="129"/>
    </row>
    <row r="214" ht="12.75">
      <c r="E214" s="129"/>
    </row>
    <row r="215" ht="12.75">
      <c r="E215" s="129"/>
    </row>
    <row r="216" ht="12.75">
      <c r="E216" s="129"/>
    </row>
    <row r="217" ht="12.75">
      <c r="E217" s="129"/>
    </row>
    <row r="218" ht="12.75">
      <c r="E218" s="129"/>
    </row>
    <row r="219" ht="12.75">
      <c r="E219" s="129"/>
    </row>
    <row r="220" ht="12.75">
      <c r="E220" s="129"/>
    </row>
    <row r="221" ht="12.75">
      <c r="E221" s="129"/>
    </row>
    <row r="222" ht="12.75">
      <c r="E222" s="129"/>
    </row>
    <row r="223" ht="12.75">
      <c r="E223" s="129"/>
    </row>
    <row r="224" ht="12.75">
      <c r="E224" s="129"/>
    </row>
    <row r="225" ht="12.75">
      <c r="E225" s="129"/>
    </row>
    <row r="226" ht="12.75">
      <c r="E226" s="129"/>
    </row>
    <row r="227" ht="12.75">
      <c r="E227" s="129"/>
    </row>
    <row r="228" ht="12.75">
      <c r="E228" s="129"/>
    </row>
    <row r="229" ht="12.75">
      <c r="E229" s="129"/>
    </row>
    <row r="230" spans="1:2" ht="12.75">
      <c r="A230" s="165"/>
      <c r="B230" s="165"/>
    </row>
    <row r="231" spans="1:7" ht="12.75">
      <c r="A231" s="164"/>
      <c r="B231" s="164"/>
      <c r="C231" s="166"/>
      <c r="D231" s="166"/>
      <c r="E231" s="167"/>
      <c r="F231" s="166"/>
      <c r="G231" s="168"/>
    </row>
    <row r="232" spans="1:7" ht="12.75">
      <c r="A232" s="169"/>
      <c r="B232" s="169"/>
      <c r="C232" s="164"/>
      <c r="D232" s="164"/>
      <c r="E232" s="170"/>
      <c r="F232" s="164"/>
      <c r="G232" s="164"/>
    </row>
    <row r="233" spans="1:7" ht="12.75">
      <c r="A233" s="164"/>
      <c r="B233" s="164"/>
      <c r="C233" s="164"/>
      <c r="D233" s="164"/>
      <c r="E233" s="170"/>
      <c r="F233" s="164"/>
      <c r="G233" s="164"/>
    </row>
    <row r="234" spans="1:7" ht="12.75">
      <c r="A234" s="164"/>
      <c r="B234" s="164"/>
      <c r="C234" s="164"/>
      <c r="D234" s="164"/>
      <c r="E234" s="170"/>
      <c r="F234" s="164"/>
      <c r="G234" s="164"/>
    </row>
    <row r="235" spans="1:7" ht="12.75">
      <c r="A235" s="164"/>
      <c r="B235" s="164"/>
      <c r="C235" s="164"/>
      <c r="D235" s="164"/>
      <c r="E235" s="170"/>
      <c r="F235" s="164"/>
      <c r="G235" s="164"/>
    </row>
    <row r="236" spans="1:7" ht="12.75">
      <c r="A236" s="164"/>
      <c r="B236" s="164"/>
      <c r="C236" s="164"/>
      <c r="D236" s="164"/>
      <c r="E236" s="170"/>
      <c r="F236" s="164"/>
      <c r="G236" s="164"/>
    </row>
    <row r="237" spans="1:7" ht="12.75">
      <c r="A237" s="164"/>
      <c r="B237" s="164"/>
      <c r="C237" s="164"/>
      <c r="D237" s="164"/>
      <c r="E237" s="170"/>
      <c r="F237" s="164"/>
      <c r="G237" s="164"/>
    </row>
    <row r="238" spans="1:7" ht="12.75">
      <c r="A238" s="164"/>
      <c r="B238" s="164"/>
      <c r="C238" s="164"/>
      <c r="D238" s="164"/>
      <c r="E238" s="170"/>
      <c r="F238" s="164"/>
      <c r="G238" s="164"/>
    </row>
    <row r="239" spans="1:7" ht="12.75">
      <c r="A239" s="164"/>
      <c r="B239" s="164"/>
      <c r="C239" s="164"/>
      <c r="D239" s="164"/>
      <c r="E239" s="170"/>
      <c r="F239" s="164"/>
      <c r="G239" s="164"/>
    </row>
    <row r="240" spans="1:7" ht="12.75">
      <c r="A240" s="164"/>
      <c r="B240" s="164"/>
      <c r="C240" s="164"/>
      <c r="D240" s="164"/>
      <c r="E240" s="170"/>
      <c r="F240" s="164"/>
      <c r="G240" s="164"/>
    </row>
    <row r="241" spans="1:7" ht="12.75">
      <c r="A241" s="164"/>
      <c r="B241" s="164"/>
      <c r="C241" s="164"/>
      <c r="D241" s="164"/>
      <c r="E241" s="170"/>
      <c r="F241" s="164"/>
      <c r="G241" s="164"/>
    </row>
    <row r="242" spans="1:7" ht="12.75">
      <c r="A242" s="164"/>
      <c r="B242" s="164"/>
      <c r="C242" s="164"/>
      <c r="D242" s="164"/>
      <c r="E242" s="170"/>
      <c r="F242" s="164"/>
      <c r="G242" s="164"/>
    </row>
    <row r="243" spans="1:7" ht="12.75">
      <c r="A243" s="164"/>
      <c r="B243" s="164"/>
      <c r="C243" s="164"/>
      <c r="D243" s="164"/>
      <c r="E243" s="170"/>
      <c r="F243" s="164"/>
      <c r="G243" s="164"/>
    </row>
    <row r="244" spans="1:7" ht="12.75">
      <c r="A244" s="164"/>
      <c r="B244" s="164"/>
      <c r="C244" s="164"/>
      <c r="D244" s="164"/>
      <c r="E244" s="170"/>
      <c r="F244" s="164"/>
      <c r="G244" s="164"/>
    </row>
  </sheetData>
  <sheetProtection password="CC07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Uživatel systému Windows</cp:lastModifiedBy>
  <dcterms:created xsi:type="dcterms:W3CDTF">2020-03-03T11:16:39Z</dcterms:created>
  <dcterms:modified xsi:type="dcterms:W3CDTF">2020-06-16T03:38:09Z</dcterms:modified>
  <cp:category/>
  <cp:version/>
  <cp:contentType/>
  <cp:contentStatus/>
</cp:coreProperties>
</file>