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8a01 - Stavební část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'08a01 - Stavební část'!$C$85:$K$170</definedName>
    <definedName name="_xlnm.Print_Area" localSheetId="1">'08a01 - Stavební část'!$C$4:$J$39,'08a01 - Stavební část'!$C$45:$J$67,'08a01 - Stavební část'!$C$73:$K$170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'08a01 - Stavební část'!$85:$85</definedName>
  </definedNames>
  <calcPr fullCalcOnLoad="1"/>
</workbook>
</file>

<file path=xl/sharedStrings.xml><?xml version="1.0" encoding="utf-8"?>
<sst xmlns="http://schemas.openxmlformats.org/spreadsheetml/2006/main" count="1415" uniqueCount="433">
  <si>
    <t>Export Komplet</t>
  </si>
  <si>
    <t>VZ</t>
  </si>
  <si>
    <t>2.0</t>
  </si>
  <si>
    <t>ZAMOK</t>
  </si>
  <si>
    <t>False</t>
  </si>
  <si>
    <t>{cf341558-c4a2-42aa-a5db-9248a5914f87}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</si>
  <si>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</si>
  <si>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</si>
  <si>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</si>
  <si>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</si>
  <si>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</si>
  <si>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</si>
  <si>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</si>
  <si>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</si>
  <si>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202308a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</si>
  <si>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</si>
  <si>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</si>
  <si>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Ul. T.G. Masaryka č.p. 2320, Zateplení půdy</t>
  </si>
  <si>
    <t>KSO:</t>
  </si>
  <si>
    <t/>
  </si>
  <si>
    <t>CC-CZ:</t>
  </si>
  <si>
    <t>Místo:</t>
  </si>
  <si>
    <t>Frýdek-Místek</t>
  </si>
  <si>
    <t>Datum:</t>
  </si>
  <si>
    <t>9. 6. 2023</t>
  </si>
  <si>
    <t>Zadavatel:</t>
  </si>
  <si>
    <t>IČ:</t>
  </si>
  <si>
    <t>00296643</t>
  </si>
  <si>
    <t>Statutární město Frýdek-Místek</t>
  </si>
  <si>
    <t>DIČ:</t>
  </si>
  <si>
    <t>CZ00296643</t>
  </si>
  <si>
    <t>Uchazeč:</t>
  </si>
  <si>
    <t>Vyplň údaj</t>
  </si>
  <si>
    <t>Projektant:</t>
  </si>
  <si>
    <t>26847779</t>
  </si>
  <si>
    <t>CONSTRUCTUS s.r.o.</t>
  </si>
  <si>
    <t>CZ26847779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</si>
  <si>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</si>
  <si>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</si>
  <si>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</si>
  <si>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</si>
  <si>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</si>
  <si>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</si>
  <si>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</si>
  <si>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</si>
  <si>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</si>
  <si>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</si>
  <si>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</si>
  <si>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</si>
  <si>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</si>
  <si>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</si>
  <si>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</si>
  <si>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</si>
  <si>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</si>
  <si>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</si>
  <si>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</si>
  <si>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</si>
  <si>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</si>
  <si>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</si>
  <si>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</si>
  <si>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</si>
  <si>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</si>
  <si>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</si>
  <si>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</si>
  <si>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</si>
  <si>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</si>
  <si>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</si>
  <si>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</si>
  <si>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</si>
  <si>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</si>
  <si>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</si>
  <si>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</si>
  <si>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</si>
  <si>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</si>
  <si>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</si>
  <si>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</si>
  <si>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</si>
  <si>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</si>
  <si>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</si>
  <si>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</si>
  <si>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</si>
  <si>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08a01</t>
  </si>
  <si>
    <t>Stavební část</t>
  </si>
  <si>
    <t>STA</t>
  </si>
  <si>
    <t>1</t>
  </si>
  <si>
    <t>{93e38ec9-f469-4515-9b16-f5a105b693f0}</t>
  </si>
  <si>
    <t>KRYCÍ LIST SOUPISU PRACÍ</t>
  </si>
  <si>
    <t>Objekt:</t>
  </si>
  <si>
    <t>08a01 -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</si>
  <si>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</si>
  <si>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</si>
  <si>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</si>
  <si>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</si>
  <si>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</si>
  <si>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</si>
  <si>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</si>
  <si>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713 - Izolace tepelné</t>
  </si>
  <si>
    <t xml:space="preserve">    762 - Konstrukce tesařské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</si>
  <si>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</si>
  <si>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</si>
  <si>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</si>
  <si>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</si>
  <si>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</si>
  <si>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</si>
  <si>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</si>
  <si>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</si>
  <si>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</si>
  <si>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</si>
  <si>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</si>
  <si>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</si>
  <si>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</si>
  <si>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</si>
  <si>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</si>
  <si>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</si>
  <si>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</si>
  <si>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</si>
  <si>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</si>
  <si>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</si>
  <si>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</si>
  <si>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952901111</t>
  </si>
  <si>
    <t>Vyčištění budov bytové a občanské výstavby při výšce podlaží do 4 m</t>
  </si>
  <si>
    <t>m2</t>
  </si>
  <si>
    <t>CS ÚRS 2022 01</t>
  </si>
  <si>
    <t>4</t>
  </si>
  <si>
    <t>2</t>
  </si>
  <si>
    <t>1134282513</t>
  </si>
  <si>
    <t>PP</t>
  </si>
  <si>
    <t>Vyčištění budov nebo objektů před předáním do užívání budov bytové nebo občanské výstavby, světlé výšky podlaží do 4 m</t>
  </si>
  <si>
    <t>Online PSC</t>
  </si>
  <si>
    <t>https://podminky.urs.cz/item/CS_URS_2022_01/952901111</t>
  </si>
  <si>
    <t>VV</t>
  </si>
  <si>
    <t>Chodba - úklid po 30 pracovních dní</t>
  </si>
  <si>
    <t>3,0*(1,99+0,1+4,16)*4*30</t>
  </si>
  <si>
    <t>Součet</t>
  </si>
  <si>
    <t>952902021</t>
  </si>
  <si>
    <t>Čištění budov zametení hladkých podlah</t>
  </si>
  <si>
    <t>1854424588</t>
  </si>
  <si>
    <t>Čištění budov při provádění oprav a udržovacích prací podlah hladkých zametením</t>
  </si>
  <si>
    <t>https://podminky.urs.cz/item/CS_URS_2022_01/952902021</t>
  </si>
  <si>
    <t>19,48*11,7</t>
  </si>
  <si>
    <t>-0,48*(2,92+1,5+2,95+1,5)</t>
  </si>
  <si>
    <t>-0,45*(1,1+1,8+1,1)*2</t>
  </si>
  <si>
    <t>-0,45*0,5*(1,1+1,8+1,1)</t>
  </si>
  <si>
    <t>-0,5*1,0*2</t>
  </si>
  <si>
    <t>3</t>
  </si>
  <si>
    <t>952902611</t>
  </si>
  <si>
    <t>Čištění budov vysátí prachu z ostatních ploch</t>
  </si>
  <si>
    <t>867386603</t>
  </si>
  <si>
    <t>Čištění budov při provádění oprav a udržovacích prací vysátím prachu z ostatních ploch</t>
  </si>
  <si>
    <t>https://podminky.urs.cz/item/CS_URS_2022_01/952902611</t>
  </si>
  <si>
    <t>PSV</t>
  </si>
  <si>
    <t>Práce a dodávky PSV</t>
  </si>
  <si>
    <t>713</t>
  </si>
  <si>
    <t>Izolace tepelné</t>
  </si>
  <si>
    <t>713121121</t>
  </si>
  <si>
    <t>Montáž izolace tepelné podlah volně kladenými rohožemi, pásy, dílci, deskami 2 vrstvy</t>
  </si>
  <si>
    <t>16</t>
  </si>
  <si>
    <t>182195173</t>
  </si>
  <si>
    <t>Montáž tepelné izolace podlah rohožemi, pásy, deskami, dílci, bloky (izolační materiál ve specifikaci) kladenými volně dvouvrstvá</t>
  </si>
  <si>
    <t>https://podminky.urs.cz/item/CS_URS_2022_01/713121121</t>
  </si>
  <si>
    <t>5</t>
  </si>
  <si>
    <t>M</t>
  </si>
  <si>
    <t>63153706</t>
  </si>
  <si>
    <t>deska tepelně izolační minerální univerzální λ=0,036-0,037 tl 100mm</t>
  </si>
  <si>
    <t>32</t>
  </si>
  <si>
    <t>1843453082</t>
  </si>
  <si>
    <t>218,158*1,02 'Přepočtené koeficientem množství</t>
  </si>
  <si>
    <t>6</t>
  </si>
  <si>
    <t>63153712</t>
  </si>
  <si>
    <t>deska tepelně izolační minerální univerzální λ=0,036-0,037 tl 150mm</t>
  </si>
  <si>
    <t>1277481235</t>
  </si>
  <si>
    <t>7</t>
  </si>
  <si>
    <t>713131151</t>
  </si>
  <si>
    <t>Montáž izolace tepelné stěn a základů volně vloženými rohožemi, pásy, dílci, deskami 1 vrstva</t>
  </si>
  <si>
    <t>526723200</t>
  </si>
  <si>
    <t>Montáž tepelné izolace stěn rohožemi, pásy, deskami, dílci, bloky (izolační materiál ve specifikaci) vložením jednovrstvě</t>
  </si>
  <si>
    <t>https://podminky.urs.cz/item/CS_URS_2022_01/713131151</t>
  </si>
  <si>
    <t>2*(0,6+1,0)*0,25</t>
  </si>
  <si>
    <t>8</t>
  </si>
  <si>
    <t>28376422</t>
  </si>
  <si>
    <t>deska z polystyrénu XPS, hrana polodrážková a hladký povrch 300kPA tl 100mm</t>
  </si>
  <si>
    <t>532224332</t>
  </si>
  <si>
    <t>0,8*1,05 'Přepočtené koeficientem množství</t>
  </si>
  <si>
    <t>713191133</t>
  </si>
  <si>
    <t>Montáž izolace tepelné podlah, stropů vrchem nebo střech překrytí fólií s přelepeným spojem</t>
  </si>
  <si>
    <t>1058531854</t>
  </si>
  <si>
    <t>Montáž tepelné izolace stavebních konstrukcí - doplňky a konstrukční součásti podlah, stropů vrchem nebo střech překrytím fólií položenou volně s přelepením spojů</t>
  </si>
  <si>
    <t>https://podminky.urs.cz/item/CS_URS_2022_01/713191133</t>
  </si>
  <si>
    <t>0,15*(2*19,48+11,7)</t>
  </si>
  <si>
    <t>0,15*(8*0,48+2*(2,92+2,95+1,5*2))</t>
  </si>
  <si>
    <t>0,15*(6*2*0,45+2*(1,1*4+1,8*2))</t>
  </si>
  <si>
    <t>0,15*(0,45*0,5*6+(1,1*2+1,8))</t>
  </si>
  <si>
    <t>0,15*(2*(0,5+1,0)*2)</t>
  </si>
  <si>
    <t>10</t>
  </si>
  <si>
    <t>28329030</t>
  </si>
  <si>
    <t>fólie kontaktní difuzně propustná pro doplňkovou hydroizolační vrstvu, monolitická třívrstvá PES/PP 150-160g/m2, integrovaná samolepící páska</t>
  </si>
  <si>
    <t>-362231876</t>
  </si>
  <si>
    <t>233,907*1,1655 'Přepočtené koeficientem množství</t>
  </si>
  <si>
    <t>11</t>
  </si>
  <si>
    <t>7131919RC</t>
  </si>
  <si>
    <t xml:space="preserve">Přichycení fólie ke konstrukcím lištou, včetně dodávky lišty </t>
  </si>
  <si>
    <t>m</t>
  </si>
  <si>
    <t>-162161504</t>
  </si>
  <si>
    <t>(2*19,48+11,7)</t>
  </si>
  <si>
    <t>(8*0,48+2*(2,92+2,95+1,5*2))</t>
  </si>
  <si>
    <t>(6*2*0,45+2*(1,1*4+1,8*2))</t>
  </si>
  <si>
    <t>(0,45*0,5*6+(1,1*2+1,8))</t>
  </si>
  <si>
    <t>(2*(0,5+1,0)*2)</t>
  </si>
  <si>
    <t>12</t>
  </si>
  <si>
    <t>998713202</t>
  </si>
  <si>
    <t>Přesun hmot procentní pro izolace tepelné v objektech v přes 6 do 12 m</t>
  </si>
  <si>
    <t>%</t>
  </si>
  <si>
    <t>271862475</t>
  </si>
  <si>
    <t>Přesun hmot pro izolace tepelné stanovený procentní sazbou (%) z ceny vodorovná dopravní vzdálenost do 50 m v objektech výšky přes 6 do 12 m</t>
  </si>
  <si>
    <t>https://podminky.urs.cz/item/CS_URS_2022_01/998713202</t>
  </si>
  <si>
    <t>13</t>
  </si>
  <si>
    <t>998713292</t>
  </si>
  <si>
    <t>Příplatek k přesunu hmot procentní 713 za zvětšený přesun do 100 m</t>
  </si>
  <si>
    <t>372263588</t>
  </si>
  <si>
    <t>Přesun hmot pro izolace tepelné stanovený procentní sazbou (%) z ceny Příplatek k cenám za zvětšený přesun přes vymezenou největší dopravní vzdálenost do 100 m</t>
  </si>
  <si>
    <t>https://podminky.urs.cz/item/CS_URS_2022_01/998713292</t>
  </si>
  <si>
    <t>762</t>
  </si>
  <si>
    <t>Konstrukce tesařské</t>
  </si>
  <si>
    <t>14</t>
  </si>
  <si>
    <t>762RC1</t>
  </si>
  <si>
    <t>Pochůzí lávka ve skladbě dle specifikace TZ, D1, D2</t>
  </si>
  <si>
    <t>-14545924</t>
  </si>
  <si>
    <t>0,8*(5,8+2,91+13,7+3,1+1,7+3,4+1,2+2,5+6,0)</t>
  </si>
  <si>
    <t>998762202</t>
  </si>
  <si>
    <t>Přesun hmot procentní pro kce tesařské v objektech v přes 6 do 12 m</t>
  </si>
  <si>
    <t>-1998509774</t>
  </si>
  <si>
    <t>Přesun hmot pro konstrukce tesařské stanovený procentní sazbou (%) z ceny vodorovná dopravní vzdálenost do 50 m v objektech výšky přes 6 do 12 m</t>
  </si>
  <si>
    <t>https://podminky.urs.cz/item/CS_URS_2022_01/998762202</t>
  </si>
  <si>
    <t>998762294</t>
  </si>
  <si>
    <t>Příplatek k přesunu hmot procentní 762 za zvětšený přesun do 1000 m</t>
  </si>
  <si>
    <t>223060181</t>
  </si>
  <si>
    <t>Přesun hmot pro konstrukce tesařské stanovený procentní sazbou (%) z ceny Příplatek k cenám za zvětšený přesun přes vymezenou největší dopravní vzdálenost do 1000 m</t>
  </si>
  <si>
    <t>https://podminky.urs.cz/item/CS_URS_2022_01/998762294</t>
  </si>
  <si>
    <t>VRN</t>
  </si>
  <si>
    <t>Vedlejší rozpočtové náklady</t>
  </si>
  <si>
    <t>VRN3</t>
  </si>
  <si>
    <t>Zařízení staveniště</t>
  </si>
  <si>
    <t>17</t>
  </si>
  <si>
    <t>030001000</t>
  </si>
  <si>
    <t>1024</t>
  </si>
  <si>
    <t>644124840</t>
  </si>
  <si>
    <t>https://podminky.urs.cz/item/CS_URS_2022_01/030001000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</si>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</sst>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52901111" TargetMode="External" /><Relationship Id="rId2" Type="http://schemas.openxmlformats.org/officeDocument/2006/relationships/hyperlink" Target="https://podminky.urs.cz/item/CS_URS_2022_01/952902021" TargetMode="External" /><Relationship Id="rId3" Type="http://schemas.openxmlformats.org/officeDocument/2006/relationships/hyperlink" Target="https://podminky.urs.cz/item/CS_URS_2022_01/952902611" TargetMode="External" /><Relationship Id="rId4" Type="http://schemas.openxmlformats.org/officeDocument/2006/relationships/hyperlink" Target="https://podminky.urs.cz/item/CS_URS_2022_01/713121121" TargetMode="External" /><Relationship Id="rId5" Type="http://schemas.openxmlformats.org/officeDocument/2006/relationships/hyperlink" Target="https://podminky.urs.cz/item/CS_URS_2022_01/713131151" TargetMode="External" /><Relationship Id="rId6" Type="http://schemas.openxmlformats.org/officeDocument/2006/relationships/hyperlink" Target="https://podminky.urs.cz/item/CS_URS_2022_01/713191133" TargetMode="External" /><Relationship Id="rId7" Type="http://schemas.openxmlformats.org/officeDocument/2006/relationships/hyperlink" Target="https://podminky.urs.cz/item/CS_URS_2022_01/998713202" TargetMode="External" /><Relationship Id="rId8" Type="http://schemas.openxmlformats.org/officeDocument/2006/relationships/hyperlink" Target="https://podminky.urs.cz/item/CS_URS_2022_01/998713292" TargetMode="External" /><Relationship Id="rId9" Type="http://schemas.openxmlformats.org/officeDocument/2006/relationships/hyperlink" Target="https://podminky.urs.cz/item/CS_URS_2022_01/998762202" TargetMode="External" /><Relationship Id="rId10" Type="http://schemas.openxmlformats.org/officeDocument/2006/relationships/hyperlink" Target="https://podminky.urs.cz/item/CS_URS_2022_01/998762294" TargetMode="External" /><Relationship Id="rId11" Type="http://schemas.openxmlformats.org/officeDocument/2006/relationships/hyperlink" Target="https://podminky.urs.cz/item/CS_URS_2022_01/030001000" TargetMode="External" /><Relationship Id="rId1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34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36</v>
      </c>
      <c r="AO17" s="23"/>
      <c r="AP17" s="23"/>
      <c r="AQ17" s="23"/>
      <c r="AR17" s="21"/>
      <c r="BE17" s="32"/>
      <c r="BS17" s="18" t="s">
        <v>37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37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43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44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45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46</v>
      </c>
      <c r="E29" s="48"/>
      <c r="F29" s="33" t="s">
        <v>47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48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49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50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51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52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53</v>
      </c>
      <c r="U35" s="55"/>
      <c r="V35" s="55"/>
      <c r="W35" s="55"/>
      <c r="X35" s="57" t="s">
        <v>54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55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202308a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Ul. T.G. Masaryka č.p. 2320, Zateplení půdy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Frýdek-Místek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9. 6. 2023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Statutární město Frýdek-Místek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>CONSTRUCTUS s.r.o.</v>
      </c>
      <c r="AN49" s="65"/>
      <c r="AO49" s="65"/>
      <c r="AP49" s="65"/>
      <c r="AQ49" s="41"/>
      <c r="AR49" s="45"/>
      <c r="AS49" s="75" t="s">
        <v>56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38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57</v>
      </c>
      <c r="D52" s="88"/>
      <c r="E52" s="88"/>
      <c r="F52" s="88"/>
      <c r="G52" s="88"/>
      <c r="H52" s="89"/>
      <c r="I52" s="90" t="s">
        <v>58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59</v>
      </c>
      <c r="AH52" s="88"/>
      <c r="AI52" s="88"/>
      <c r="AJ52" s="88"/>
      <c r="AK52" s="88"/>
      <c r="AL52" s="88"/>
      <c r="AM52" s="88"/>
      <c r="AN52" s="90" t="s">
        <v>60</v>
      </c>
      <c r="AO52" s="88"/>
      <c r="AP52" s="88"/>
      <c r="AQ52" s="92" t="s">
        <v>61</v>
      </c>
      <c r="AR52" s="45"/>
      <c r="AS52" s="93" t="s">
        <v>62</v>
      </c>
      <c r="AT52" s="94" t="s">
        <v>63</v>
      </c>
      <c r="AU52" s="94" t="s">
        <v>64</v>
      </c>
      <c r="AV52" s="94" t="s">
        <v>65</v>
      </c>
      <c r="AW52" s="94" t="s">
        <v>66</v>
      </c>
      <c r="AX52" s="94" t="s">
        <v>67</v>
      </c>
      <c r="AY52" s="94" t="s">
        <v>68</v>
      </c>
      <c r="AZ52" s="94" t="s">
        <v>69</v>
      </c>
      <c r="BA52" s="94" t="s">
        <v>70</v>
      </c>
      <c r="BB52" s="94" t="s">
        <v>71</v>
      </c>
      <c r="BC52" s="94" t="s">
        <v>72</v>
      </c>
      <c r="BD52" s="95" t="s">
        <v>73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74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75</v>
      </c>
      <c r="BT54" s="110" t="s">
        <v>76</v>
      </c>
      <c r="BU54" s="111" t="s">
        <v>77</v>
      </c>
      <c r="BV54" s="110" t="s">
        <v>78</v>
      </c>
      <c r="BW54" s="110" t="s">
        <v>5</v>
      </c>
      <c r="BX54" s="110" t="s">
        <v>79</v>
      </c>
      <c r="CL54" s="110" t="s">
        <v>19</v>
      </c>
    </row>
    <row r="55" spans="1:91" s="7" customFormat="1" ht="16.5" customHeight="1">
      <c r="A55" s="112" t="s">
        <v>80</v>
      </c>
      <c r="B55" s="113"/>
      <c r="C55" s="114"/>
      <c r="D55" s="115" t="s">
        <v>81</v>
      </c>
      <c r="E55" s="115"/>
      <c r="F55" s="115"/>
      <c r="G55" s="115"/>
      <c r="H55" s="115"/>
      <c r="I55" s="116"/>
      <c r="J55" s="115" t="s">
        <v>82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'08a01 - Stavební část'!J30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83</v>
      </c>
      <c r="AR55" s="119"/>
      <c r="AS55" s="120">
        <v>0</v>
      </c>
      <c r="AT55" s="121">
        <f>ROUND(SUM(AV55:AW55),2)</f>
        <v>0</v>
      </c>
      <c r="AU55" s="122">
        <f>'08a01 - Stavební část'!P86</f>
        <v>0</v>
      </c>
      <c r="AV55" s="121">
        <f>'08a01 - Stavební část'!J33</f>
        <v>0</v>
      </c>
      <c r="AW55" s="121">
        <f>'08a01 - Stavební část'!J34</f>
        <v>0</v>
      </c>
      <c r="AX55" s="121">
        <f>'08a01 - Stavební část'!J35</f>
        <v>0</v>
      </c>
      <c r="AY55" s="121">
        <f>'08a01 - Stavební část'!J36</f>
        <v>0</v>
      </c>
      <c r="AZ55" s="121">
        <f>'08a01 - Stavební část'!F33</f>
        <v>0</v>
      </c>
      <c r="BA55" s="121">
        <f>'08a01 - Stavební část'!F34</f>
        <v>0</v>
      </c>
      <c r="BB55" s="121">
        <f>'08a01 - Stavební část'!F35</f>
        <v>0</v>
      </c>
      <c r="BC55" s="121">
        <f>'08a01 - Stavební část'!F36</f>
        <v>0</v>
      </c>
      <c r="BD55" s="123">
        <f>'08a01 - Stavební část'!F37</f>
        <v>0</v>
      </c>
      <c r="BE55" s="7"/>
      <c r="BT55" s="124" t="s">
        <v>84</v>
      </c>
      <c r="BV55" s="124" t="s">
        <v>78</v>
      </c>
      <c r="BW55" s="124" t="s">
        <v>85</v>
      </c>
      <c r="BX55" s="124" t="s">
        <v>5</v>
      </c>
      <c r="CL55" s="124" t="s">
        <v>19</v>
      </c>
      <c r="CM55" s="124" t="s">
        <v>84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8a01 - Stavební čás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84</v>
      </c>
    </row>
    <row r="4" spans="2:46" s="1" customFormat="1" ht="24.95" customHeight="1">
      <c r="B4" s="21"/>
      <c r="D4" s="127" t="s">
        <v>86</v>
      </c>
      <c r="L4" s="21"/>
      <c r="M4" s="128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9" t="s">
        <v>16</v>
      </c>
      <c r="L6" s="21"/>
    </row>
    <row r="7" spans="2:12" s="1" customFormat="1" ht="16.5" customHeight="1">
      <c r="B7" s="21"/>
      <c r="E7" s="130" t="str">
        <f>'Rekapitulace stavby'!K6</f>
        <v>Ul. T.G. Masaryka č.p. 2320, Zateplení půdy</v>
      </c>
      <c r="F7" s="129"/>
      <c r="G7" s="129"/>
      <c r="H7" s="129"/>
      <c r="L7" s="21"/>
    </row>
    <row r="8" spans="1:31" s="2" customFormat="1" ht="12" customHeight="1">
      <c r="A8" s="39"/>
      <c r="B8" s="45"/>
      <c r="C8" s="39"/>
      <c r="D8" s="129" t="s">
        <v>87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2" t="s">
        <v>88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29" t="s">
        <v>18</v>
      </c>
      <c r="E11" s="39"/>
      <c r="F11" s="133" t="s">
        <v>19</v>
      </c>
      <c r="G11" s="39"/>
      <c r="H11" s="39"/>
      <c r="I11" s="129" t="s">
        <v>20</v>
      </c>
      <c r="J11" s="133" t="s">
        <v>19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9" t="s">
        <v>21</v>
      </c>
      <c r="E12" s="39"/>
      <c r="F12" s="133" t="s">
        <v>22</v>
      </c>
      <c r="G12" s="39"/>
      <c r="H12" s="39"/>
      <c r="I12" s="129" t="s">
        <v>23</v>
      </c>
      <c r="J12" s="134" t="str">
        <f>'Rekapitulace stavby'!AN8</f>
        <v>9. 6. 2023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29" t="s">
        <v>25</v>
      </c>
      <c r="E14" s="39"/>
      <c r="F14" s="39"/>
      <c r="G14" s="39"/>
      <c r="H14" s="39"/>
      <c r="I14" s="129" t="s">
        <v>26</v>
      </c>
      <c r="J14" s="133" t="s">
        <v>27</v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3" t="s">
        <v>28</v>
      </c>
      <c r="F15" s="39"/>
      <c r="G15" s="39"/>
      <c r="H15" s="39"/>
      <c r="I15" s="129" t="s">
        <v>29</v>
      </c>
      <c r="J15" s="133" t="s">
        <v>30</v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29" t="s">
        <v>31</v>
      </c>
      <c r="E17" s="39"/>
      <c r="F17" s="39"/>
      <c r="G17" s="39"/>
      <c r="H17" s="39"/>
      <c r="I17" s="129" t="s">
        <v>26</v>
      </c>
      <c r="J17" s="34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3"/>
      <c r="G18" s="133"/>
      <c r="H18" s="133"/>
      <c r="I18" s="129" t="s">
        <v>29</v>
      </c>
      <c r="J18" s="34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29" t="s">
        <v>33</v>
      </c>
      <c r="E20" s="39"/>
      <c r="F20" s="39"/>
      <c r="G20" s="39"/>
      <c r="H20" s="39"/>
      <c r="I20" s="129" t="s">
        <v>26</v>
      </c>
      <c r="J20" s="133" t="s">
        <v>34</v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3" t="s">
        <v>35</v>
      </c>
      <c r="F21" s="39"/>
      <c r="G21" s="39"/>
      <c r="H21" s="39"/>
      <c r="I21" s="129" t="s">
        <v>29</v>
      </c>
      <c r="J21" s="133" t="s">
        <v>36</v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29" t="s">
        <v>38</v>
      </c>
      <c r="E23" s="39"/>
      <c r="F23" s="39"/>
      <c r="G23" s="39"/>
      <c r="H23" s="39"/>
      <c r="I23" s="129" t="s">
        <v>26</v>
      </c>
      <c r="J23" s="133" t="str">
        <f>IF('Rekapitulace stavby'!AN19="","",'Rekapitulace stavby'!AN19)</f>
        <v/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3" t="str">
        <f>IF('Rekapitulace stavby'!E20="","",'Rekapitulace stavby'!E20)</f>
        <v xml:space="preserve"> </v>
      </c>
      <c r="F24" s="39"/>
      <c r="G24" s="39"/>
      <c r="H24" s="39"/>
      <c r="I24" s="129" t="s">
        <v>29</v>
      </c>
      <c r="J24" s="133" t="str">
        <f>IF('Rekapitulace stavby'!AN20="","",'Rekapitulace stavby'!AN20)</f>
        <v/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29" t="s">
        <v>40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5"/>
      <c r="B27" s="136"/>
      <c r="C27" s="135"/>
      <c r="D27" s="135"/>
      <c r="E27" s="137" t="s">
        <v>19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0" t="s">
        <v>42</v>
      </c>
      <c r="E30" s="39"/>
      <c r="F30" s="39"/>
      <c r="G30" s="39"/>
      <c r="H30" s="39"/>
      <c r="I30" s="39"/>
      <c r="J30" s="141">
        <f>ROUND(J86,2)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2" t="s">
        <v>44</v>
      </c>
      <c r="G32" s="39"/>
      <c r="H32" s="39"/>
      <c r="I32" s="142" t="s">
        <v>43</v>
      </c>
      <c r="J32" s="142" t="s">
        <v>45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3" t="s">
        <v>46</v>
      </c>
      <c r="E33" s="129" t="s">
        <v>47</v>
      </c>
      <c r="F33" s="144">
        <f>ROUND((SUM(BE86:BE170)),2)</f>
        <v>0</v>
      </c>
      <c r="G33" s="39"/>
      <c r="H33" s="39"/>
      <c r="I33" s="145">
        <v>0.21</v>
      </c>
      <c r="J33" s="144">
        <f>ROUND(((SUM(BE86:BE170))*I33),2)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29" t="s">
        <v>48</v>
      </c>
      <c r="F34" s="144">
        <f>ROUND((SUM(BF86:BF170)),2)</f>
        <v>0</v>
      </c>
      <c r="G34" s="39"/>
      <c r="H34" s="39"/>
      <c r="I34" s="145">
        <v>0.15</v>
      </c>
      <c r="J34" s="144">
        <f>ROUND(((SUM(BF86:BF170))*I34),2)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9" t="s">
        <v>49</v>
      </c>
      <c r="F35" s="144">
        <f>ROUND((SUM(BG86:BG170)),2)</f>
        <v>0</v>
      </c>
      <c r="G35" s="39"/>
      <c r="H35" s="39"/>
      <c r="I35" s="145">
        <v>0.21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29" t="s">
        <v>50</v>
      </c>
      <c r="F36" s="144">
        <f>ROUND((SUM(BH86:BH170)),2)</f>
        <v>0</v>
      </c>
      <c r="G36" s="39"/>
      <c r="H36" s="39"/>
      <c r="I36" s="145">
        <v>0.15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29" t="s">
        <v>51</v>
      </c>
      <c r="F37" s="144">
        <f>ROUND((SUM(BI86:BI170)),2)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46"/>
      <c r="D39" s="147" t="s">
        <v>52</v>
      </c>
      <c r="E39" s="148"/>
      <c r="F39" s="148"/>
      <c r="G39" s="149" t="s">
        <v>53</v>
      </c>
      <c r="H39" s="150" t="s">
        <v>54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89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57" t="str">
        <f>E7</f>
        <v>Ul. T.G. Masaryka č.p. 2320, Zateplení půdy</v>
      </c>
      <c r="F48" s="33"/>
      <c r="G48" s="33"/>
      <c r="H48" s="33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87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08a01 - Stavební část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Frýdek-Místek</v>
      </c>
      <c r="G52" s="41"/>
      <c r="H52" s="41"/>
      <c r="I52" s="33" t="s">
        <v>23</v>
      </c>
      <c r="J52" s="73" t="str">
        <f>IF(J12="","",J12)</f>
        <v>9. 6. 2023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Statutární město Frýdek-Místek</v>
      </c>
      <c r="G54" s="41"/>
      <c r="H54" s="41"/>
      <c r="I54" s="33" t="s">
        <v>33</v>
      </c>
      <c r="J54" s="37" t="str">
        <f>E21</f>
        <v>CONSTRUCTUS s.r.o.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58" t="s">
        <v>90</v>
      </c>
      <c r="D57" s="159"/>
      <c r="E57" s="159"/>
      <c r="F57" s="159"/>
      <c r="G57" s="159"/>
      <c r="H57" s="159"/>
      <c r="I57" s="159"/>
      <c r="J57" s="160" t="s">
        <v>91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1" t="s">
        <v>74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92</v>
      </c>
    </row>
    <row r="60" spans="1:31" s="9" customFormat="1" ht="24.95" customHeight="1">
      <c r="A60" s="9"/>
      <c r="B60" s="162"/>
      <c r="C60" s="163"/>
      <c r="D60" s="164" t="s">
        <v>93</v>
      </c>
      <c r="E60" s="165"/>
      <c r="F60" s="165"/>
      <c r="G60" s="165"/>
      <c r="H60" s="165"/>
      <c r="I60" s="165"/>
      <c r="J60" s="166">
        <f>J87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94</v>
      </c>
      <c r="E61" s="171"/>
      <c r="F61" s="171"/>
      <c r="G61" s="171"/>
      <c r="H61" s="171"/>
      <c r="I61" s="171"/>
      <c r="J61" s="172">
        <f>J88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2"/>
      <c r="C62" s="163"/>
      <c r="D62" s="164" t="s">
        <v>95</v>
      </c>
      <c r="E62" s="165"/>
      <c r="F62" s="165"/>
      <c r="G62" s="165"/>
      <c r="H62" s="165"/>
      <c r="I62" s="165"/>
      <c r="J62" s="166">
        <f>J107</f>
        <v>0</v>
      </c>
      <c r="K62" s="163"/>
      <c r="L62" s="167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8"/>
      <c r="C63" s="169"/>
      <c r="D63" s="170" t="s">
        <v>96</v>
      </c>
      <c r="E63" s="171"/>
      <c r="F63" s="171"/>
      <c r="G63" s="171"/>
      <c r="H63" s="171"/>
      <c r="I63" s="171"/>
      <c r="J63" s="172">
        <f>J108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8"/>
      <c r="C64" s="169"/>
      <c r="D64" s="170" t="s">
        <v>97</v>
      </c>
      <c r="E64" s="171"/>
      <c r="F64" s="171"/>
      <c r="G64" s="171"/>
      <c r="H64" s="171"/>
      <c r="I64" s="171"/>
      <c r="J64" s="172">
        <f>J156</f>
        <v>0</v>
      </c>
      <c r="K64" s="169"/>
      <c r="L64" s="17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2"/>
      <c r="C65" s="163"/>
      <c r="D65" s="164" t="s">
        <v>98</v>
      </c>
      <c r="E65" s="165"/>
      <c r="F65" s="165"/>
      <c r="G65" s="165"/>
      <c r="H65" s="165"/>
      <c r="I65" s="165"/>
      <c r="J65" s="166">
        <f>J166</f>
        <v>0</v>
      </c>
      <c r="K65" s="163"/>
      <c r="L65" s="167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68"/>
      <c r="C66" s="169"/>
      <c r="D66" s="170" t="s">
        <v>99</v>
      </c>
      <c r="E66" s="171"/>
      <c r="F66" s="171"/>
      <c r="G66" s="171"/>
      <c r="H66" s="171"/>
      <c r="I66" s="171"/>
      <c r="J66" s="172">
        <f>J167</f>
        <v>0</v>
      </c>
      <c r="K66" s="169"/>
      <c r="L66" s="17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1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1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100</v>
      </c>
      <c r="D73" s="41"/>
      <c r="E73" s="41"/>
      <c r="F73" s="41"/>
      <c r="G73" s="41"/>
      <c r="H73" s="41"/>
      <c r="I73" s="41"/>
      <c r="J73" s="41"/>
      <c r="K73" s="41"/>
      <c r="L73" s="13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1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1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57" t="str">
        <f>E7</f>
        <v>Ul. T.G. Masaryka č.p. 2320, Zateplení půdy</v>
      </c>
      <c r="F76" s="33"/>
      <c r="G76" s="33"/>
      <c r="H76" s="33"/>
      <c r="I76" s="41"/>
      <c r="J76" s="41"/>
      <c r="K76" s="41"/>
      <c r="L76" s="13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87</v>
      </c>
      <c r="D77" s="41"/>
      <c r="E77" s="41"/>
      <c r="F77" s="41"/>
      <c r="G77" s="41"/>
      <c r="H77" s="41"/>
      <c r="I77" s="41"/>
      <c r="J77" s="41"/>
      <c r="K77" s="41"/>
      <c r="L77" s="13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08a01 - Stavební část</v>
      </c>
      <c r="F78" s="41"/>
      <c r="G78" s="41"/>
      <c r="H78" s="41"/>
      <c r="I78" s="41"/>
      <c r="J78" s="41"/>
      <c r="K78" s="41"/>
      <c r="L78" s="13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>Frýdek-Místek</v>
      </c>
      <c r="G80" s="41"/>
      <c r="H80" s="41"/>
      <c r="I80" s="33" t="s">
        <v>23</v>
      </c>
      <c r="J80" s="73" t="str">
        <f>IF(J12="","",J12)</f>
        <v>9. 6. 2023</v>
      </c>
      <c r="K80" s="41"/>
      <c r="L80" s="13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Statutární město Frýdek-Místek</v>
      </c>
      <c r="G82" s="41"/>
      <c r="H82" s="41"/>
      <c r="I82" s="33" t="s">
        <v>33</v>
      </c>
      <c r="J82" s="37" t="str">
        <f>E21</f>
        <v>CONSTRUCTUS s.r.o.</v>
      </c>
      <c r="K82" s="41"/>
      <c r="L82" s="13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38</v>
      </c>
      <c r="J83" s="37" t="str">
        <f>E24</f>
        <v xml:space="preserve"> </v>
      </c>
      <c r="K83" s="41"/>
      <c r="L83" s="13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74"/>
      <c r="B85" s="175"/>
      <c r="C85" s="176" t="s">
        <v>101</v>
      </c>
      <c r="D85" s="177" t="s">
        <v>61</v>
      </c>
      <c r="E85" s="177" t="s">
        <v>57</v>
      </c>
      <c r="F85" s="177" t="s">
        <v>58</v>
      </c>
      <c r="G85" s="177" t="s">
        <v>102</v>
      </c>
      <c r="H85" s="177" t="s">
        <v>103</v>
      </c>
      <c r="I85" s="177" t="s">
        <v>104</v>
      </c>
      <c r="J85" s="177" t="s">
        <v>91</v>
      </c>
      <c r="K85" s="178" t="s">
        <v>105</v>
      </c>
      <c r="L85" s="179"/>
      <c r="M85" s="93" t="s">
        <v>19</v>
      </c>
      <c r="N85" s="94" t="s">
        <v>46</v>
      </c>
      <c r="O85" s="94" t="s">
        <v>106</v>
      </c>
      <c r="P85" s="94" t="s">
        <v>107</v>
      </c>
      <c r="Q85" s="94" t="s">
        <v>108</v>
      </c>
      <c r="R85" s="94" t="s">
        <v>109</v>
      </c>
      <c r="S85" s="94" t="s">
        <v>110</v>
      </c>
      <c r="T85" s="95" t="s">
        <v>111</v>
      </c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</row>
    <row r="86" spans="1:63" s="2" customFormat="1" ht="22.8" customHeight="1">
      <c r="A86" s="39"/>
      <c r="B86" s="40"/>
      <c r="C86" s="100" t="s">
        <v>112</v>
      </c>
      <c r="D86" s="41"/>
      <c r="E86" s="41"/>
      <c r="F86" s="41"/>
      <c r="G86" s="41"/>
      <c r="H86" s="41"/>
      <c r="I86" s="41"/>
      <c r="J86" s="180">
        <f>BK86</f>
        <v>0</v>
      </c>
      <c r="K86" s="41"/>
      <c r="L86" s="45"/>
      <c r="M86" s="96"/>
      <c r="N86" s="181"/>
      <c r="O86" s="97"/>
      <c r="P86" s="182">
        <f>P87+P107+P166</f>
        <v>0</v>
      </c>
      <c r="Q86" s="97"/>
      <c r="R86" s="182">
        <f>R87+R107+R166</f>
        <v>1.82145914</v>
      </c>
      <c r="S86" s="97"/>
      <c r="T86" s="183">
        <f>T87+T107+T166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75</v>
      </c>
      <c r="AU86" s="18" t="s">
        <v>92</v>
      </c>
      <c r="BK86" s="184">
        <f>BK87+BK107+BK166</f>
        <v>0</v>
      </c>
    </row>
    <row r="87" spans="1:63" s="12" customFormat="1" ht="25.9" customHeight="1">
      <c r="A87" s="12"/>
      <c r="B87" s="185"/>
      <c r="C87" s="186"/>
      <c r="D87" s="187" t="s">
        <v>75</v>
      </c>
      <c r="E87" s="188" t="s">
        <v>113</v>
      </c>
      <c r="F87" s="188" t="s">
        <v>114</v>
      </c>
      <c r="G87" s="186"/>
      <c r="H87" s="186"/>
      <c r="I87" s="189"/>
      <c r="J87" s="190">
        <f>BK87</f>
        <v>0</v>
      </c>
      <c r="K87" s="186"/>
      <c r="L87" s="191"/>
      <c r="M87" s="192"/>
      <c r="N87" s="193"/>
      <c r="O87" s="193"/>
      <c r="P87" s="194">
        <f>P88</f>
        <v>0</v>
      </c>
      <c r="Q87" s="193"/>
      <c r="R87" s="194">
        <f>R88</f>
        <v>0.09000000000000001</v>
      </c>
      <c r="S87" s="193"/>
      <c r="T87" s="195">
        <f>T88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6" t="s">
        <v>84</v>
      </c>
      <c r="AT87" s="197" t="s">
        <v>75</v>
      </c>
      <c r="AU87" s="197" t="s">
        <v>76</v>
      </c>
      <c r="AY87" s="196" t="s">
        <v>115</v>
      </c>
      <c r="BK87" s="198">
        <f>BK88</f>
        <v>0</v>
      </c>
    </row>
    <row r="88" spans="1:63" s="12" customFormat="1" ht="22.8" customHeight="1">
      <c r="A88" s="12"/>
      <c r="B88" s="185"/>
      <c r="C88" s="186"/>
      <c r="D88" s="187" t="s">
        <v>75</v>
      </c>
      <c r="E88" s="199" t="s">
        <v>116</v>
      </c>
      <c r="F88" s="199" t="s">
        <v>117</v>
      </c>
      <c r="G88" s="186"/>
      <c r="H88" s="186"/>
      <c r="I88" s="189"/>
      <c r="J88" s="200">
        <f>BK88</f>
        <v>0</v>
      </c>
      <c r="K88" s="186"/>
      <c r="L88" s="191"/>
      <c r="M88" s="192"/>
      <c r="N88" s="193"/>
      <c r="O88" s="193"/>
      <c r="P88" s="194">
        <f>SUM(P89:P106)</f>
        <v>0</v>
      </c>
      <c r="Q88" s="193"/>
      <c r="R88" s="194">
        <f>SUM(R89:R106)</f>
        <v>0.09000000000000001</v>
      </c>
      <c r="S88" s="193"/>
      <c r="T88" s="195">
        <f>SUM(T89:T106)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6" t="s">
        <v>84</v>
      </c>
      <c r="AT88" s="197" t="s">
        <v>75</v>
      </c>
      <c r="AU88" s="197" t="s">
        <v>84</v>
      </c>
      <c r="AY88" s="196" t="s">
        <v>115</v>
      </c>
      <c r="BK88" s="198">
        <f>SUM(BK89:BK106)</f>
        <v>0</v>
      </c>
    </row>
    <row r="89" spans="1:65" s="2" customFormat="1" ht="24.15" customHeight="1">
      <c r="A89" s="39"/>
      <c r="B89" s="40"/>
      <c r="C89" s="201" t="s">
        <v>84</v>
      </c>
      <c r="D89" s="201" t="s">
        <v>118</v>
      </c>
      <c r="E89" s="202" t="s">
        <v>119</v>
      </c>
      <c r="F89" s="203" t="s">
        <v>120</v>
      </c>
      <c r="G89" s="204" t="s">
        <v>121</v>
      </c>
      <c r="H89" s="205">
        <v>2250</v>
      </c>
      <c r="I89" s="206"/>
      <c r="J89" s="207">
        <f>ROUND(I89*H89,2)</f>
        <v>0</v>
      </c>
      <c r="K89" s="203" t="s">
        <v>122</v>
      </c>
      <c r="L89" s="45"/>
      <c r="M89" s="208" t="s">
        <v>19</v>
      </c>
      <c r="N89" s="209" t="s">
        <v>48</v>
      </c>
      <c r="O89" s="85"/>
      <c r="P89" s="210">
        <f>O89*H89</f>
        <v>0</v>
      </c>
      <c r="Q89" s="210">
        <v>4E-05</v>
      </c>
      <c r="R89" s="210">
        <f>Q89*H89</f>
        <v>0.09000000000000001</v>
      </c>
      <c r="S89" s="210">
        <v>0</v>
      </c>
      <c r="T89" s="211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2" t="s">
        <v>123</v>
      </c>
      <c r="AT89" s="212" t="s">
        <v>118</v>
      </c>
      <c r="AU89" s="212" t="s">
        <v>124</v>
      </c>
      <c r="AY89" s="18" t="s">
        <v>115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18" t="s">
        <v>124</v>
      </c>
      <c r="BK89" s="213">
        <f>ROUND(I89*H89,2)</f>
        <v>0</v>
      </c>
      <c r="BL89" s="18" t="s">
        <v>123</v>
      </c>
      <c r="BM89" s="212" t="s">
        <v>125</v>
      </c>
    </row>
    <row r="90" spans="1:47" s="2" customFormat="1" ht="12">
      <c r="A90" s="39"/>
      <c r="B90" s="40"/>
      <c r="C90" s="41"/>
      <c r="D90" s="214" t="s">
        <v>126</v>
      </c>
      <c r="E90" s="41"/>
      <c r="F90" s="215" t="s">
        <v>127</v>
      </c>
      <c r="G90" s="41"/>
      <c r="H90" s="41"/>
      <c r="I90" s="216"/>
      <c r="J90" s="41"/>
      <c r="K90" s="41"/>
      <c r="L90" s="45"/>
      <c r="M90" s="217"/>
      <c r="N90" s="218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126</v>
      </c>
      <c r="AU90" s="18" t="s">
        <v>124</v>
      </c>
    </row>
    <row r="91" spans="1:47" s="2" customFormat="1" ht="12">
      <c r="A91" s="39"/>
      <c r="B91" s="40"/>
      <c r="C91" s="41"/>
      <c r="D91" s="219" t="s">
        <v>128</v>
      </c>
      <c r="E91" s="41"/>
      <c r="F91" s="220" t="s">
        <v>129</v>
      </c>
      <c r="G91" s="41"/>
      <c r="H91" s="41"/>
      <c r="I91" s="216"/>
      <c r="J91" s="41"/>
      <c r="K91" s="41"/>
      <c r="L91" s="45"/>
      <c r="M91" s="217"/>
      <c r="N91" s="218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128</v>
      </c>
      <c r="AU91" s="18" t="s">
        <v>124</v>
      </c>
    </row>
    <row r="92" spans="1:51" s="13" customFormat="1" ht="12">
      <c r="A92" s="13"/>
      <c r="B92" s="221"/>
      <c r="C92" s="222"/>
      <c r="D92" s="214" t="s">
        <v>130</v>
      </c>
      <c r="E92" s="223" t="s">
        <v>19</v>
      </c>
      <c r="F92" s="224" t="s">
        <v>131</v>
      </c>
      <c r="G92" s="222"/>
      <c r="H92" s="223" t="s">
        <v>19</v>
      </c>
      <c r="I92" s="225"/>
      <c r="J92" s="222"/>
      <c r="K92" s="222"/>
      <c r="L92" s="226"/>
      <c r="M92" s="227"/>
      <c r="N92" s="228"/>
      <c r="O92" s="228"/>
      <c r="P92" s="228"/>
      <c r="Q92" s="228"/>
      <c r="R92" s="228"/>
      <c r="S92" s="228"/>
      <c r="T92" s="229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0" t="s">
        <v>130</v>
      </c>
      <c r="AU92" s="230" t="s">
        <v>124</v>
      </c>
      <c r="AV92" s="13" t="s">
        <v>84</v>
      </c>
      <c r="AW92" s="13" t="s">
        <v>37</v>
      </c>
      <c r="AX92" s="13" t="s">
        <v>76</v>
      </c>
      <c r="AY92" s="230" t="s">
        <v>115</v>
      </c>
    </row>
    <row r="93" spans="1:51" s="14" customFormat="1" ht="12">
      <c r="A93" s="14"/>
      <c r="B93" s="231"/>
      <c r="C93" s="232"/>
      <c r="D93" s="214" t="s">
        <v>130</v>
      </c>
      <c r="E93" s="233" t="s">
        <v>19</v>
      </c>
      <c r="F93" s="234" t="s">
        <v>132</v>
      </c>
      <c r="G93" s="232"/>
      <c r="H93" s="235">
        <v>2250</v>
      </c>
      <c r="I93" s="236"/>
      <c r="J93" s="232"/>
      <c r="K93" s="232"/>
      <c r="L93" s="237"/>
      <c r="M93" s="238"/>
      <c r="N93" s="239"/>
      <c r="O93" s="239"/>
      <c r="P93" s="239"/>
      <c r="Q93" s="239"/>
      <c r="R93" s="239"/>
      <c r="S93" s="239"/>
      <c r="T93" s="240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1" t="s">
        <v>130</v>
      </c>
      <c r="AU93" s="241" t="s">
        <v>124</v>
      </c>
      <c r="AV93" s="14" t="s">
        <v>124</v>
      </c>
      <c r="AW93" s="14" t="s">
        <v>37</v>
      </c>
      <c r="AX93" s="14" t="s">
        <v>76</v>
      </c>
      <c r="AY93" s="241" t="s">
        <v>115</v>
      </c>
    </row>
    <row r="94" spans="1:51" s="15" customFormat="1" ht="12">
      <c r="A94" s="15"/>
      <c r="B94" s="242"/>
      <c r="C94" s="243"/>
      <c r="D94" s="214" t="s">
        <v>130</v>
      </c>
      <c r="E94" s="244" t="s">
        <v>19</v>
      </c>
      <c r="F94" s="245" t="s">
        <v>133</v>
      </c>
      <c r="G94" s="243"/>
      <c r="H94" s="246">
        <v>2250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52" t="s">
        <v>130</v>
      </c>
      <c r="AU94" s="252" t="s">
        <v>124</v>
      </c>
      <c r="AV94" s="15" t="s">
        <v>123</v>
      </c>
      <c r="AW94" s="15" t="s">
        <v>37</v>
      </c>
      <c r="AX94" s="15" t="s">
        <v>84</v>
      </c>
      <c r="AY94" s="252" t="s">
        <v>115</v>
      </c>
    </row>
    <row r="95" spans="1:65" s="2" customFormat="1" ht="16.5" customHeight="1">
      <c r="A95" s="39"/>
      <c r="B95" s="40"/>
      <c r="C95" s="201" t="s">
        <v>124</v>
      </c>
      <c r="D95" s="201" t="s">
        <v>118</v>
      </c>
      <c r="E95" s="202" t="s">
        <v>134</v>
      </c>
      <c r="F95" s="203" t="s">
        <v>135</v>
      </c>
      <c r="G95" s="204" t="s">
        <v>121</v>
      </c>
      <c r="H95" s="205">
        <v>218.158</v>
      </c>
      <c r="I95" s="206"/>
      <c r="J95" s="207">
        <f>ROUND(I95*H95,2)</f>
        <v>0</v>
      </c>
      <c r="K95" s="203" t="s">
        <v>122</v>
      </c>
      <c r="L95" s="45"/>
      <c r="M95" s="208" t="s">
        <v>19</v>
      </c>
      <c r="N95" s="209" t="s">
        <v>48</v>
      </c>
      <c r="O95" s="85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2" t="s">
        <v>123</v>
      </c>
      <c r="AT95" s="212" t="s">
        <v>118</v>
      </c>
      <c r="AU95" s="212" t="s">
        <v>124</v>
      </c>
      <c r="AY95" s="18" t="s">
        <v>115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18" t="s">
        <v>124</v>
      </c>
      <c r="BK95" s="213">
        <f>ROUND(I95*H95,2)</f>
        <v>0</v>
      </c>
      <c r="BL95" s="18" t="s">
        <v>123</v>
      </c>
      <c r="BM95" s="212" t="s">
        <v>136</v>
      </c>
    </row>
    <row r="96" spans="1:47" s="2" customFormat="1" ht="12">
      <c r="A96" s="39"/>
      <c r="B96" s="40"/>
      <c r="C96" s="41"/>
      <c r="D96" s="214" t="s">
        <v>126</v>
      </c>
      <c r="E96" s="41"/>
      <c r="F96" s="215" t="s">
        <v>137</v>
      </c>
      <c r="G96" s="41"/>
      <c r="H96" s="41"/>
      <c r="I96" s="216"/>
      <c r="J96" s="41"/>
      <c r="K96" s="41"/>
      <c r="L96" s="45"/>
      <c r="M96" s="217"/>
      <c r="N96" s="218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126</v>
      </c>
      <c r="AU96" s="18" t="s">
        <v>124</v>
      </c>
    </row>
    <row r="97" spans="1:47" s="2" customFormat="1" ht="12">
      <c r="A97" s="39"/>
      <c r="B97" s="40"/>
      <c r="C97" s="41"/>
      <c r="D97" s="219" t="s">
        <v>128</v>
      </c>
      <c r="E97" s="41"/>
      <c r="F97" s="220" t="s">
        <v>138</v>
      </c>
      <c r="G97" s="41"/>
      <c r="H97" s="41"/>
      <c r="I97" s="216"/>
      <c r="J97" s="41"/>
      <c r="K97" s="41"/>
      <c r="L97" s="45"/>
      <c r="M97" s="217"/>
      <c r="N97" s="218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128</v>
      </c>
      <c r="AU97" s="18" t="s">
        <v>124</v>
      </c>
    </row>
    <row r="98" spans="1:51" s="14" customFormat="1" ht="12">
      <c r="A98" s="14"/>
      <c r="B98" s="231"/>
      <c r="C98" s="232"/>
      <c r="D98" s="214" t="s">
        <v>130</v>
      </c>
      <c r="E98" s="233" t="s">
        <v>19</v>
      </c>
      <c r="F98" s="234" t="s">
        <v>139</v>
      </c>
      <c r="G98" s="232"/>
      <c r="H98" s="235">
        <v>227.916</v>
      </c>
      <c r="I98" s="236"/>
      <c r="J98" s="232"/>
      <c r="K98" s="232"/>
      <c r="L98" s="237"/>
      <c r="M98" s="238"/>
      <c r="N98" s="239"/>
      <c r="O98" s="239"/>
      <c r="P98" s="239"/>
      <c r="Q98" s="239"/>
      <c r="R98" s="239"/>
      <c r="S98" s="239"/>
      <c r="T98" s="24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1" t="s">
        <v>130</v>
      </c>
      <c r="AU98" s="241" t="s">
        <v>124</v>
      </c>
      <c r="AV98" s="14" t="s">
        <v>124</v>
      </c>
      <c r="AW98" s="14" t="s">
        <v>37</v>
      </c>
      <c r="AX98" s="14" t="s">
        <v>76</v>
      </c>
      <c r="AY98" s="241" t="s">
        <v>115</v>
      </c>
    </row>
    <row r="99" spans="1:51" s="14" customFormat="1" ht="12">
      <c r="A99" s="14"/>
      <c r="B99" s="231"/>
      <c r="C99" s="232"/>
      <c r="D99" s="214" t="s">
        <v>130</v>
      </c>
      <c r="E99" s="233" t="s">
        <v>19</v>
      </c>
      <c r="F99" s="234" t="s">
        <v>140</v>
      </c>
      <c r="G99" s="232"/>
      <c r="H99" s="235">
        <v>-4.258</v>
      </c>
      <c r="I99" s="236"/>
      <c r="J99" s="232"/>
      <c r="K99" s="232"/>
      <c r="L99" s="237"/>
      <c r="M99" s="238"/>
      <c r="N99" s="239"/>
      <c r="O99" s="239"/>
      <c r="P99" s="239"/>
      <c r="Q99" s="239"/>
      <c r="R99" s="239"/>
      <c r="S99" s="239"/>
      <c r="T99" s="240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1" t="s">
        <v>130</v>
      </c>
      <c r="AU99" s="241" t="s">
        <v>124</v>
      </c>
      <c r="AV99" s="14" t="s">
        <v>124</v>
      </c>
      <c r="AW99" s="14" t="s">
        <v>37</v>
      </c>
      <c r="AX99" s="14" t="s">
        <v>76</v>
      </c>
      <c r="AY99" s="241" t="s">
        <v>115</v>
      </c>
    </row>
    <row r="100" spans="1:51" s="14" customFormat="1" ht="12">
      <c r="A100" s="14"/>
      <c r="B100" s="231"/>
      <c r="C100" s="232"/>
      <c r="D100" s="214" t="s">
        <v>130</v>
      </c>
      <c r="E100" s="233" t="s">
        <v>19</v>
      </c>
      <c r="F100" s="234" t="s">
        <v>141</v>
      </c>
      <c r="G100" s="232"/>
      <c r="H100" s="235">
        <v>-3.6</v>
      </c>
      <c r="I100" s="236"/>
      <c r="J100" s="232"/>
      <c r="K100" s="232"/>
      <c r="L100" s="237"/>
      <c r="M100" s="238"/>
      <c r="N100" s="239"/>
      <c r="O100" s="239"/>
      <c r="P100" s="239"/>
      <c r="Q100" s="239"/>
      <c r="R100" s="239"/>
      <c r="S100" s="239"/>
      <c r="T100" s="24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1" t="s">
        <v>130</v>
      </c>
      <c r="AU100" s="241" t="s">
        <v>124</v>
      </c>
      <c r="AV100" s="14" t="s">
        <v>124</v>
      </c>
      <c r="AW100" s="14" t="s">
        <v>37</v>
      </c>
      <c r="AX100" s="14" t="s">
        <v>76</v>
      </c>
      <c r="AY100" s="241" t="s">
        <v>115</v>
      </c>
    </row>
    <row r="101" spans="1:51" s="14" customFormat="1" ht="12">
      <c r="A101" s="14"/>
      <c r="B101" s="231"/>
      <c r="C101" s="232"/>
      <c r="D101" s="214" t="s">
        <v>130</v>
      </c>
      <c r="E101" s="233" t="s">
        <v>19</v>
      </c>
      <c r="F101" s="234" t="s">
        <v>142</v>
      </c>
      <c r="G101" s="232"/>
      <c r="H101" s="235">
        <v>-0.9</v>
      </c>
      <c r="I101" s="236"/>
      <c r="J101" s="232"/>
      <c r="K101" s="232"/>
      <c r="L101" s="237"/>
      <c r="M101" s="238"/>
      <c r="N101" s="239"/>
      <c r="O101" s="239"/>
      <c r="P101" s="239"/>
      <c r="Q101" s="239"/>
      <c r="R101" s="239"/>
      <c r="S101" s="239"/>
      <c r="T101" s="240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1" t="s">
        <v>130</v>
      </c>
      <c r="AU101" s="241" t="s">
        <v>124</v>
      </c>
      <c r="AV101" s="14" t="s">
        <v>124</v>
      </c>
      <c r="AW101" s="14" t="s">
        <v>37</v>
      </c>
      <c r="AX101" s="14" t="s">
        <v>76</v>
      </c>
      <c r="AY101" s="241" t="s">
        <v>115</v>
      </c>
    </row>
    <row r="102" spans="1:51" s="14" customFormat="1" ht="12">
      <c r="A102" s="14"/>
      <c r="B102" s="231"/>
      <c r="C102" s="232"/>
      <c r="D102" s="214" t="s">
        <v>130</v>
      </c>
      <c r="E102" s="233" t="s">
        <v>19</v>
      </c>
      <c r="F102" s="234" t="s">
        <v>143</v>
      </c>
      <c r="G102" s="232"/>
      <c r="H102" s="235">
        <v>-1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1" t="s">
        <v>130</v>
      </c>
      <c r="AU102" s="241" t="s">
        <v>124</v>
      </c>
      <c r="AV102" s="14" t="s">
        <v>124</v>
      </c>
      <c r="AW102" s="14" t="s">
        <v>37</v>
      </c>
      <c r="AX102" s="14" t="s">
        <v>76</v>
      </c>
      <c r="AY102" s="241" t="s">
        <v>115</v>
      </c>
    </row>
    <row r="103" spans="1:51" s="15" customFormat="1" ht="12">
      <c r="A103" s="15"/>
      <c r="B103" s="242"/>
      <c r="C103" s="243"/>
      <c r="D103" s="214" t="s">
        <v>130</v>
      </c>
      <c r="E103" s="244" t="s">
        <v>19</v>
      </c>
      <c r="F103" s="245" t="s">
        <v>133</v>
      </c>
      <c r="G103" s="243"/>
      <c r="H103" s="246">
        <v>218.158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2" t="s">
        <v>130</v>
      </c>
      <c r="AU103" s="252" t="s">
        <v>124</v>
      </c>
      <c r="AV103" s="15" t="s">
        <v>123</v>
      </c>
      <c r="AW103" s="15" t="s">
        <v>37</v>
      </c>
      <c r="AX103" s="15" t="s">
        <v>84</v>
      </c>
      <c r="AY103" s="252" t="s">
        <v>115</v>
      </c>
    </row>
    <row r="104" spans="1:65" s="2" customFormat="1" ht="16.5" customHeight="1">
      <c r="A104" s="39"/>
      <c r="B104" s="40"/>
      <c r="C104" s="201" t="s">
        <v>144</v>
      </c>
      <c r="D104" s="201" t="s">
        <v>118</v>
      </c>
      <c r="E104" s="202" t="s">
        <v>145</v>
      </c>
      <c r="F104" s="203" t="s">
        <v>146</v>
      </c>
      <c r="G104" s="204" t="s">
        <v>121</v>
      </c>
      <c r="H104" s="205">
        <v>218.158</v>
      </c>
      <c r="I104" s="206"/>
      <c r="J104" s="207">
        <f>ROUND(I104*H104,2)</f>
        <v>0</v>
      </c>
      <c r="K104" s="203" t="s">
        <v>122</v>
      </c>
      <c r="L104" s="45"/>
      <c r="M104" s="208" t="s">
        <v>19</v>
      </c>
      <c r="N104" s="209" t="s">
        <v>48</v>
      </c>
      <c r="O104" s="85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2" t="s">
        <v>123</v>
      </c>
      <c r="AT104" s="212" t="s">
        <v>118</v>
      </c>
      <c r="AU104" s="212" t="s">
        <v>124</v>
      </c>
      <c r="AY104" s="18" t="s">
        <v>115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18" t="s">
        <v>124</v>
      </c>
      <c r="BK104" s="213">
        <f>ROUND(I104*H104,2)</f>
        <v>0</v>
      </c>
      <c r="BL104" s="18" t="s">
        <v>123</v>
      </c>
      <c r="BM104" s="212" t="s">
        <v>147</v>
      </c>
    </row>
    <row r="105" spans="1:47" s="2" customFormat="1" ht="12">
      <c r="A105" s="39"/>
      <c r="B105" s="40"/>
      <c r="C105" s="41"/>
      <c r="D105" s="214" t="s">
        <v>126</v>
      </c>
      <c r="E105" s="41"/>
      <c r="F105" s="215" t="s">
        <v>148</v>
      </c>
      <c r="G105" s="41"/>
      <c r="H105" s="41"/>
      <c r="I105" s="216"/>
      <c r="J105" s="41"/>
      <c r="K105" s="41"/>
      <c r="L105" s="45"/>
      <c r="M105" s="217"/>
      <c r="N105" s="218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126</v>
      </c>
      <c r="AU105" s="18" t="s">
        <v>124</v>
      </c>
    </row>
    <row r="106" spans="1:47" s="2" customFormat="1" ht="12">
      <c r="A106" s="39"/>
      <c r="B106" s="40"/>
      <c r="C106" s="41"/>
      <c r="D106" s="219" t="s">
        <v>128</v>
      </c>
      <c r="E106" s="41"/>
      <c r="F106" s="220" t="s">
        <v>149</v>
      </c>
      <c r="G106" s="41"/>
      <c r="H106" s="41"/>
      <c r="I106" s="216"/>
      <c r="J106" s="41"/>
      <c r="K106" s="41"/>
      <c r="L106" s="45"/>
      <c r="M106" s="217"/>
      <c r="N106" s="218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128</v>
      </c>
      <c r="AU106" s="18" t="s">
        <v>124</v>
      </c>
    </row>
    <row r="107" spans="1:63" s="12" customFormat="1" ht="25.9" customHeight="1">
      <c r="A107" s="12"/>
      <c r="B107" s="185"/>
      <c r="C107" s="186"/>
      <c r="D107" s="187" t="s">
        <v>75</v>
      </c>
      <c r="E107" s="188" t="s">
        <v>150</v>
      </c>
      <c r="F107" s="188" t="s">
        <v>151</v>
      </c>
      <c r="G107" s="186"/>
      <c r="H107" s="186"/>
      <c r="I107" s="189"/>
      <c r="J107" s="190">
        <f>BK107</f>
        <v>0</v>
      </c>
      <c r="K107" s="186"/>
      <c r="L107" s="191"/>
      <c r="M107" s="192"/>
      <c r="N107" s="193"/>
      <c r="O107" s="193"/>
      <c r="P107" s="194">
        <f>P108+P156</f>
        <v>0</v>
      </c>
      <c r="Q107" s="193"/>
      <c r="R107" s="194">
        <f>R108+R156</f>
        <v>1.73145914</v>
      </c>
      <c r="S107" s="193"/>
      <c r="T107" s="195">
        <f>T108+T156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196" t="s">
        <v>124</v>
      </c>
      <c r="AT107" s="197" t="s">
        <v>75</v>
      </c>
      <c r="AU107" s="197" t="s">
        <v>76</v>
      </c>
      <c r="AY107" s="196" t="s">
        <v>115</v>
      </c>
      <c r="BK107" s="198">
        <f>BK108+BK156</f>
        <v>0</v>
      </c>
    </row>
    <row r="108" spans="1:63" s="12" customFormat="1" ht="22.8" customHeight="1">
      <c r="A108" s="12"/>
      <c r="B108" s="185"/>
      <c r="C108" s="186"/>
      <c r="D108" s="187" t="s">
        <v>75</v>
      </c>
      <c r="E108" s="199" t="s">
        <v>152</v>
      </c>
      <c r="F108" s="199" t="s">
        <v>153</v>
      </c>
      <c r="G108" s="186"/>
      <c r="H108" s="186"/>
      <c r="I108" s="189"/>
      <c r="J108" s="200">
        <f>BK108</f>
        <v>0</v>
      </c>
      <c r="K108" s="186"/>
      <c r="L108" s="191"/>
      <c r="M108" s="192"/>
      <c r="N108" s="193"/>
      <c r="O108" s="193"/>
      <c r="P108" s="194">
        <f>SUM(P109:P155)</f>
        <v>0</v>
      </c>
      <c r="Q108" s="193"/>
      <c r="R108" s="194">
        <f>SUM(R109:R155)</f>
        <v>1.73145914</v>
      </c>
      <c r="S108" s="193"/>
      <c r="T108" s="195">
        <f>SUM(T109:T155)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96" t="s">
        <v>124</v>
      </c>
      <c r="AT108" s="197" t="s">
        <v>75</v>
      </c>
      <c r="AU108" s="197" t="s">
        <v>84</v>
      </c>
      <c r="AY108" s="196" t="s">
        <v>115</v>
      </c>
      <c r="BK108" s="198">
        <f>SUM(BK109:BK155)</f>
        <v>0</v>
      </c>
    </row>
    <row r="109" spans="1:65" s="2" customFormat="1" ht="24.15" customHeight="1">
      <c r="A109" s="39"/>
      <c r="B109" s="40"/>
      <c r="C109" s="201" t="s">
        <v>123</v>
      </c>
      <c r="D109" s="201" t="s">
        <v>118</v>
      </c>
      <c r="E109" s="202" t="s">
        <v>154</v>
      </c>
      <c r="F109" s="203" t="s">
        <v>155</v>
      </c>
      <c r="G109" s="204" t="s">
        <v>121</v>
      </c>
      <c r="H109" s="205">
        <v>218.158</v>
      </c>
      <c r="I109" s="206"/>
      <c r="J109" s="207">
        <f>ROUND(I109*H109,2)</f>
        <v>0</v>
      </c>
      <c r="K109" s="203" t="s">
        <v>122</v>
      </c>
      <c r="L109" s="45"/>
      <c r="M109" s="208" t="s">
        <v>19</v>
      </c>
      <c r="N109" s="209" t="s">
        <v>48</v>
      </c>
      <c r="O109" s="85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2" t="s">
        <v>156</v>
      </c>
      <c r="AT109" s="212" t="s">
        <v>118</v>
      </c>
      <c r="AU109" s="212" t="s">
        <v>124</v>
      </c>
      <c r="AY109" s="18" t="s">
        <v>115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18" t="s">
        <v>124</v>
      </c>
      <c r="BK109" s="213">
        <f>ROUND(I109*H109,2)</f>
        <v>0</v>
      </c>
      <c r="BL109" s="18" t="s">
        <v>156</v>
      </c>
      <c r="BM109" s="212" t="s">
        <v>157</v>
      </c>
    </row>
    <row r="110" spans="1:47" s="2" customFormat="1" ht="12">
      <c r="A110" s="39"/>
      <c r="B110" s="40"/>
      <c r="C110" s="41"/>
      <c r="D110" s="214" t="s">
        <v>126</v>
      </c>
      <c r="E110" s="41"/>
      <c r="F110" s="215" t="s">
        <v>158</v>
      </c>
      <c r="G110" s="41"/>
      <c r="H110" s="41"/>
      <c r="I110" s="216"/>
      <c r="J110" s="41"/>
      <c r="K110" s="41"/>
      <c r="L110" s="45"/>
      <c r="M110" s="217"/>
      <c r="N110" s="218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126</v>
      </c>
      <c r="AU110" s="18" t="s">
        <v>124</v>
      </c>
    </row>
    <row r="111" spans="1:47" s="2" customFormat="1" ht="12">
      <c r="A111" s="39"/>
      <c r="B111" s="40"/>
      <c r="C111" s="41"/>
      <c r="D111" s="219" t="s">
        <v>128</v>
      </c>
      <c r="E111" s="41"/>
      <c r="F111" s="220" t="s">
        <v>159</v>
      </c>
      <c r="G111" s="41"/>
      <c r="H111" s="41"/>
      <c r="I111" s="216"/>
      <c r="J111" s="41"/>
      <c r="K111" s="41"/>
      <c r="L111" s="45"/>
      <c r="M111" s="217"/>
      <c r="N111" s="218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128</v>
      </c>
      <c r="AU111" s="18" t="s">
        <v>124</v>
      </c>
    </row>
    <row r="112" spans="1:65" s="2" customFormat="1" ht="24.15" customHeight="1">
      <c r="A112" s="39"/>
      <c r="B112" s="40"/>
      <c r="C112" s="253" t="s">
        <v>160</v>
      </c>
      <c r="D112" s="253" t="s">
        <v>161</v>
      </c>
      <c r="E112" s="254" t="s">
        <v>162</v>
      </c>
      <c r="F112" s="255" t="s">
        <v>163</v>
      </c>
      <c r="G112" s="256" t="s">
        <v>121</v>
      </c>
      <c r="H112" s="257">
        <v>222.521</v>
      </c>
      <c r="I112" s="258"/>
      <c r="J112" s="259">
        <f>ROUND(I112*H112,2)</f>
        <v>0</v>
      </c>
      <c r="K112" s="255" t="s">
        <v>122</v>
      </c>
      <c r="L112" s="260"/>
      <c r="M112" s="261" t="s">
        <v>19</v>
      </c>
      <c r="N112" s="262" t="s">
        <v>48</v>
      </c>
      <c r="O112" s="85"/>
      <c r="P112" s="210">
        <f>O112*H112</f>
        <v>0</v>
      </c>
      <c r="Q112" s="210">
        <v>0.00304</v>
      </c>
      <c r="R112" s="210">
        <f>Q112*H112</f>
        <v>0.67646384</v>
      </c>
      <c r="S112" s="210">
        <v>0</v>
      </c>
      <c r="T112" s="211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2" t="s">
        <v>164</v>
      </c>
      <c r="AT112" s="212" t="s">
        <v>161</v>
      </c>
      <c r="AU112" s="212" t="s">
        <v>124</v>
      </c>
      <c r="AY112" s="18" t="s">
        <v>115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18" t="s">
        <v>124</v>
      </c>
      <c r="BK112" s="213">
        <f>ROUND(I112*H112,2)</f>
        <v>0</v>
      </c>
      <c r="BL112" s="18" t="s">
        <v>156</v>
      </c>
      <c r="BM112" s="212" t="s">
        <v>165</v>
      </c>
    </row>
    <row r="113" spans="1:47" s="2" customFormat="1" ht="12">
      <c r="A113" s="39"/>
      <c r="B113" s="40"/>
      <c r="C113" s="41"/>
      <c r="D113" s="214" t="s">
        <v>126</v>
      </c>
      <c r="E113" s="41"/>
      <c r="F113" s="215" t="s">
        <v>163</v>
      </c>
      <c r="G113" s="41"/>
      <c r="H113" s="41"/>
      <c r="I113" s="216"/>
      <c r="J113" s="41"/>
      <c r="K113" s="41"/>
      <c r="L113" s="45"/>
      <c r="M113" s="217"/>
      <c r="N113" s="218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126</v>
      </c>
      <c r="AU113" s="18" t="s">
        <v>124</v>
      </c>
    </row>
    <row r="114" spans="1:51" s="14" customFormat="1" ht="12">
      <c r="A114" s="14"/>
      <c r="B114" s="231"/>
      <c r="C114" s="232"/>
      <c r="D114" s="214" t="s">
        <v>130</v>
      </c>
      <c r="E114" s="232"/>
      <c r="F114" s="234" t="s">
        <v>166</v>
      </c>
      <c r="G114" s="232"/>
      <c r="H114" s="235">
        <v>222.521</v>
      </c>
      <c r="I114" s="236"/>
      <c r="J114" s="232"/>
      <c r="K114" s="232"/>
      <c r="L114" s="237"/>
      <c r="M114" s="238"/>
      <c r="N114" s="239"/>
      <c r="O114" s="239"/>
      <c r="P114" s="239"/>
      <c r="Q114" s="239"/>
      <c r="R114" s="239"/>
      <c r="S114" s="239"/>
      <c r="T114" s="24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1" t="s">
        <v>130</v>
      </c>
      <c r="AU114" s="241" t="s">
        <v>124</v>
      </c>
      <c r="AV114" s="14" t="s">
        <v>124</v>
      </c>
      <c r="AW114" s="14" t="s">
        <v>4</v>
      </c>
      <c r="AX114" s="14" t="s">
        <v>84</v>
      </c>
      <c r="AY114" s="241" t="s">
        <v>115</v>
      </c>
    </row>
    <row r="115" spans="1:65" s="2" customFormat="1" ht="24.15" customHeight="1">
      <c r="A115" s="39"/>
      <c r="B115" s="40"/>
      <c r="C115" s="253" t="s">
        <v>167</v>
      </c>
      <c r="D115" s="253" t="s">
        <v>161</v>
      </c>
      <c r="E115" s="254" t="s">
        <v>168</v>
      </c>
      <c r="F115" s="255" t="s">
        <v>169</v>
      </c>
      <c r="G115" s="256" t="s">
        <v>121</v>
      </c>
      <c r="H115" s="257">
        <v>222.521</v>
      </c>
      <c r="I115" s="258"/>
      <c r="J115" s="259">
        <f>ROUND(I115*H115,2)</f>
        <v>0</v>
      </c>
      <c r="K115" s="255" t="s">
        <v>122</v>
      </c>
      <c r="L115" s="260"/>
      <c r="M115" s="261" t="s">
        <v>19</v>
      </c>
      <c r="N115" s="262" t="s">
        <v>48</v>
      </c>
      <c r="O115" s="85"/>
      <c r="P115" s="210">
        <f>O115*H115</f>
        <v>0</v>
      </c>
      <c r="Q115" s="210">
        <v>0.00456</v>
      </c>
      <c r="R115" s="210">
        <f>Q115*H115</f>
        <v>1.01469576</v>
      </c>
      <c r="S115" s="210">
        <v>0</v>
      </c>
      <c r="T115" s="211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2" t="s">
        <v>164</v>
      </c>
      <c r="AT115" s="212" t="s">
        <v>161</v>
      </c>
      <c r="AU115" s="212" t="s">
        <v>124</v>
      </c>
      <c r="AY115" s="18" t="s">
        <v>115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18" t="s">
        <v>124</v>
      </c>
      <c r="BK115" s="213">
        <f>ROUND(I115*H115,2)</f>
        <v>0</v>
      </c>
      <c r="BL115" s="18" t="s">
        <v>156</v>
      </c>
      <c r="BM115" s="212" t="s">
        <v>170</v>
      </c>
    </row>
    <row r="116" spans="1:47" s="2" customFormat="1" ht="12">
      <c r="A116" s="39"/>
      <c r="B116" s="40"/>
      <c r="C116" s="41"/>
      <c r="D116" s="214" t="s">
        <v>126</v>
      </c>
      <c r="E116" s="41"/>
      <c r="F116" s="215" t="s">
        <v>169</v>
      </c>
      <c r="G116" s="41"/>
      <c r="H116" s="41"/>
      <c r="I116" s="216"/>
      <c r="J116" s="41"/>
      <c r="K116" s="41"/>
      <c r="L116" s="45"/>
      <c r="M116" s="217"/>
      <c r="N116" s="218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126</v>
      </c>
      <c r="AU116" s="18" t="s">
        <v>124</v>
      </c>
    </row>
    <row r="117" spans="1:51" s="14" customFormat="1" ht="12">
      <c r="A117" s="14"/>
      <c r="B117" s="231"/>
      <c r="C117" s="232"/>
      <c r="D117" s="214" t="s">
        <v>130</v>
      </c>
      <c r="E117" s="232"/>
      <c r="F117" s="234" t="s">
        <v>166</v>
      </c>
      <c r="G117" s="232"/>
      <c r="H117" s="235">
        <v>222.521</v>
      </c>
      <c r="I117" s="236"/>
      <c r="J117" s="232"/>
      <c r="K117" s="232"/>
      <c r="L117" s="237"/>
      <c r="M117" s="238"/>
      <c r="N117" s="239"/>
      <c r="O117" s="239"/>
      <c r="P117" s="239"/>
      <c r="Q117" s="239"/>
      <c r="R117" s="239"/>
      <c r="S117" s="239"/>
      <c r="T117" s="24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1" t="s">
        <v>130</v>
      </c>
      <c r="AU117" s="241" t="s">
        <v>124</v>
      </c>
      <c r="AV117" s="14" t="s">
        <v>124</v>
      </c>
      <c r="AW117" s="14" t="s">
        <v>4</v>
      </c>
      <c r="AX117" s="14" t="s">
        <v>84</v>
      </c>
      <c r="AY117" s="241" t="s">
        <v>115</v>
      </c>
    </row>
    <row r="118" spans="1:65" s="2" customFormat="1" ht="24.15" customHeight="1">
      <c r="A118" s="39"/>
      <c r="B118" s="40"/>
      <c r="C118" s="201" t="s">
        <v>171</v>
      </c>
      <c r="D118" s="201" t="s">
        <v>118</v>
      </c>
      <c r="E118" s="202" t="s">
        <v>172</v>
      </c>
      <c r="F118" s="203" t="s">
        <v>173</v>
      </c>
      <c r="G118" s="204" t="s">
        <v>121</v>
      </c>
      <c r="H118" s="205">
        <v>0.8</v>
      </c>
      <c r="I118" s="206"/>
      <c r="J118" s="207">
        <f>ROUND(I118*H118,2)</f>
        <v>0</v>
      </c>
      <c r="K118" s="203" t="s">
        <v>122</v>
      </c>
      <c r="L118" s="45"/>
      <c r="M118" s="208" t="s">
        <v>19</v>
      </c>
      <c r="N118" s="209" t="s">
        <v>48</v>
      </c>
      <c r="O118" s="85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2" t="s">
        <v>156</v>
      </c>
      <c r="AT118" s="212" t="s">
        <v>118</v>
      </c>
      <c r="AU118" s="212" t="s">
        <v>124</v>
      </c>
      <c r="AY118" s="18" t="s">
        <v>115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8" t="s">
        <v>124</v>
      </c>
      <c r="BK118" s="213">
        <f>ROUND(I118*H118,2)</f>
        <v>0</v>
      </c>
      <c r="BL118" s="18" t="s">
        <v>156</v>
      </c>
      <c r="BM118" s="212" t="s">
        <v>174</v>
      </c>
    </row>
    <row r="119" spans="1:47" s="2" customFormat="1" ht="12">
      <c r="A119" s="39"/>
      <c r="B119" s="40"/>
      <c r="C119" s="41"/>
      <c r="D119" s="214" t="s">
        <v>126</v>
      </c>
      <c r="E119" s="41"/>
      <c r="F119" s="215" t="s">
        <v>175</v>
      </c>
      <c r="G119" s="41"/>
      <c r="H119" s="41"/>
      <c r="I119" s="216"/>
      <c r="J119" s="41"/>
      <c r="K119" s="41"/>
      <c r="L119" s="45"/>
      <c r="M119" s="217"/>
      <c r="N119" s="218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126</v>
      </c>
      <c r="AU119" s="18" t="s">
        <v>124</v>
      </c>
    </row>
    <row r="120" spans="1:47" s="2" customFormat="1" ht="12">
      <c r="A120" s="39"/>
      <c r="B120" s="40"/>
      <c r="C120" s="41"/>
      <c r="D120" s="219" t="s">
        <v>128</v>
      </c>
      <c r="E120" s="41"/>
      <c r="F120" s="220" t="s">
        <v>176</v>
      </c>
      <c r="G120" s="41"/>
      <c r="H120" s="41"/>
      <c r="I120" s="216"/>
      <c r="J120" s="41"/>
      <c r="K120" s="41"/>
      <c r="L120" s="45"/>
      <c r="M120" s="217"/>
      <c r="N120" s="218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128</v>
      </c>
      <c r="AU120" s="18" t="s">
        <v>124</v>
      </c>
    </row>
    <row r="121" spans="1:51" s="14" customFormat="1" ht="12">
      <c r="A121" s="14"/>
      <c r="B121" s="231"/>
      <c r="C121" s="232"/>
      <c r="D121" s="214" t="s">
        <v>130</v>
      </c>
      <c r="E121" s="233" t="s">
        <v>19</v>
      </c>
      <c r="F121" s="234" t="s">
        <v>177</v>
      </c>
      <c r="G121" s="232"/>
      <c r="H121" s="235">
        <v>0.8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1" t="s">
        <v>130</v>
      </c>
      <c r="AU121" s="241" t="s">
        <v>124</v>
      </c>
      <c r="AV121" s="14" t="s">
        <v>124</v>
      </c>
      <c r="AW121" s="14" t="s">
        <v>37</v>
      </c>
      <c r="AX121" s="14" t="s">
        <v>84</v>
      </c>
      <c r="AY121" s="241" t="s">
        <v>115</v>
      </c>
    </row>
    <row r="122" spans="1:65" s="2" customFormat="1" ht="24.15" customHeight="1">
      <c r="A122" s="39"/>
      <c r="B122" s="40"/>
      <c r="C122" s="253" t="s">
        <v>178</v>
      </c>
      <c r="D122" s="253" t="s">
        <v>161</v>
      </c>
      <c r="E122" s="254" t="s">
        <v>179</v>
      </c>
      <c r="F122" s="255" t="s">
        <v>180</v>
      </c>
      <c r="G122" s="256" t="s">
        <v>121</v>
      </c>
      <c r="H122" s="257">
        <v>0.84</v>
      </c>
      <c r="I122" s="258"/>
      <c r="J122" s="259">
        <f>ROUND(I122*H122,2)</f>
        <v>0</v>
      </c>
      <c r="K122" s="255" t="s">
        <v>122</v>
      </c>
      <c r="L122" s="260"/>
      <c r="M122" s="261" t="s">
        <v>19</v>
      </c>
      <c r="N122" s="262" t="s">
        <v>48</v>
      </c>
      <c r="O122" s="85"/>
      <c r="P122" s="210">
        <f>O122*H122</f>
        <v>0</v>
      </c>
      <c r="Q122" s="210">
        <v>0.003</v>
      </c>
      <c r="R122" s="210">
        <f>Q122*H122</f>
        <v>0.00252</v>
      </c>
      <c r="S122" s="210">
        <v>0</v>
      </c>
      <c r="T122" s="21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2" t="s">
        <v>164</v>
      </c>
      <c r="AT122" s="212" t="s">
        <v>161</v>
      </c>
      <c r="AU122" s="212" t="s">
        <v>124</v>
      </c>
      <c r="AY122" s="18" t="s">
        <v>115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8" t="s">
        <v>124</v>
      </c>
      <c r="BK122" s="213">
        <f>ROUND(I122*H122,2)</f>
        <v>0</v>
      </c>
      <c r="BL122" s="18" t="s">
        <v>156</v>
      </c>
      <c r="BM122" s="212" t="s">
        <v>181</v>
      </c>
    </row>
    <row r="123" spans="1:47" s="2" customFormat="1" ht="12">
      <c r="A123" s="39"/>
      <c r="B123" s="40"/>
      <c r="C123" s="41"/>
      <c r="D123" s="214" t="s">
        <v>126</v>
      </c>
      <c r="E123" s="41"/>
      <c r="F123" s="215" t="s">
        <v>180</v>
      </c>
      <c r="G123" s="41"/>
      <c r="H123" s="41"/>
      <c r="I123" s="216"/>
      <c r="J123" s="41"/>
      <c r="K123" s="41"/>
      <c r="L123" s="45"/>
      <c r="M123" s="217"/>
      <c r="N123" s="218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126</v>
      </c>
      <c r="AU123" s="18" t="s">
        <v>124</v>
      </c>
    </row>
    <row r="124" spans="1:51" s="14" customFormat="1" ht="12">
      <c r="A124" s="14"/>
      <c r="B124" s="231"/>
      <c r="C124" s="232"/>
      <c r="D124" s="214" t="s">
        <v>130</v>
      </c>
      <c r="E124" s="232"/>
      <c r="F124" s="234" t="s">
        <v>182</v>
      </c>
      <c r="G124" s="232"/>
      <c r="H124" s="235">
        <v>0.84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1" t="s">
        <v>130</v>
      </c>
      <c r="AU124" s="241" t="s">
        <v>124</v>
      </c>
      <c r="AV124" s="14" t="s">
        <v>124</v>
      </c>
      <c r="AW124" s="14" t="s">
        <v>4</v>
      </c>
      <c r="AX124" s="14" t="s">
        <v>84</v>
      </c>
      <c r="AY124" s="241" t="s">
        <v>115</v>
      </c>
    </row>
    <row r="125" spans="1:65" s="2" customFormat="1" ht="24.15" customHeight="1">
      <c r="A125" s="39"/>
      <c r="B125" s="40"/>
      <c r="C125" s="201" t="s">
        <v>116</v>
      </c>
      <c r="D125" s="201" t="s">
        <v>118</v>
      </c>
      <c r="E125" s="202" t="s">
        <v>183</v>
      </c>
      <c r="F125" s="203" t="s">
        <v>184</v>
      </c>
      <c r="G125" s="204" t="s">
        <v>121</v>
      </c>
      <c r="H125" s="205">
        <v>233.907</v>
      </c>
      <c r="I125" s="206"/>
      <c r="J125" s="207">
        <f>ROUND(I125*H125,2)</f>
        <v>0</v>
      </c>
      <c r="K125" s="203" t="s">
        <v>122</v>
      </c>
      <c r="L125" s="45"/>
      <c r="M125" s="208" t="s">
        <v>19</v>
      </c>
      <c r="N125" s="209" t="s">
        <v>48</v>
      </c>
      <c r="O125" s="85"/>
      <c r="P125" s="210">
        <f>O125*H125</f>
        <v>0</v>
      </c>
      <c r="Q125" s="210">
        <v>1E-05</v>
      </c>
      <c r="R125" s="210">
        <f>Q125*H125</f>
        <v>0.0023390700000000004</v>
      </c>
      <c r="S125" s="210">
        <v>0</v>
      </c>
      <c r="T125" s="21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2" t="s">
        <v>156</v>
      </c>
      <c r="AT125" s="212" t="s">
        <v>118</v>
      </c>
      <c r="AU125" s="212" t="s">
        <v>124</v>
      </c>
      <c r="AY125" s="18" t="s">
        <v>115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8" t="s">
        <v>124</v>
      </c>
      <c r="BK125" s="213">
        <f>ROUND(I125*H125,2)</f>
        <v>0</v>
      </c>
      <c r="BL125" s="18" t="s">
        <v>156</v>
      </c>
      <c r="BM125" s="212" t="s">
        <v>185</v>
      </c>
    </row>
    <row r="126" spans="1:47" s="2" customFormat="1" ht="12">
      <c r="A126" s="39"/>
      <c r="B126" s="40"/>
      <c r="C126" s="41"/>
      <c r="D126" s="214" t="s">
        <v>126</v>
      </c>
      <c r="E126" s="41"/>
      <c r="F126" s="215" t="s">
        <v>186</v>
      </c>
      <c r="G126" s="41"/>
      <c r="H126" s="41"/>
      <c r="I126" s="216"/>
      <c r="J126" s="41"/>
      <c r="K126" s="41"/>
      <c r="L126" s="45"/>
      <c r="M126" s="217"/>
      <c r="N126" s="218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126</v>
      </c>
      <c r="AU126" s="18" t="s">
        <v>124</v>
      </c>
    </row>
    <row r="127" spans="1:47" s="2" customFormat="1" ht="12">
      <c r="A127" s="39"/>
      <c r="B127" s="40"/>
      <c r="C127" s="41"/>
      <c r="D127" s="219" t="s">
        <v>128</v>
      </c>
      <c r="E127" s="41"/>
      <c r="F127" s="220" t="s">
        <v>187</v>
      </c>
      <c r="G127" s="41"/>
      <c r="H127" s="41"/>
      <c r="I127" s="216"/>
      <c r="J127" s="41"/>
      <c r="K127" s="41"/>
      <c r="L127" s="45"/>
      <c r="M127" s="217"/>
      <c r="N127" s="218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128</v>
      </c>
      <c r="AU127" s="18" t="s">
        <v>124</v>
      </c>
    </row>
    <row r="128" spans="1:51" s="14" customFormat="1" ht="12">
      <c r="A128" s="14"/>
      <c r="B128" s="231"/>
      <c r="C128" s="232"/>
      <c r="D128" s="214" t="s">
        <v>130</v>
      </c>
      <c r="E128" s="233" t="s">
        <v>19</v>
      </c>
      <c r="F128" s="234" t="s">
        <v>139</v>
      </c>
      <c r="G128" s="232"/>
      <c r="H128" s="235">
        <v>227.916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1" t="s">
        <v>130</v>
      </c>
      <c r="AU128" s="241" t="s">
        <v>124</v>
      </c>
      <c r="AV128" s="14" t="s">
        <v>124</v>
      </c>
      <c r="AW128" s="14" t="s">
        <v>37</v>
      </c>
      <c r="AX128" s="14" t="s">
        <v>76</v>
      </c>
      <c r="AY128" s="241" t="s">
        <v>115</v>
      </c>
    </row>
    <row r="129" spans="1:51" s="14" customFormat="1" ht="12">
      <c r="A129" s="14"/>
      <c r="B129" s="231"/>
      <c r="C129" s="232"/>
      <c r="D129" s="214" t="s">
        <v>130</v>
      </c>
      <c r="E129" s="233" t="s">
        <v>19</v>
      </c>
      <c r="F129" s="234" t="s">
        <v>140</v>
      </c>
      <c r="G129" s="232"/>
      <c r="H129" s="235">
        <v>-4.258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1" t="s">
        <v>130</v>
      </c>
      <c r="AU129" s="241" t="s">
        <v>124</v>
      </c>
      <c r="AV129" s="14" t="s">
        <v>124</v>
      </c>
      <c r="AW129" s="14" t="s">
        <v>37</v>
      </c>
      <c r="AX129" s="14" t="s">
        <v>76</v>
      </c>
      <c r="AY129" s="241" t="s">
        <v>115</v>
      </c>
    </row>
    <row r="130" spans="1:51" s="14" customFormat="1" ht="12">
      <c r="A130" s="14"/>
      <c r="B130" s="231"/>
      <c r="C130" s="232"/>
      <c r="D130" s="214" t="s">
        <v>130</v>
      </c>
      <c r="E130" s="233" t="s">
        <v>19</v>
      </c>
      <c r="F130" s="234" t="s">
        <v>141</v>
      </c>
      <c r="G130" s="232"/>
      <c r="H130" s="235">
        <v>-3.6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1" t="s">
        <v>130</v>
      </c>
      <c r="AU130" s="241" t="s">
        <v>124</v>
      </c>
      <c r="AV130" s="14" t="s">
        <v>124</v>
      </c>
      <c r="AW130" s="14" t="s">
        <v>37</v>
      </c>
      <c r="AX130" s="14" t="s">
        <v>76</v>
      </c>
      <c r="AY130" s="241" t="s">
        <v>115</v>
      </c>
    </row>
    <row r="131" spans="1:51" s="14" customFormat="1" ht="12">
      <c r="A131" s="14"/>
      <c r="B131" s="231"/>
      <c r="C131" s="232"/>
      <c r="D131" s="214" t="s">
        <v>130</v>
      </c>
      <c r="E131" s="233" t="s">
        <v>19</v>
      </c>
      <c r="F131" s="234" t="s">
        <v>142</v>
      </c>
      <c r="G131" s="232"/>
      <c r="H131" s="235">
        <v>-0.9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1" t="s">
        <v>130</v>
      </c>
      <c r="AU131" s="241" t="s">
        <v>124</v>
      </c>
      <c r="AV131" s="14" t="s">
        <v>124</v>
      </c>
      <c r="AW131" s="14" t="s">
        <v>37</v>
      </c>
      <c r="AX131" s="14" t="s">
        <v>76</v>
      </c>
      <c r="AY131" s="241" t="s">
        <v>115</v>
      </c>
    </row>
    <row r="132" spans="1:51" s="14" customFormat="1" ht="12">
      <c r="A132" s="14"/>
      <c r="B132" s="231"/>
      <c r="C132" s="232"/>
      <c r="D132" s="214" t="s">
        <v>130</v>
      </c>
      <c r="E132" s="233" t="s">
        <v>19</v>
      </c>
      <c r="F132" s="234" t="s">
        <v>143</v>
      </c>
      <c r="G132" s="232"/>
      <c r="H132" s="235">
        <v>-1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1" t="s">
        <v>130</v>
      </c>
      <c r="AU132" s="241" t="s">
        <v>124</v>
      </c>
      <c r="AV132" s="14" t="s">
        <v>124</v>
      </c>
      <c r="AW132" s="14" t="s">
        <v>37</v>
      </c>
      <c r="AX132" s="14" t="s">
        <v>76</v>
      </c>
      <c r="AY132" s="241" t="s">
        <v>115</v>
      </c>
    </row>
    <row r="133" spans="1:51" s="14" customFormat="1" ht="12">
      <c r="A133" s="14"/>
      <c r="B133" s="231"/>
      <c r="C133" s="232"/>
      <c r="D133" s="214" t="s">
        <v>130</v>
      </c>
      <c r="E133" s="233" t="s">
        <v>19</v>
      </c>
      <c r="F133" s="234" t="s">
        <v>188</v>
      </c>
      <c r="G133" s="232"/>
      <c r="H133" s="235">
        <v>7.599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1" t="s">
        <v>130</v>
      </c>
      <c r="AU133" s="241" t="s">
        <v>124</v>
      </c>
      <c r="AV133" s="14" t="s">
        <v>124</v>
      </c>
      <c r="AW133" s="14" t="s">
        <v>37</v>
      </c>
      <c r="AX133" s="14" t="s">
        <v>76</v>
      </c>
      <c r="AY133" s="241" t="s">
        <v>115</v>
      </c>
    </row>
    <row r="134" spans="1:51" s="14" customFormat="1" ht="12">
      <c r="A134" s="14"/>
      <c r="B134" s="231"/>
      <c r="C134" s="232"/>
      <c r="D134" s="214" t="s">
        <v>130</v>
      </c>
      <c r="E134" s="233" t="s">
        <v>19</v>
      </c>
      <c r="F134" s="234" t="s">
        <v>189</v>
      </c>
      <c r="G134" s="232"/>
      <c r="H134" s="235">
        <v>3.237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1" t="s">
        <v>130</v>
      </c>
      <c r="AU134" s="241" t="s">
        <v>124</v>
      </c>
      <c r="AV134" s="14" t="s">
        <v>124</v>
      </c>
      <c r="AW134" s="14" t="s">
        <v>37</v>
      </c>
      <c r="AX134" s="14" t="s">
        <v>76</v>
      </c>
      <c r="AY134" s="241" t="s">
        <v>115</v>
      </c>
    </row>
    <row r="135" spans="1:51" s="14" customFormat="1" ht="12">
      <c r="A135" s="14"/>
      <c r="B135" s="231"/>
      <c r="C135" s="232"/>
      <c r="D135" s="214" t="s">
        <v>130</v>
      </c>
      <c r="E135" s="233" t="s">
        <v>19</v>
      </c>
      <c r="F135" s="234" t="s">
        <v>190</v>
      </c>
      <c r="G135" s="232"/>
      <c r="H135" s="235">
        <v>3.21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1" t="s">
        <v>130</v>
      </c>
      <c r="AU135" s="241" t="s">
        <v>124</v>
      </c>
      <c r="AV135" s="14" t="s">
        <v>124</v>
      </c>
      <c r="AW135" s="14" t="s">
        <v>37</v>
      </c>
      <c r="AX135" s="14" t="s">
        <v>76</v>
      </c>
      <c r="AY135" s="241" t="s">
        <v>115</v>
      </c>
    </row>
    <row r="136" spans="1:51" s="14" customFormat="1" ht="12">
      <c r="A136" s="14"/>
      <c r="B136" s="231"/>
      <c r="C136" s="232"/>
      <c r="D136" s="214" t="s">
        <v>130</v>
      </c>
      <c r="E136" s="233" t="s">
        <v>19</v>
      </c>
      <c r="F136" s="234" t="s">
        <v>191</v>
      </c>
      <c r="G136" s="232"/>
      <c r="H136" s="235">
        <v>0.803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1" t="s">
        <v>130</v>
      </c>
      <c r="AU136" s="241" t="s">
        <v>124</v>
      </c>
      <c r="AV136" s="14" t="s">
        <v>124</v>
      </c>
      <c r="AW136" s="14" t="s">
        <v>37</v>
      </c>
      <c r="AX136" s="14" t="s">
        <v>76</v>
      </c>
      <c r="AY136" s="241" t="s">
        <v>115</v>
      </c>
    </row>
    <row r="137" spans="1:51" s="14" customFormat="1" ht="12">
      <c r="A137" s="14"/>
      <c r="B137" s="231"/>
      <c r="C137" s="232"/>
      <c r="D137" s="214" t="s">
        <v>130</v>
      </c>
      <c r="E137" s="233" t="s">
        <v>19</v>
      </c>
      <c r="F137" s="234" t="s">
        <v>192</v>
      </c>
      <c r="G137" s="232"/>
      <c r="H137" s="235">
        <v>0.9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1" t="s">
        <v>130</v>
      </c>
      <c r="AU137" s="241" t="s">
        <v>124</v>
      </c>
      <c r="AV137" s="14" t="s">
        <v>124</v>
      </c>
      <c r="AW137" s="14" t="s">
        <v>37</v>
      </c>
      <c r="AX137" s="14" t="s">
        <v>76</v>
      </c>
      <c r="AY137" s="241" t="s">
        <v>115</v>
      </c>
    </row>
    <row r="138" spans="1:51" s="15" customFormat="1" ht="12">
      <c r="A138" s="15"/>
      <c r="B138" s="242"/>
      <c r="C138" s="243"/>
      <c r="D138" s="214" t="s">
        <v>130</v>
      </c>
      <c r="E138" s="244" t="s">
        <v>19</v>
      </c>
      <c r="F138" s="245" t="s">
        <v>133</v>
      </c>
      <c r="G138" s="243"/>
      <c r="H138" s="246">
        <v>233.907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2" t="s">
        <v>130</v>
      </c>
      <c r="AU138" s="252" t="s">
        <v>124</v>
      </c>
      <c r="AV138" s="15" t="s">
        <v>123</v>
      </c>
      <c r="AW138" s="15" t="s">
        <v>37</v>
      </c>
      <c r="AX138" s="15" t="s">
        <v>84</v>
      </c>
      <c r="AY138" s="252" t="s">
        <v>115</v>
      </c>
    </row>
    <row r="139" spans="1:65" s="2" customFormat="1" ht="37.8" customHeight="1">
      <c r="A139" s="39"/>
      <c r="B139" s="40"/>
      <c r="C139" s="253" t="s">
        <v>193</v>
      </c>
      <c r="D139" s="253" t="s">
        <v>161</v>
      </c>
      <c r="E139" s="254" t="s">
        <v>194</v>
      </c>
      <c r="F139" s="255" t="s">
        <v>195</v>
      </c>
      <c r="G139" s="256" t="s">
        <v>121</v>
      </c>
      <c r="H139" s="257">
        <v>272.619</v>
      </c>
      <c r="I139" s="258"/>
      <c r="J139" s="259">
        <f>ROUND(I139*H139,2)</f>
        <v>0</v>
      </c>
      <c r="K139" s="255" t="s">
        <v>122</v>
      </c>
      <c r="L139" s="260"/>
      <c r="M139" s="261" t="s">
        <v>19</v>
      </c>
      <c r="N139" s="262" t="s">
        <v>48</v>
      </c>
      <c r="O139" s="85"/>
      <c r="P139" s="210">
        <f>O139*H139</f>
        <v>0</v>
      </c>
      <c r="Q139" s="210">
        <v>0.00013</v>
      </c>
      <c r="R139" s="210">
        <f>Q139*H139</f>
        <v>0.03544047</v>
      </c>
      <c r="S139" s="210">
        <v>0</v>
      </c>
      <c r="T139" s="21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2" t="s">
        <v>164</v>
      </c>
      <c r="AT139" s="212" t="s">
        <v>161</v>
      </c>
      <c r="AU139" s="212" t="s">
        <v>124</v>
      </c>
      <c r="AY139" s="18" t="s">
        <v>115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8" t="s">
        <v>124</v>
      </c>
      <c r="BK139" s="213">
        <f>ROUND(I139*H139,2)</f>
        <v>0</v>
      </c>
      <c r="BL139" s="18" t="s">
        <v>156</v>
      </c>
      <c r="BM139" s="212" t="s">
        <v>196</v>
      </c>
    </row>
    <row r="140" spans="1:47" s="2" customFormat="1" ht="12">
      <c r="A140" s="39"/>
      <c r="B140" s="40"/>
      <c r="C140" s="41"/>
      <c r="D140" s="214" t="s">
        <v>126</v>
      </c>
      <c r="E140" s="41"/>
      <c r="F140" s="215" t="s">
        <v>195</v>
      </c>
      <c r="G140" s="41"/>
      <c r="H140" s="41"/>
      <c r="I140" s="216"/>
      <c r="J140" s="41"/>
      <c r="K140" s="41"/>
      <c r="L140" s="45"/>
      <c r="M140" s="217"/>
      <c r="N140" s="218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126</v>
      </c>
      <c r="AU140" s="18" t="s">
        <v>124</v>
      </c>
    </row>
    <row r="141" spans="1:51" s="14" customFormat="1" ht="12">
      <c r="A141" s="14"/>
      <c r="B141" s="231"/>
      <c r="C141" s="232"/>
      <c r="D141" s="214" t="s">
        <v>130</v>
      </c>
      <c r="E141" s="232"/>
      <c r="F141" s="234" t="s">
        <v>197</v>
      </c>
      <c r="G141" s="232"/>
      <c r="H141" s="235">
        <v>272.619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1" t="s">
        <v>130</v>
      </c>
      <c r="AU141" s="241" t="s">
        <v>124</v>
      </c>
      <c r="AV141" s="14" t="s">
        <v>124</v>
      </c>
      <c r="AW141" s="14" t="s">
        <v>4</v>
      </c>
      <c r="AX141" s="14" t="s">
        <v>84</v>
      </c>
      <c r="AY141" s="241" t="s">
        <v>115</v>
      </c>
    </row>
    <row r="142" spans="1:65" s="2" customFormat="1" ht="24.15" customHeight="1">
      <c r="A142" s="39"/>
      <c r="B142" s="40"/>
      <c r="C142" s="201" t="s">
        <v>198</v>
      </c>
      <c r="D142" s="201" t="s">
        <v>118</v>
      </c>
      <c r="E142" s="202" t="s">
        <v>199</v>
      </c>
      <c r="F142" s="203" t="s">
        <v>200</v>
      </c>
      <c r="G142" s="204" t="s">
        <v>201</v>
      </c>
      <c r="H142" s="205">
        <v>104.99</v>
      </c>
      <c r="I142" s="206"/>
      <c r="J142" s="207">
        <f>ROUND(I142*H142,2)</f>
        <v>0</v>
      </c>
      <c r="K142" s="203" t="s">
        <v>19</v>
      </c>
      <c r="L142" s="45"/>
      <c r="M142" s="208" t="s">
        <v>19</v>
      </c>
      <c r="N142" s="209" t="s">
        <v>48</v>
      </c>
      <c r="O142" s="85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2" t="s">
        <v>156</v>
      </c>
      <c r="AT142" s="212" t="s">
        <v>118</v>
      </c>
      <c r="AU142" s="212" t="s">
        <v>124</v>
      </c>
      <c r="AY142" s="18" t="s">
        <v>115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8" t="s">
        <v>124</v>
      </c>
      <c r="BK142" s="213">
        <f>ROUND(I142*H142,2)</f>
        <v>0</v>
      </c>
      <c r="BL142" s="18" t="s">
        <v>156</v>
      </c>
      <c r="BM142" s="212" t="s">
        <v>202</v>
      </c>
    </row>
    <row r="143" spans="1:47" s="2" customFormat="1" ht="12">
      <c r="A143" s="39"/>
      <c r="B143" s="40"/>
      <c r="C143" s="41"/>
      <c r="D143" s="214" t="s">
        <v>126</v>
      </c>
      <c r="E143" s="41"/>
      <c r="F143" s="215" t="s">
        <v>200</v>
      </c>
      <c r="G143" s="41"/>
      <c r="H143" s="41"/>
      <c r="I143" s="216"/>
      <c r="J143" s="41"/>
      <c r="K143" s="41"/>
      <c r="L143" s="45"/>
      <c r="M143" s="217"/>
      <c r="N143" s="218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126</v>
      </c>
      <c r="AU143" s="18" t="s">
        <v>124</v>
      </c>
    </row>
    <row r="144" spans="1:51" s="14" customFormat="1" ht="12">
      <c r="A144" s="14"/>
      <c r="B144" s="231"/>
      <c r="C144" s="232"/>
      <c r="D144" s="214" t="s">
        <v>130</v>
      </c>
      <c r="E144" s="233" t="s">
        <v>19</v>
      </c>
      <c r="F144" s="234" t="s">
        <v>203</v>
      </c>
      <c r="G144" s="232"/>
      <c r="H144" s="235">
        <v>50.66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1" t="s">
        <v>130</v>
      </c>
      <c r="AU144" s="241" t="s">
        <v>124</v>
      </c>
      <c r="AV144" s="14" t="s">
        <v>124</v>
      </c>
      <c r="AW144" s="14" t="s">
        <v>37</v>
      </c>
      <c r="AX144" s="14" t="s">
        <v>76</v>
      </c>
      <c r="AY144" s="241" t="s">
        <v>115</v>
      </c>
    </row>
    <row r="145" spans="1:51" s="14" customFormat="1" ht="12">
      <c r="A145" s="14"/>
      <c r="B145" s="231"/>
      <c r="C145" s="232"/>
      <c r="D145" s="214" t="s">
        <v>130</v>
      </c>
      <c r="E145" s="233" t="s">
        <v>19</v>
      </c>
      <c r="F145" s="234" t="s">
        <v>204</v>
      </c>
      <c r="G145" s="232"/>
      <c r="H145" s="235">
        <v>21.58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1" t="s">
        <v>130</v>
      </c>
      <c r="AU145" s="241" t="s">
        <v>124</v>
      </c>
      <c r="AV145" s="14" t="s">
        <v>124</v>
      </c>
      <c r="AW145" s="14" t="s">
        <v>37</v>
      </c>
      <c r="AX145" s="14" t="s">
        <v>76</v>
      </c>
      <c r="AY145" s="241" t="s">
        <v>115</v>
      </c>
    </row>
    <row r="146" spans="1:51" s="14" customFormat="1" ht="12">
      <c r="A146" s="14"/>
      <c r="B146" s="231"/>
      <c r="C146" s="232"/>
      <c r="D146" s="214" t="s">
        <v>130</v>
      </c>
      <c r="E146" s="233" t="s">
        <v>19</v>
      </c>
      <c r="F146" s="234" t="s">
        <v>205</v>
      </c>
      <c r="G146" s="232"/>
      <c r="H146" s="235">
        <v>21.4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1" t="s">
        <v>130</v>
      </c>
      <c r="AU146" s="241" t="s">
        <v>124</v>
      </c>
      <c r="AV146" s="14" t="s">
        <v>124</v>
      </c>
      <c r="AW146" s="14" t="s">
        <v>37</v>
      </c>
      <c r="AX146" s="14" t="s">
        <v>76</v>
      </c>
      <c r="AY146" s="241" t="s">
        <v>115</v>
      </c>
    </row>
    <row r="147" spans="1:51" s="14" customFormat="1" ht="12">
      <c r="A147" s="14"/>
      <c r="B147" s="231"/>
      <c r="C147" s="232"/>
      <c r="D147" s="214" t="s">
        <v>130</v>
      </c>
      <c r="E147" s="233" t="s">
        <v>19</v>
      </c>
      <c r="F147" s="234" t="s">
        <v>206</v>
      </c>
      <c r="G147" s="232"/>
      <c r="H147" s="235">
        <v>5.35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1" t="s">
        <v>130</v>
      </c>
      <c r="AU147" s="241" t="s">
        <v>124</v>
      </c>
      <c r="AV147" s="14" t="s">
        <v>124</v>
      </c>
      <c r="AW147" s="14" t="s">
        <v>37</v>
      </c>
      <c r="AX147" s="14" t="s">
        <v>76</v>
      </c>
      <c r="AY147" s="241" t="s">
        <v>115</v>
      </c>
    </row>
    <row r="148" spans="1:51" s="14" customFormat="1" ht="12">
      <c r="A148" s="14"/>
      <c r="B148" s="231"/>
      <c r="C148" s="232"/>
      <c r="D148" s="214" t="s">
        <v>130</v>
      </c>
      <c r="E148" s="233" t="s">
        <v>19</v>
      </c>
      <c r="F148" s="234" t="s">
        <v>207</v>
      </c>
      <c r="G148" s="232"/>
      <c r="H148" s="235">
        <v>6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1" t="s">
        <v>130</v>
      </c>
      <c r="AU148" s="241" t="s">
        <v>124</v>
      </c>
      <c r="AV148" s="14" t="s">
        <v>124</v>
      </c>
      <c r="AW148" s="14" t="s">
        <v>37</v>
      </c>
      <c r="AX148" s="14" t="s">
        <v>76</v>
      </c>
      <c r="AY148" s="241" t="s">
        <v>115</v>
      </c>
    </row>
    <row r="149" spans="1:51" s="15" customFormat="1" ht="12">
      <c r="A149" s="15"/>
      <c r="B149" s="242"/>
      <c r="C149" s="243"/>
      <c r="D149" s="214" t="s">
        <v>130</v>
      </c>
      <c r="E149" s="244" t="s">
        <v>19</v>
      </c>
      <c r="F149" s="245" t="s">
        <v>133</v>
      </c>
      <c r="G149" s="243"/>
      <c r="H149" s="246">
        <v>104.99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2" t="s">
        <v>130</v>
      </c>
      <c r="AU149" s="252" t="s">
        <v>124</v>
      </c>
      <c r="AV149" s="15" t="s">
        <v>123</v>
      </c>
      <c r="AW149" s="15" t="s">
        <v>37</v>
      </c>
      <c r="AX149" s="15" t="s">
        <v>84</v>
      </c>
      <c r="AY149" s="252" t="s">
        <v>115</v>
      </c>
    </row>
    <row r="150" spans="1:65" s="2" customFormat="1" ht="24.15" customHeight="1">
      <c r="A150" s="39"/>
      <c r="B150" s="40"/>
      <c r="C150" s="201" t="s">
        <v>208</v>
      </c>
      <c r="D150" s="201" t="s">
        <v>118</v>
      </c>
      <c r="E150" s="202" t="s">
        <v>209</v>
      </c>
      <c r="F150" s="203" t="s">
        <v>210</v>
      </c>
      <c r="G150" s="204" t="s">
        <v>211</v>
      </c>
      <c r="H150" s="263"/>
      <c r="I150" s="206"/>
      <c r="J150" s="207">
        <f>ROUND(I150*H150,2)</f>
        <v>0</v>
      </c>
      <c r="K150" s="203" t="s">
        <v>122</v>
      </c>
      <c r="L150" s="45"/>
      <c r="M150" s="208" t="s">
        <v>19</v>
      </c>
      <c r="N150" s="209" t="s">
        <v>48</v>
      </c>
      <c r="O150" s="85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2" t="s">
        <v>156</v>
      </c>
      <c r="AT150" s="212" t="s">
        <v>118</v>
      </c>
      <c r="AU150" s="212" t="s">
        <v>124</v>
      </c>
      <c r="AY150" s="18" t="s">
        <v>115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8" t="s">
        <v>124</v>
      </c>
      <c r="BK150" s="213">
        <f>ROUND(I150*H150,2)</f>
        <v>0</v>
      </c>
      <c r="BL150" s="18" t="s">
        <v>156</v>
      </c>
      <c r="BM150" s="212" t="s">
        <v>212</v>
      </c>
    </row>
    <row r="151" spans="1:47" s="2" customFormat="1" ht="12">
      <c r="A151" s="39"/>
      <c r="B151" s="40"/>
      <c r="C151" s="41"/>
      <c r="D151" s="214" t="s">
        <v>126</v>
      </c>
      <c r="E151" s="41"/>
      <c r="F151" s="215" t="s">
        <v>213</v>
      </c>
      <c r="G151" s="41"/>
      <c r="H151" s="41"/>
      <c r="I151" s="216"/>
      <c r="J151" s="41"/>
      <c r="K151" s="41"/>
      <c r="L151" s="45"/>
      <c r="M151" s="217"/>
      <c r="N151" s="218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126</v>
      </c>
      <c r="AU151" s="18" t="s">
        <v>124</v>
      </c>
    </row>
    <row r="152" spans="1:47" s="2" customFormat="1" ht="12">
      <c r="A152" s="39"/>
      <c r="B152" s="40"/>
      <c r="C152" s="41"/>
      <c r="D152" s="219" t="s">
        <v>128</v>
      </c>
      <c r="E152" s="41"/>
      <c r="F152" s="220" t="s">
        <v>214</v>
      </c>
      <c r="G152" s="41"/>
      <c r="H152" s="41"/>
      <c r="I152" s="216"/>
      <c r="J152" s="41"/>
      <c r="K152" s="41"/>
      <c r="L152" s="45"/>
      <c r="M152" s="217"/>
      <c r="N152" s="218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128</v>
      </c>
      <c r="AU152" s="18" t="s">
        <v>124</v>
      </c>
    </row>
    <row r="153" spans="1:65" s="2" customFormat="1" ht="24.15" customHeight="1">
      <c r="A153" s="39"/>
      <c r="B153" s="40"/>
      <c r="C153" s="201" t="s">
        <v>215</v>
      </c>
      <c r="D153" s="201" t="s">
        <v>118</v>
      </c>
      <c r="E153" s="202" t="s">
        <v>216</v>
      </c>
      <c r="F153" s="203" t="s">
        <v>217</v>
      </c>
      <c r="G153" s="204" t="s">
        <v>211</v>
      </c>
      <c r="H153" s="263"/>
      <c r="I153" s="206"/>
      <c r="J153" s="207">
        <f>ROUND(I153*H153,2)</f>
        <v>0</v>
      </c>
      <c r="K153" s="203" t="s">
        <v>122</v>
      </c>
      <c r="L153" s="45"/>
      <c r="M153" s="208" t="s">
        <v>19</v>
      </c>
      <c r="N153" s="209" t="s">
        <v>48</v>
      </c>
      <c r="O153" s="85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2" t="s">
        <v>156</v>
      </c>
      <c r="AT153" s="212" t="s">
        <v>118</v>
      </c>
      <c r="AU153" s="212" t="s">
        <v>124</v>
      </c>
      <c r="AY153" s="18" t="s">
        <v>115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8" t="s">
        <v>124</v>
      </c>
      <c r="BK153" s="213">
        <f>ROUND(I153*H153,2)</f>
        <v>0</v>
      </c>
      <c r="BL153" s="18" t="s">
        <v>156</v>
      </c>
      <c r="BM153" s="212" t="s">
        <v>218</v>
      </c>
    </row>
    <row r="154" spans="1:47" s="2" customFormat="1" ht="12">
      <c r="A154" s="39"/>
      <c r="B154" s="40"/>
      <c r="C154" s="41"/>
      <c r="D154" s="214" t="s">
        <v>126</v>
      </c>
      <c r="E154" s="41"/>
      <c r="F154" s="215" t="s">
        <v>219</v>
      </c>
      <c r="G154" s="41"/>
      <c r="H154" s="41"/>
      <c r="I154" s="216"/>
      <c r="J154" s="41"/>
      <c r="K154" s="41"/>
      <c r="L154" s="45"/>
      <c r="M154" s="217"/>
      <c r="N154" s="218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126</v>
      </c>
      <c r="AU154" s="18" t="s">
        <v>124</v>
      </c>
    </row>
    <row r="155" spans="1:47" s="2" customFormat="1" ht="12">
      <c r="A155" s="39"/>
      <c r="B155" s="40"/>
      <c r="C155" s="41"/>
      <c r="D155" s="219" t="s">
        <v>128</v>
      </c>
      <c r="E155" s="41"/>
      <c r="F155" s="220" t="s">
        <v>220</v>
      </c>
      <c r="G155" s="41"/>
      <c r="H155" s="41"/>
      <c r="I155" s="216"/>
      <c r="J155" s="41"/>
      <c r="K155" s="41"/>
      <c r="L155" s="45"/>
      <c r="M155" s="217"/>
      <c r="N155" s="218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128</v>
      </c>
      <c r="AU155" s="18" t="s">
        <v>124</v>
      </c>
    </row>
    <row r="156" spans="1:63" s="12" customFormat="1" ht="22.8" customHeight="1">
      <c r="A156" s="12"/>
      <c r="B156" s="185"/>
      <c r="C156" s="186"/>
      <c r="D156" s="187" t="s">
        <v>75</v>
      </c>
      <c r="E156" s="199" t="s">
        <v>221</v>
      </c>
      <c r="F156" s="199" t="s">
        <v>222</v>
      </c>
      <c r="G156" s="186"/>
      <c r="H156" s="186"/>
      <c r="I156" s="189"/>
      <c r="J156" s="200">
        <f>BK156</f>
        <v>0</v>
      </c>
      <c r="K156" s="186"/>
      <c r="L156" s="191"/>
      <c r="M156" s="192"/>
      <c r="N156" s="193"/>
      <c r="O156" s="193"/>
      <c r="P156" s="194">
        <f>SUM(P157:P165)</f>
        <v>0</v>
      </c>
      <c r="Q156" s="193"/>
      <c r="R156" s="194">
        <f>SUM(R157:R165)</f>
        <v>0</v>
      </c>
      <c r="S156" s="193"/>
      <c r="T156" s="195">
        <f>SUM(T157:T165)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96" t="s">
        <v>124</v>
      </c>
      <c r="AT156" s="197" t="s">
        <v>75</v>
      </c>
      <c r="AU156" s="197" t="s">
        <v>84</v>
      </c>
      <c r="AY156" s="196" t="s">
        <v>115</v>
      </c>
      <c r="BK156" s="198">
        <f>SUM(BK157:BK165)</f>
        <v>0</v>
      </c>
    </row>
    <row r="157" spans="1:65" s="2" customFormat="1" ht="21.75" customHeight="1">
      <c r="A157" s="39"/>
      <c r="B157" s="40"/>
      <c r="C157" s="201" t="s">
        <v>223</v>
      </c>
      <c r="D157" s="201" t="s">
        <v>118</v>
      </c>
      <c r="E157" s="202" t="s">
        <v>224</v>
      </c>
      <c r="F157" s="203" t="s">
        <v>225</v>
      </c>
      <c r="G157" s="204" t="s">
        <v>121</v>
      </c>
      <c r="H157" s="205">
        <v>32.248</v>
      </c>
      <c r="I157" s="206"/>
      <c r="J157" s="207">
        <f>ROUND(I157*H157,2)</f>
        <v>0</v>
      </c>
      <c r="K157" s="203" t="s">
        <v>19</v>
      </c>
      <c r="L157" s="45"/>
      <c r="M157" s="208" t="s">
        <v>19</v>
      </c>
      <c r="N157" s="209" t="s">
        <v>48</v>
      </c>
      <c r="O157" s="85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2" t="s">
        <v>156</v>
      </c>
      <c r="AT157" s="212" t="s">
        <v>118</v>
      </c>
      <c r="AU157" s="212" t="s">
        <v>124</v>
      </c>
      <c r="AY157" s="18" t="s">
        <v>115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8" t="s">
        <v>124</v>
      </c>
      <c r="BK157" s="213">
        <f>ROUND(I157*H157,2)</f>
        <v>0</v>
      </c>
      <c r="BL157" s="18" t="s">
        <v>156</v>
      </c>
      <c r="BM157" s="212" t="s">
        <v>226</v>
      </c>
    </row>
    <row r="158" spans="1:47" s="2" customFormat="1" ht="12">
      <c r="A158" s="39"/>
      <c r="B158" s="40"/>
      <c r="C158" s="41"/>
      <c r="D158" s="214" t="s">
        <v>126</v>
      </c>
      <c r="E158" s="41"/>
      <c r="F158" s="215" t="s">
        <v>225</v>
      </c>
      <c r="G158" s="41"/>
      <c r="H158" s="41"/>
      <c r="I158" s="216"/>
      <c r="J158" s="41"/>
      <c r="K158" s="41"/>
      <c r="L158" s="45"/>
      <c r="M158" s="217"/>
      <c r="N158" s="218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126</v>
      </c>
      <c r="AU158" s="18" t="s">
        <v>124</v>
      </c>
    </row>
    <row r="159" spans="1:51" s="14" customFormat="1" ht="12">
      <c r="A159" s="14"/>
      <c r="B159" s="231"/>
      <c r="C159" s="232"/>
      <c r="D159" s="214" t="s">
        <v>130</v>
      </c>
      <c r="E159" s="233" t="s">
        <v>19</v>
      </c>
      <c r="F159" s="234" t="s">
        <v>227</v>
      </c>
      <c r="G159" s="232"/>
      <c r="H159" s="235">
        <v>32.248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1" t="s">
        <v>130</v>
      </c>
      <c r="AU159" s="241" t="s">
        <v>124</v>
      </c>
      <c r="AV159" s="14" t="s">
        <v>124</v>
      </c>
      <c r="AW159" s="14" t="s">
        <v>37</v>
      </c>
      <c r="AX159" s="14" t="s">
        <v>84</v>
      </c>
      <c r="AY159" s="241" t="s">
        <v>115</v>
      </c>
    </row>
    <row r="160" spans="1:65" s="2" customFormat="1" ht="24.15" customHeight="1">
      <c r="A160" s="39"/>
      <c r="B160" s="40"/>
      <c r="C160" s="201" t="s">
        <v>8</v>
      </c>
      <c r="D160" s="201" t="s">
        <v>118</v>
      </c>
      <c r="E160" s="202" t="s">
        <v>228</v>
      </c>
      <c r="F160" s="203" t="s">
        <v>229</v>
      </c>
      <c r="G160" s="204" t="s">
        <v>211</v>
      </c>
      <c r="H160" s="263"/>
      <c r="I160" s="206"/>
      <c r="J160" s="207">
        <f>ROUND(I160*H160,2)</f>
        <v>0</v>
      </c>
      <c r="K160" s="203" t="s">
        <v>122</v>
      </c>
      <c r="L160" s="45"/>
      <c r="M160" s="208" t="s">
        <v>19</v>
      </c>
      <c r="N160" s="209" t="s">
        <v>48</v>
      </c>
      <c r="O160" s="85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2" t="s">
        <v>156</v>
      </c>
      <c r="AT160" s="212" t="s">
        <v>118</v>
      </c>
      <c r="AU160" s="212" t="s">
        <v>124</v>
      </c>
      <c r="AY160" s="18" t="s">
        <v>115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8" t="s">
        <v>124</v>
      </c>
      <c r="BK160" s="213">
        <f>ROUND(I160*H160,2)</f>
        <v>0</v>
      </c>
      <c r="BL160" s="18" t="s">
        <v>156</v>
      </c>
      <c r="BM160" s="212" t="s">
        <v>230</v>
      </c>
    </row>
    <row r="161" spans="1:47" s="2" customFormat="1" ht="12">
      <c r="A161" s="39"/>
      <c r="B161" s="40"/>
      <c r="C161" s="41"/>
      <c r="D161" s="214" t="s">
        <v>126</v>
      </c>
      <c r="E161" s="41"/>
      <c r="F161" s="215" t="s">
        <v>231</v>
      </c>
      <c r="G161" s="41"/>
      <c r="H161" s="41"/>
      <c r="I161" s="216"/>
      <c r="J161" s="41"/>
      <c r="K161" s="41"/>
      <c r="L161" s="45"/>
      <c r="M161" s="217"/>
      <c r="N161" s="218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126</v>
      </c>
      <c r="AU161" s="18" t="s">
        <v>124</v>
      </c>
    </row>
    <row r="162" spans="1:47" s="2" customFormat="1" ht="12">
      <c r="A162" s="39"/>
      <c r="B162" s="40"/>
      <c r="C162" s="41"/>
      <c r="D162" s="219" t="s">
        <v>128</v>
      </c>
      <c r="E162" s="41"/>
      <c r="F162" s="220" t="s">
        <v>232</v>
      </c>
      <c r="G162" s="41"/>
      <c r="H162" s="41"/>
      <c r="I162" s="216"/>
      <c r="J162" s="41"/>
      <c r="K162" s="41"/>
      <c r="L162" s="45"/>
      <c r="M162" s="217"/>
      <c r="N162" s="218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128</v>
      </c>
      <c r="AU162" s="18" t="s">
        <v>124</v>
      </c>
    </row>
    <row r="163" spans="1:65" s="2" customFormat="1" ht="24.15" customHeight="1">
      <c r="A163" s="39"/>
      <c r="B163" s="40"/>
      <c r="C163" s="201" t="s">
        <v>156</v>
      </c>
      <c r="D163" s="201" t="s">
        <v>118</v>
      </c>
      <c r="E163" s="202" t="s">
        <v>233</v>
      </c>
      <c r="F163" s="203" t="s">
        <v>234</v>
      </c>
      <c r="G163" s="204" t="s">
        <v>211</v>
      </c>
      <c r="H163" s="263"/>
      <c r="I163" s="206"/>
      <c r="J163" s="207">
        <f>ROUND(I163*H163,2)</f>
        <v>0</v>
      </c>
      <c r="K163" s="203" t="s">
        <v>122</v>
      </c>
      <c r="L163" s="45"/>
      <c r="M163" s="208" t="s">
        <v>19</v>
      </c>
      <c r="N163" s="209" t="s">
        <v>48</v>
      </c>
      <c r="O163" s="85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2" t="s">
        <v>156</v>
      </c>
      <c r="AT163" s="212" t="s">
        <v>118</v>
      </c>
      <c r="AU163" s="212" t="s">
        <v>124</v>
      </c>
      <c r="AY163" s="18" t="s">
        <v>115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8" t="s">
        <v>124</v>
      </c>
      <c r="BK163" s="213">
        <f>ROUND(I163*H163,2)</f>
        <v>0</v>
      </c>
      <c r="BL163" s="18" t="s">
        <v>156</v>
      </c>
      <c r="BM163" s="212" t="s">
        <v>235</v>
      </c>
    </row>
    <row r="164" spans="1:47" s="2" customFormat="1" ht="12">
      <c r="A164" s="39"/>
      <c r="B164" s="40"/>
      <c r="C164" s="41"/>
      <c r="D164" s="214" t="s">
        <v>126</v>
      </c>
      <c r="E164" s="41"/>
      <c r="F164" s="215" t="s">
        <v>236</v>
      </c>
      <c r="G164" s="41"/>
      <c r="H164" s="41"/>
      <c r="I164" s="216"/>
      <c r="J164" s="41"/>
      <c r="K164" s="41"/>
      <c r="L164" s="45"/>
      <c r="M164" s="217"/>
      <c r="N164" s="218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126</v>
      </c>
      <c r="AU164" s="18" t="s">
        <v>124</v>
      </c>
    </row>
    <row r="165" spans="1:47" s="2" customFormat="1" ht="12">
      <c r="A165" s="39"/>
      <c r="B165" s="40"/>
      <c r="C165" s="41"/>
      <c r="D165" s="219" t="s">
        <v>128</v>
      </c>
      <c r="E165" s="41"/>
      <c r="F165" s="220" t="s">
        <v>237</v>
      </c>
      <c r="G165" s="41"/>
      <c r="H165" s="41"/>
      <c r="I165" s="216"/>
      <c r="J165" s="41"/>
      <c r="K165" s="41"/>
      <c r="L165" s="45"/>
      <c r="M165" s="217"/>
      <c r="N165" s="218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128</v>
      </c>
      <c r="AU165" s="18" t="s">
        <v>124</v>
      </c>
    </row>
    <row r="166" spans="1:63" s="12" customFormat="1" ht="25.9" customHeight="1">
      <c r="A166" s="12"/>
      <c r="B166" s="185"/>
      <c r="C166" s="186"/>
      <c r="D166" s="187" t="s">
        <v>75</v>
      </c>
      <c r="E166" s="188" t="s">
        <v>238</v>
      </c>
      <c r="F166" s="188" t="s">
        <v>239</v>
      </c>
      <c r="G166" s="186"/>
      <c r="H166" s="186"/>
      <c r="I166" s="189"/>
      <c r="J166" s="190">
        <f>BK166</f>
        <v>0</v>
      </c>
      <c r="K166" s="186"/>
      <c r="L166" s="191"/>
      <c r="M166" s="192"/>
      <c r="N166" s="193"/>
      <c r="O166" s="193"/>
      <c r="P166" s="194">
        <f>P167</f>
        <v>0</v>
      </c>
      <c r="Q166" s="193"/>
      <c r="R166" s="194">
        <f>R167</f>
        <v>0</v>
      </c>
      <c r="S166" s="193"/>
      <c r="T166" s="195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96" t="s">
        <v>160</v>
      </c>
      <c r="AT166" s="197" t="s">
        <v>75</v>
      </c>
      <c r="AU166" s="197" t="s">
        <v>76</v>
      </c>
      <c r="AY166" s="196" t="s">
        <v>115</v>
      </c>
      <c r="BK166" s="198">
        <f>BK167</f>
        <v>0</v>
      </c>
    </row>
    <row r="167" spans="1:63" s="12" customFormat="1" ht="22.8" customHeight="1">
      <c r="A167" s="12"/>
      <c r="B167" s="185"/>
      <c r="C167" s="186"/>
      <c r="D167" s="187" t="s">
        <v>75</v>
      </c>
      <c r="E167" s="199" t="s">
        <v>240</v>
      </c>
      <c r="F167" s="199" t="s">
        <v>241</v>
      </c>
      <c r="G167" s="186"/>
      <c r="H167" s="186"/>
      <c r="I167" s="189"/>
      <c r="J167" s="200">
        <f>BK167</f>
        <v>0</v>
      </c>
      <c r="K167" s="186"/>
      <c r="L167" s="191"/>
      <c r="M167" s="192"/>
      <c r="N167" s="193"/>
      <c r="O167" s="193"/>
      <c r="P167" s="194">
        <f>SUM(P168:P170)</f>
        <v>0</v>
      </c>
      <c r="Q167" s="193"/>
      <c r="R167" s="194">
        <f>SUM(R168:R170)</f>
        <v>0</v>
      </c>
      <c r="S167" s="193"/>
      <c r="T167" s="195">
        <f>SUM(T168:T170)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96" t="s">
        <v>160</v>
      </c>
      <c r="AT167" s="197" t="s">
        <v>75</v>
      </c>
      <c r="AU167" s="197" t="s">
        <v>84</v>
      </c>
      <c r="AY167" s="196" t="s">
        <v>115</v>
      </c>
      <c r="BK167" s="198">
        <f>SUM(BK168:BK170)</f>
        <v>0</v>
      </c>
    </row>
    <row r="168" spans="1:65" s="2" customFormat="1" ht="16.5" customHeight="1">
      <c r="A168" s="39"/>
      <c r="B168" s="40"/>
      <c r="C168" s="201" t="s">
        <v>242</v>
      </c>
      <c r="D168" s="201" t="s">
        <v>118</v>
      </c>
      <c r="E168" s="202" t="s">
        <v>243</v>
      </c>
      <c r="F168" s="203" t="s">
        <v>241</v>
      </c>
      <c r="G168" s="204" t="s">
        <v>211</v>
      </c>
      <c r="H168" s="263"/>
      <c r="I168" s="206"/>
      <c r="J168" s="207">
        <f>ROUND(I168*H168,2)</f>
        <v>0</v>
      </c>
      <c r="K168" s="203" t="s">
        <v>122</v>
      </c>
      <c r="L168" s="45"/>
      <c r="M168" s="208" t="s">
        <v>19</v>
      </c>
      <c r="N168" s="209" t="s">
        <v>48</v>
      </c>
      <c r="O168" s="85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2" t="s">
        <v>244</v>
      </c>
      <c r="AT168" s="212" t="s">
        <v>118</v>
      </c>
      <c r="AU168" s="212" t="s">
        <v>124</v>
      </c>
      <c r="AY168" s="18" t="s">
        <v>115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8" t="s">
        <v>124</v>
      </c>
      <c r="BK168" s="213">
        <f>ROUND(I168*H168,2)</f>
        <v>0</v>
      </c>
      <c r="BL168" s="18" t="s">
        <v>244</v>
      </c>
      <c r="BM168" s="212" t="s">
        <v>245</v>
      </c>
    </row>
    <row r="169" spans="1:47" s="2" customFormat="1" ht="12">
      <c r="A169" s="39"/>
      <c r="B169" s="40"/>
      <c r="C169" s="41"/>
      <c r="D169" s="214" t="s">
        <v>126</v>
      </c>
      <c r="E169" s="41"/>
      <c r="F169" s="215" t="s">
        <v>241</v>
      </c>
      <c r="G169" s="41"/>
      <c r="H169" s="41"/>
      <c r="I169" s="216"/>
      <c r="J169" s="41"/>
      <c r="K169" s="41"/>
      <c r="L169" s="45"/>
      <c r="M169" s="217"/>
      <c r="N169" s="218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126</v>
      </c>
      <c r="AU169" s="18" t="s">
        <v>124</v>
      </c>
    </row>
    <row r="170" spans="1:47" s="2" customFormat="1" ht="12">
      <c r="A170" s="39"/>
      <c r="B170" s="40"/>
      <c r="C170" s="41"/>
      <c r="D170" s="219" t="s">
        <v>128</v>
      </c>
      <c r="E170" s="41"/>
      <c r="F170" s="220" t="s">
        <v>246</v>
      </c>
      <c r="G170" s="41"/>
      <c r="H170" s="41"/>
      <c r="I170" s="216"/>
      <c r="J170" s="41"/>
      <c r="K170" s="41"/>
      <c r="L170" s="45"/>
      <c r="M170" s="264"/>
      <c r="N170" s="265"/>
      <c r="O170" s="266"/>
      <c r="P170" s="266"/>
      <c r="Q170" s="266"/>
      <c r="R170" s="266"/>
      <c r="S170" s="266"/>
      <c r="T170" s="267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128</v>
      </c>
      <c r="AU170" s="18" t="s">
        <v>124</v>
      </c>
    </row>
    <row r="171" spans="1:31" s="2" customFormat="1" ht="6.95" customHeight="1">
      <c r="A171" s="39"/>
      <c r="B171" s="60"/>
      <c r="C171" s="61"/>
      <c r="D171" s="61"/>
      <c r="E171" s="61"/>
      <c r="F171" s="61"/>
      <c r="G171" s="61"/>
      <c r="H171" s="61"/>
      <c r="I171" s="61"/>
      <c r="J171" s="61"/>
      <c r="K171" s="61"/>
      <c r="L171" s="45"/>
      <c r="M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</row>
  </sheetData>
  <sheetProtection password="CC35" sheet="1" objects="1" scenarios="1" formatColumns="0" formatRows="0" autoFilter="0"/>
  <autoFilter ref="C85:K170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1/952901111"/>
    <hyperlink ref="F97" r:id="rId2" display="https://podminky.urs.cz/item/CS_URS_2022_01/952902021"/>
    <hyperlink ref="F106" r:id="rId3" display="https://podminky.urs.cz/item/CS_URS_2022_01/952902611"/>
    <hyperlink ref="F111" r:id="rId4" display="https://podminky.urs.cz/item/CS_URS_2022_01/713121121"/>
    <hyperlink ref="F120" r:id="rId5" display="https://podminky.urs.cz/item/CS_URS_2022_01/713131151"/>
    <hyperlink ref="F127" r:id="rId6" display="https://podminky.urs.cz/item/CS_URS_2022_01/713191133"/>
    <hyperlink ref="F152" r:id="rId7" display="https://podminky.urs.cz/item/CS_URS_2022_01/998713202"/>
    <hyperlink ref="F155" r:id="rId8" display="https://podminky.urs.cz/item/CS_URS_2022_01/998713292"/>
    <hyperlink ref="F162" r:id="rId9" display="https://podminky.urs.cz/item/CS_URS_2022_01/998762202"/>
    <hyperlink ref="F165" r:id="rId10" display="https://podminky.urs.cz/item/CS_URS_2022_01/998762294"/>
    <hyperlink ref="F170" r:id="rId11" display="https://podminky.urs.cz/item/CS_URS_2022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8" customWidth="1"/>
    <col min="2" max="2" width="1.7109375" style="268" customWidth="1"/>
    <col min="3" max="4" width="5.00390625" style="268" customWidth="1"/>
    <col min="5" max="5" width="11.7109375" style="268" customWidth="1"/>
    <col min="6" max="6" width="9.140625" style="268" customWidth="1"/>
    <col min="7" max="7" width="5.00390625" style="268" customWidth="1"/>
    <col min="8" max="8" width="77.8515625" style="268" customWidth="1"/>
    <col min="9" max="10" width="20.00390625" style="268" customWidth="1"/>
    <col min="11" max="11" width="1.7109375" style="268" customWidth="1"/>
  </cols>
  <sheetData>
    <row r="1" s="1" customFormat="1" ht="37.5" customHeight="1"/>
    <row r="2" spans="2:11" s="1" customFormat="1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pans="2:11" s="16" customFormat="1" ht="45" customHeight="1">
      <c r="B3" s="272"/>
      <c r="C3" s="273" t="s">
        <v>247</v>
      </c>
      <c r="D3" s="273"/>
      <c r="E3" s="273"/>
      <c r="F3" s="273"/>
      <c r="G3" s="273"/>
      <c r="H3" s="273"/>
      <c r="I3" s="273"/>
      <c r="J3" s="273"/>
      <c r="K3" s="274"/>
    </row>
    <row r="4" spans="2:11" s="1" customFormat="1" ht="25.5" customHeight="1">
      <c r="B4" s="275"/>
      <c r="C4" s="276" t="s">
        <v>248</v>
      </c>
      <c r="D4" s="276"/>
      <c r="E4" s="276"/>
      <c r="F4" s="276"/>
      <c r="G4" s="276"/>
      <c r="H4" s="276"/>
      <c r="I4" s="276"/>
      <c r="J4" s="276"/>
      <c r="K4" s="277"/>
    </row>
    <row r="5" spans="2:11" s="1" customFormat="1" ht="5.25" customHeight="1">
      <c r="B5" s="275"/>
      <c r="C5" s="278"/>
      <c r="D5" s="278"/>
      <c r="E5" s="278"/>
      <c r="F5" s="278"/>
      <c r="G5" s="278"/>
      <c r="H5" s="278"/>
      <c r="I5" s="278"/>
      <c r="J5" s="278"/>
      <c r="K5" s="277"/>
    </row>
    <row r="6" spans="2:11" s="1" customFormat="1" ht="15" customHeight="1">
      <c r="B6" s="275"/>
      <c r="C6" s="279" t="s">
        <v>249</v>
      </c>
      <c r="D6" s="279"/>
      <c r="E6" s="279"/>
      <c r="F6" s="279"/>
      <c r="G6" s="279"/>
      <c r="H6" s="279"/>
      <c r="I6" s="279"/>
      <c r="J6" s="279"/>
      <c r="K6" s="277"/>
    </row>
    <row r="7" spans="2:11" s="1" customFormat="1" ht="15" customHeight="1">
      <c r="B7" s="280"/>
      <c r="C7" s="279" t="s">
        <v>250</v>
      </c>
      <c r="D7" s="279"/>
      <c r="E7" s="279"/>
      <c r="F7" s="279"/>
      <c r="G7" s="279"/>
      <c r="H7" s="279"/>
      <c r="I7" s="279"/>
      <c r="J7" s="279"/>
      <c r="K7" s="277"/>
    </row>
    <row r="8" spans="2:11" s="1" customFormat="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s="1" customFormat="1" ht="15" customHeight="1">
      <c r="B9" s="280"/>
      <c r="C9" s="279" t="s">
        <v>251</v>
      </c>
      <c r="D9" s="279"/>
      <c r="E9" s="279"/>
      <c r="F9" s="279"/>
      <c r="G9" s="279"/>
      <c r="H9" s="279"/>
      <c r="I9" s="279"/>
      <c r="J9" s="279"/>
      <c r="K9" s="277"/>
    </row>
    <row r="10" spans="2:11" s="1" customFormat="1" ht="15" customHeight="1">
      <c r="B10" s="280"/>
      <c r="C10" s="279"/>
      <c r="D10" s="279" t="s">
        <v>252</v>
      </c>
      <c r="E10" s="279"/>
      <c r="F10" s="279"/>
      <c r="G10" s="279"/>
      <c r="H10" s="279"/>
      <c r="I10" s="279"/>
      <c r="J10" s="279"/>
      <c r="K10" s="277"/>
    </row>
    <row r="11" spans="2:11" s="1" customFormat="1" ht="15" customHeight="1">
      <c r="B11" s="280"/>
      <c r="C11" s="281"/>
      <c r="D11" s="279" t="s">
        <v>253</v>
      </c>
      <c r="E11" s="279"/>
      <c r="F11" s="279"/>
      <c r="G11" s="279"/>
      <c r="H11" s="279"/>
      <c r="I11" s="279"/>
      <c r="J11" s="279"/>
      <c r="K11" s="277"/>
    </row>
    <row r="12" spans="2:11" s="1" customFormat="1" ht="15" customHeight="1">
      <c r="B12" s="280"/>
      <c r="C12" s="281"/>
      <c r="D12" s="279"/>
      <c r="E12" s="279"/>
      <c r="F12" s="279"/>
      <c r="G12" s="279"/>
      <c r="H12" s="279"/>
      <c r="I12" s="279"/>
      <c r="J12" s="279"/>
      <c r="K12" s="277"/>
    </row>
    <row r="13" spans="2:11" s="1" customFormat="1" ht="15" customHeight="1">
      <c r="B13" s="280"/>
      <c r="C13" s="281"/>
      <c r="D13" s="282" t="s">
        <v>254</v>
      </c>
      <c r="E13" s="279"/>
      <c r="F13" s="279"/>
      <c r="G13" s="279"/>
      <c r="H13" s="279"/>
      <c r="I13" s="279"/>
      <c r="J13" s="279"/>
      <c r="K13" s="277"/>
    </row>
    <row r="14" spans="2:11" s="1" customFormat="1" ht="12.75" customHeight="1">
      <c r="B14" s="280"/>
      <c r="C14" s="281"/>
      <c r="D14" s="281"/>
      <c r="E14" s="281"/>
      <c r="F14" s="281"/>
      <c r="G14" s="281"/>
      <c r="H14" s="281"/>
      <c r="I14" s="281"/>
      <c r="J14" s="281"/>
      <c r="K14" s="277"/>
    </row>
    <row r="15" spans="2:11" s="1" customFormat="1" ht="15" customHeight="1">
      <c r="B15" s="280"/>
      <c r="C15" s="281"/>
      <c r="D15" s="279" t="s">
        <v>255</v>
      </c>
      <c r="E15" s="279"/>
      <c r="F15" s="279"/>
      <c r="G15" s="279"/>
      <c r="H15" s="279"/>
      <c r="I15" s="279"/>
      <c r="J15" s="279"/>
      <c r="K15" s="277"/>
    </row>
    <row r="16" spans="2:11" s="1" customFormat="1" ht="15" customHeight="1">
      <c r="B16" s="280"/>
      <c r="C16" s="281"/>
      <c r="D16" s="279" t="s">
        <v>256</v>
      </c>
      <c r="E16" s="279"/>
      <c r="F16" s="279"/>
      <c r="G16" s="279"/>
      <c r="H16" s="279"/>
      <c r="I16" s="279"/>
      <c r="J16" s="279"/>
      <c r="K16" s="277"/>
    </row>
    <row r="17" spans="2:11" s="1" customFormat="1" ht="15" customHeight="1">
      <c r="B17" s="280"/>
      <c r="C17" s="281"/>
      <c r="D17" s="279" t="s">
        <v>257</v>
      </c>
      <c r="E17" s="279"/>
      <c r="F17" s="279"/>
      <c r="G17" s="279"/>
      <c r="H17" s="279"/>
      <c r="I17" s="279"/>
      <c r="J17" s="279"/>
      <c r="K17" s="277"/>
    </row>
    <row r="18" spans="2:11" s="1" customFormat="1" ht="15" customHeight="1">
      <c r="B18" s="280"/>
      <c r="C18" s="281"/>
      <c r="D18" s="281"/>
      <c r="E18" s="283" t="s">
        <v>83</v>
      </c>
      <c r="F18" s="279" t="s">
        <v>258</v>
      </c>
      <c r="G18" s="279"/>
      <c r="H18" s="279"/>
      <c r="I18" s="279"/>
      <c r="J18" s="279"/>
      <c r="K18" s="277"/>
    </row>
    <row r="19" spans="2:11" s="1" customFormat="1" ht="15" customHeight="1">
      <c r="B19" s="280"/>
      <c r="C19" s="281"/>
      <c r="D19" s="281"/>
      <c r="E19" s="283" t="s">
        <v>259</v>
      </c>
      <c r="F19" s="279" t="s">
        <v>260</v>
      </c>
      <c r="G19" s="279"/>
      <c r="H19" s="279"/>
      <c r="I19" s="279"/>
      <c r="J19" s="279"/>
      <c r="K19" s="277"/>
    </row>
    <row r="20" spans="2:11" s="1" customFormat="1" ht="15" customHeight="1">
      <c r="B20" s="280"/>
      <c r="C20" s="281"/>
      <c r="D20" s="281"/>
      <c r="E20" s="283" t="s">
        <v>261</v>
      </c>
      <c r="F20" s="279" t="s">
        <v>262</v>
      </c>
      <c r="G20" s="279"/>
      <c r="H20" s="279"/>
      <c r="I20" s="279"/>
      <c r="J20" s="279"/>
      <c r="K20" s="277"/>
    </row>
    <row r="21" spans="2:11" s="1" customFormat="1" ht="15" customHeight="1">
      <c r="B21" s="280"/>
      <c r="C21" s="281"/>
      <c r="D21" s="281"/>
      <c r="E21" s="283" t="s">
        <v>263</v>
      </c>
      <c r="F21" s="279" t="s">
        <v>264</v>
      </c>
      <c r="G21" s="279"/>
      <c r="H21" s="279"/>
      <c r="I21" s="279"/>
      <c r="J21" s="279"/>
      <c r="K21" s="277"/>
    </row>
    <row r="22" spans="2:11" s="1" customFormat="1" ht="15" customHeight="1">
      <c r="B22" s="280"/>
      <c r="C22" s="281"/>
      <c r="D22" s="281"/>
      <c r="E22" s="283" t="s">
        <v>265</v>
      </c>
      <c r="F22" s="279" t="s">
        <v>266</v>
      </c>
      <c r="G22" s="279"/>
      <c r="H22" s="279"/>
      <c r="I22" s="279"/>
      <c r="J22" s="279"/>
      <c r="K22" s="277"/>
    </row>
    <row r="23" spans="2:11" s="1" customFormat="1" ht="15" customHeight="1">
      <c r="B23" s="280"/>
      <c r="C23" s="281"/>
      <c r="D23" s="281"/>
      <c r="E23" s="283" t="s">
        <v>267</v>
      </c>
      <c r="F23" s="279" t="s">
        <v>268</v>
      </c>
      <c r="G23" s="279"/>
      <c r="H23" s="279"/>
      <c r="I23" s="279"/>
      <c r="J23" s="279"/>
      <c r="K23" s="277"/>
    </row>
    <row r="24" spans="2:11" s="1" customFormat="1" ht="12.75" customHeight="1">
      <c r="B24" s="280"/>
      <c r="C24" s="281"/>
      <c r="D24" s="281"/>
      <c r="E24" s="281"/>
      <c r="F24" s="281"/>
      <c r="G24" s="281"/>
      <c r="H24" s="281"/>
      <c r="I24" s="281"/>
      <c r="J24" s="281"/>
      <c r="K24" s="277"/>
    </row>
    <row r="25" spans="2:11" s="1" customFormat="1" ht="15" customHeight="1">
      <c r="B25" s="280"/>
      <c r="C25" s="279" t="s">
        <v>269</v>
      </c>
      <c r="D25" s="279"/>
      <c r="E25" s="279"/>
      <c r="F25" s="279"/>
      <c r="G25" s="279"/>
      <c r="H25" s="279"/>
      <c r="I25" s="279"/>
      <c r="J25" s="279"/>
      <c r="K25" s="277"/>
    </row>
    <row r="26" spans="2:11" s="1" customFormat="1" ht="15" customHeight="1">
      <c r="B26" s="280"/>
      <c r="C26" s="279" t="s">
        <v>270</v>
      </c>
      <c r="D26" s="279"/>
      <c r="E26" s="279"/>
      <c r="F26" s="279"/>
      <c r="G26" s="279"/>
      <c r="H26" s="279"/>
      <c r="I26" s="279"/>
      <c r="J26" s="279"/>
      <c r="K26" s="277"/>
    </row>
    <row r="27" spans="2:11" s="1" customFormat="1" ht="15" customHeight="1">
      <c r="B27" s="280"/>
      <c r="C27" s="279"/>
      <c r="D27" s="279" t="s">
        <v>271</v>
      </c>
      <c r="E27" s="279"/>
      <c r="F27" s="279"/>
      <c r="G27" s="279"/>
      <c r="H27" s="279"/>
      <c r="I27" s="279"/>
      <c r="J27" s="279"/>
      <c r="K27" s="277"/>
    </row>
    <row r="28" spans="2:11" s="1" customFormat="1" ht="15" customHeight="1">
      <c r="B28" s="280"/>
      <c r="C28" s="281"/>
      <c r="D28" s="279" t="s">
        <v>272</v>
      </c>
      <c r="E28" s="279"/>
      <c r="F28" s="279"/>
      <c r="G28" s="279"/>
      <c r="H28" s="279"/>
      <c r="I28" s="279"/>
      <c r="J28" s="279"/>
      <c r="K28" s="277"/>
    </row>
    <row r="29" spans="2:11" s="1" customFormat="1" ht="12.75" customHeight="1">
      <c r="B29" s="280"/>
      <c r="C29" s="281"/>
      <c r="D29" s="281"/>
      <c r="E29" s="281"/>
      <c r="F29" s="281"/>
      <c r="G29" s="281"/>
      <c r="H29" s="281"/>
      <c r="I29" s="281"/>
      <c r="J29" s="281"/>
      <c r="K29" s="277"/>
    </row>
    <row r="30" spans="2:11" s="1" customFormat="1" ht="15" customHeight="1">
      <c r="B30" s="280"/>
      <c r="C30" s="281"/>
      <c r="D30" s="279" t="s">
        <v>273</v>
      </c>
      <c r="E30" s="279"/>
      <c r="F30" s="279"/>
      <c r="G30" s="279"/>
      <c r="H30" s="279"/>
      <c r="I30" s="279"/>
      <c r="J30" s="279"/>
      <c r="K30" s="277"/>
    </row>
    <row r="31" spans="2:11" s="1" customFormat="1" ht="15" customHeight="1">
      <c r="B31" s="280"/>
      <c r="C31" s="281"/>
      <c r="D31" s="279" t="s">
        <v>274</v>
      </c>
      <c r="E31" s="279"/>
      <c r="F31" s="279"/>
      <c r="G31" s="279"/>
      <c r="H31" s="279"/>
      <c r="I31" s="279"/>
      <c r="J31" s="279"/>
      <c r="K31" s="277"/>
    </row>
    <row r="32" spans="2:11" s="1" customFormat="1" ht="12.75" customHeight="1">
      <c r="B32" s="280"/>
      <c r="C32" s="281"/>
      <c r="D32" s="281"/>
      <c r="E32" s="281"/>
      <c r="F32" s="281"/>
      <c r="G32" s="281"/>
      <c r="H32" s="281"/>
      <c r="I32" s="281"/>
      <c r="J32" s="281"/>
      <c r="K32" s="277"/>
    </row>
    <row r="33" spans="2:11" s="1" customFormat="1" ht="15" customHeight="1">
      <c r="B33" s="280"/>
      <c r="C33" s="281"/>
      <c r="D33" s="279" t="s">
        <v>275</v>
      </c>
      <c r="E33" s="279"/>
      <c r="F33" s="279"/>
      <c r="G33" s="279"/>
      <c r="H33" s="279"/>
      <c r="I33" s="279"/>
      <c r="J33" s="279"/>
      <c r="K33" s="277"/>
    </row>
    <row r="34" spans="2:11" s="1" customFormat="1" ht="15" customHeight="1">
      <c r="B34" s="280"/>
      <c r="C34" s="281"/>
      <c r="D34" s="279" t="s">
        <v>276</v>
      </c>
      <c r="E34" s="279"/>
      <c r="F34" s="279"/>
      <c r="G34" s="279"/>
      <c r="H34" s="279"/>
      <c r="I34" s="279"/>
      <c r="J34" s="279"/>
      <c r="K34" s="277"/>
    </row>
    <row r="35" spans="2:11" s="1" customFormat="1" ht="15" customHeight="1">
      <c r="B35" s="280"/>
      <c r="C35" s="281"/>
      <c r="D35" s="279" t="s">
        <v>277</v>
      </c>
      <c r="E35" s="279"/>
      <c r="F35" s="279"/>
      <c r="G35" s="279"/>
      <c r="H35" s="279"/>
      <c r="I35" s="279"/>
      <c r="J35" s="279"/>
      <c r="K35" s="277"/>
    </row>
    <row r="36" spans="2:11" s="1" customFormat="1" ht="15" customHeight="1">
      <c r="B36" s="280"/>
      <c r="C36" s="281"/>
      <c r="D36" s="279"/>
      <c r="E36" s="282" t="s">
        <v>101</v>
      </c>
      <c r="F36" s="279"/>
      <c r="G36" s="279" t="s">
        <v>278</v>
      </c>
      <c r="H36" s="279"/>
      <c r="I36" s="279"/>
      <c r="J36" s="279"/>
      <c r="K36" s="277"/>
    </row>
    <row r="37" spans="2:11" s="1" customFormat="1" ht="30.75" customHeight="1">
      <c r="B37" s="280"/>
      <c r="C37" s="281"/>
      <c r="D37" s="279"/>
      <c r="E37" s="282" t="s">
        <v>279</v>
      </c>
      <c r="F37" s="279"/>
      <c r="G37" s="279" t="s">
        <v>280</v>
      </c>
      <c r="H37" s="279"/>
      <c r="I37" s="279"/>
      <c r="J37" s="279"/>
      <c r="K37" s="277"/>
    </row>
    <row r="38" spans="2:11" s="1" customFormat="1" ht="15" customHeight="1">
      <c r="B38" s="280"/>
      <c r="C38" s="281"/>
      <c r="D38" s="279"/>
      <c r="E38" s="282" t="s">
        <v>57</v>
      </c>
      <c r="F38" s="279"/>
      <c r="G38" s="279" t="s">
        <v>281</v>
      </c>
      <c r="H38" s="279"/>
      <c r="I38" s="279"/>
      <c r="J38" s="279"/>
      <c r="K38" s="277"/>
    </row>
    <row r="39" spans="2:11" s="1" customFormat="1" ht="15" customHeight="1">
      <c r="B39" s="280"/>
      <c r="C39" s="281"/>
      <c r="D39" s="279"/>
      <c r="E39" s="282" t="s">
        <v>58</v>
      </c>
      <c r="F39" s="279"/>
      <c r="G39" s="279" t="s">
        <v>282</v>
      </c>
      <c r="H39" s="279"/>
      <c r="I39" s="279"/>
      <c r="J39" s="279"/>
      <c r="K39" s="277"/>
    </row>
    <row r="40" spans="2:11" s="1" customFormat="1" ht="15" customHeight="1">
      <c r="B40" s="280"/>
      <c r="C40" s="281"/>
      <c r="D40" s="279"/>
      <c r="E40" s="282" t="s">
        <v>102</v>
      </c>
      <c r="F40" s="279"/>
      <c r="G40" s="279" t="s">
        <v>283</v>
      </c>
      <c r="H40" s="279"/>
      <c r="I40" s="279"/>
      <c r="J40" s="279"/>
      <c r="K40" s="277"/>
    </row>
    <row r="41" spans="2:11" s="1" customFormat="1" ht="15" customHeight="1">
      <c r="B41" s="280"/>
      <c r="C41" s="281"/>
      <c r="D41" s="279"/>
      <c r="E41" s="282" t="s">
        <v>103</v>
      </c>
      <c r="F41" s="279"/>
      <c r="G41" s="279" t="s">
        <v>284</v>
      </c>
      <c r="H41" s="279"/>
      <c r="I41" s="279"/>
      <c r="J41" s="279"/>
      <c r="K41" s="277"/>
    </row>
    <row r="42" spans="2:11" s="1" customFormat="1" ht="15" customHeight="1">
      <c r="B42" s="280"/>
      <c r="C42" s="281"/>
      <c r="D42" s="279"/>
      <c r="E42" s="282" t="s">
        <v>285</v>
      </c>
      <c r="F42" s="279"/>
      <c r="G42" s="279" t="s">
        <v>286</v>
      </c>
      <c r="H42" s="279"/>
      <c r="I42" s="279"/>
      <c r="J42" s="279"/>
      <c r="K42" s="277"/>
    </row>
    <row r="43" spans="2:11" s="1" customFormat="1" ht="15" customHeight="1">
      <c r="B43" s="280"/>
      <c r="C43" s="281"/>
      <c r="D43" s="279"/>
      <c r="E43" s="282"/>
      <c r="F43" s="279"/>
      <c r="G43" s="279" t="s">
        <v>287</v>
      </c>
      <c r="H43" s="279"/>
      <c r="I43" s="279"/>
      <c r="J43" s="279"/>
      <c r="K43" s="277"/>
    </row>
    <row r="44" spans="2:11" s="1" customFormat="1" ht="15" customHeight="1">
      <c r="B44" s="280"/>
      <c r="C44" s="281"/>
      <c r="D44" s="279"/>
      <c r="E44" s="282" t="s">
        <v>288</v>
      </c>
      <c r="F44" s="279"/>
      <c r="G44" s="279" t="s">
        <v>289</v>
      </c>
      <c r="H44" s="279"/>
      <c r="I44" s="279"/>
      <c r="J44" s="279"/>
      <c r="K44" s="277"/>
    </row>
    <row r="45" spans="2:11" s="1" customFormat="1" ht="15" customHeight="1">
      <c r="B45" s="280"/>
      <c r="C45" s="281"/>
      <c r="D45" s="279"/>
      <c r="E45" s="282" t="s">
        <v>105</v>
      </c>
      <c r="F45" s="279"/>
      <c r="G45" s="279" t="s">
        <v>290</v>
      </c>
      <c r="H45" s="279"/>
      <c r="I45" s="279"/>
      <c r="J45" s="279"/>
      <c r="K45" s="277"/>
    </row>
    <row r="46" spans="2:11" s="1" customFormat="1" ht="12.75" customHeight="1">
      <c r="B46" s="280"/>
      <c r="C46" s="281"/>
      <c r="D46" s="279"/>
      <c r="E46" s="279"/>
      <c r="F46" s="279"/>
      <c r="G46" s="279"/>
      <c r="H46" s="279"/>
      <c r="I46" s="279"/>
      <c r="J46" s="279"/>
      <c r="K46" s="277"/>
    </row>
    <row r="47" spans="2:11" s="1" customFormat="1" ht="15" customHeight="1">
      <c r="B47" s="280"/>
      <c r="C47" s="281"/>
      <c r="D47" s="279" t="s">
        <v>291</v>
      </c>
      <c r="E47" s="279"/>
      <c r="F47" s="279"/>
      <c r="G47" s="279"/>
      <c r="H47" s="279"/>
      <c r="I47" s="279"/>
      <c r="J47" s="279"/>
      <c r="K47" s="277"/>
    </row>
    <row r="48" spans="2:11" s="1" customFormat="1" ht="15" customHeight="1">
      <c r="B48" s="280"/>
      <c r="C48" s="281"/>
      <c r="D48" s="281"/>
      <c r="E48" s="279" t="s">
        <v>292</v>
      </c>
      <c r="F48" s="279"/>
      <c r="G48" s="279"/>
      <c r="H48" s="279"/>
      <c r="I48" s="279"/>
      <c r="J48" s="279"/>
      <c r="K48" s="277"/>
    </row>
    <row r="49" spans="2:11" s="1" customFormat="1" ht="15" customHeight="1">
      <c r="B49" s="280"/>
      <c r="C49" s="281"/>
      <c r="D49" s="281"/>
      <c r="E49" s="279" t="s">
        <v>293</v>
      </c>
      <c r="F49" s="279"/>
      <c r="G49" s="279"/>
      <c r="H49" s="279"/>
      <c r="I49" s="279"/>
      <c r="J49" s="279"/>
      <c r="K49" s="277"/>
    </row>
    <row r="50" spans="2:11" s="1" customFormat="1" ht="15" customHeight="1">
      <c r="B50" s="280"/>
      <c r="C50" s="281"/>
      <c r="D50" s="281"/>
      <c r="E50" s="279" t="s">
        <v>294</v>
      </c>
      <c r="F50" s="279"/>
      <c r="G50" s="279"/>
      <c r="H50" s="279"/>
      <c r="I50" s="279"/>
      <c r="J50" s="279"/>
      <c r="K50" s="277"/>
    </row>
    <row r="51" spans="2:11" s="1" customFormat="1" ht="15" customHeight="1">
      <c r="B51" s="280"/>
      <c r="C51" s="281"/>
      <c r="D51" s="279" t="s">
        <v>295</v>
      </c>
      <c r="E51" s="279"/>
      <c r="F51" s="279"/>
      <c r="G51" s="279"/>
      <c r="H51" s="279"/>
      <c r="I51" s="279"/>
      <c r="J51" s="279"/>
      <c r="K51" s="277"/>
    </row>
    <row r="52" spans="2:11" s="1" customFormat="1" ht="25.5" customHeight="1">
      <c r="B52" s="275"/>
      <c r="C52" s="276" t="s">
        <v>296</v>
      </c>
      <c r="D52" s="276"/>
      <c r="E52" s="276"/>
      <c r="F52" s="276"/>
      <c r="G52" s="276"/>
      <c r="H52" s="276"/>
      <c r="I52" s="276"/>
      <c r="J52" s="276"/>
      <c r="K52" s="277"/>
    </row>
    <row r="53" spans="2:11" s="1" customFormat="1" ht="5.25" customHeight="1">
      <c r="B53" s="275"/>
      <c r="C53" s="278"/>
      <c r="D53" s="278"/>
      <c r="E53" s="278"/>
      <c r="F53" s="278"/>
      <c r="G53" s="278"/>
      <c r="H53" s="278"/>
      <c r="I53" s="278"/>
      <c r="J53" s="278"/>
      <c r="K53" s="277"/>
    </row>
    <row r="54" spans="2:11" s="1" customFormat="1" ht="15" customHeight="1">
      <c r="B54" s="275"/>
      <c r="C54" s="279" t="s">
        <v>297</v>
      </c>
      <c r="D54" s="279"/>
      <c r="E54" s="279"/>
      <c r="F54" s="279"/>
      <c r="G54" s="279"/>
      <c r="H54" s="279"/>
      <c r="I54" s="279"/>
      <c r="J54" s="279"/>
      <c r="K54" s="277"/>
    </row>
    <row r="55" spans="2:11" s="1" customFormat="1" ht="15" customHeight="1">
      <c r="B55" s="275"/>
      <c r="C55" s="279" t="s">
        <v>298</v>
      </c>
      <c r="D55" s="279"/>
      <c r="E55" s="279"/>
      <c r="F55" s="279"/>
      <c r="G55" s="279"/>
      <c r="H55" s="279"/>
      <c r="I55" s="279"/>
      <c r="J55" s="279"/>
      <c r="K55" s="277"/>
    </row>
    <row r="56" spans="2:11" s="1" customFormat="1" ht="12.75" customHeight="1">
      <c r="B56" s="275"/>
      <c r="C56" s="279"/>
      <c r="D56" s="279"/>
      <c r="E56" s="279"/>
      <c r="F56" s="279"/>
      <c r="G56" s="279"/>
      <c r="H56" s="279"/>
      <c r="I56" s="279"/>
      <c r="J56" s="279"/>
      <c r="K56" s="277"/>
    </row>
    <row r="57" spans="2:11" s="1" customFormat="1" ht="15" customHeight="1">
      <c r="B57" s="275"/>
      <c r="C57" s="279" t="s">
        <v>299</v>
      </c>
      <c r="D57" s="279"/>
      <c r="E57" s="279"/>
      <c r="F57" s="279"/>
      <c r="G57" s="279"/>
      <c r="H57" s="279"/>
      <c r="I57" s="279"/>
      <c r="J57" s="279"/>
      <c r="K57" s="277"/>
    </row>
    <row r="58" spans="2:11" s="1" customFormat="1" ht="15" customHeight="1">
      <c r="B58" s="275"/>
      <c r="C58" s="281"/>
      <c r="D58" s="279" t="s">
        <v>300</v>
      </c>
      <c r="E58" s="279"/>
      <c r="F58" s="279"/>
      <c r="G58" s="279"/>
      <c r="H58" s="279"/>
      <c r="I58" s="279"/>
      <c r="J58" s="279"/>
      <c r="K58" s="277"/>
    </row>
    <row r="59" spans="2:11" s="1" customFormat="1" ht="15" customHeight="1">
      <c r="B59" s="275"/>
      <c r="C59" s="281"/>
      <c r="D59" s="279" t="s">
        <v>301</v>
      </c>
      <c r="E59" s="279"/>
      <c r="F59" s="279"/>
      <c r="G59" s="279"/>
      <c r="H59" s="279"/>
      <c r="I59" s="279"/>
      <c r="J59" s="279"/>
      <c r="K59" s="277"/>
    </row>
    <row r="60" spans="2:11" s="1" customFormat="1" ht="15" customHeight="1">
      <c r="B60" s="275"/>
      <c r="C60" s="281"/>
      <c r="D60" s="279" t="s">
        <v>302</v>
      </c>
      <c r="E60" s="279"/>
      <c r="F60" s="279"/>
      <c r="G60" s="279"/>
      <c r="H60" s="279"/>
      <c r="I60" s="279"/>
      <c r="J60" s="279"/>
      <c r="K60" s="277"/>
    </row>
    <row r="61" spans="2:11" s="1" customFormat="1" ht="15" customHeight="1">
      <c r="B61" s="275"/>
      <c r="C61" s="281"/>
      <c r="D61" s="279" t="s">
        <v>303</v>
      </c>
      <c r="E61" s="279"/>
      <c r="F61" s="279"/>
      <c r="G61" s="279"/>
      <c r="H61" s="279"/>
      <c r="I61" s="279"/>
      <c r="J61" s="279"/>
      <c r="K61" s="277"/>
    </row>
    <row r="62" spans="2:11" s="1" customFormat="1" ht="15" customHeight="1">
      <c r="B62" s="275"/>
      <c r="C62" s="281"/>
      <c r="D62" s="284" t="s">
        <v>304</v>
      </c>
      <c r="E62" s="284"/>
      <c r="F62" s="284"/>
      <c r="G62" s="284"/>
      <c r="H62" s="284"/>
      <c r="I62" s="284"/>
      <c r="J62" s="284"/>
      <c r="K62" s="277"/>
    </row>
    <row r="63" spans="2:11" s="1" customFormat="1" ht="15" customHeight="1">
      <c r="B63" s="275"/>
      <c r="C63" s="281"/>
      <c r="D63" s="279" t="s">
        <v>305</v>
      </c>
      <c r="E63" s="279"/>
      <c r="F63" s="279"/>
      <c r="G63" s="279"/>
      <c r="H63" s="279"/>
      <c r="I63" s="279"/>
      <c r="J63" s="279"/>
      <c r="K63" s="277"/>
    </row>
    <row r="64" spans="2:11" s="1" customFormat="1" ht="12.75" customHeight="1">
      <c r="B64" s="275"/>
      <c r="C64" s="281"/>
      <c r="D64" s="281"/>
      <c r="E64" s="285"/>
      <c r="F64" s="281"/>
      <c r="G64" s="281"/>
      <c r="H64" s="281"/>
      <c r="I64" s="281"/>
      <c r="J64" s="281"/>
      <c r="K64" s="277"/>
    </row>
    <row r="65" spans="2:11" s="1" customFormat="1" ht="15" customHeight="1">
      <c r="B65" s="275"/>
      <c r="C65" s="281"/>
      <c r="D65" s="279" t="s">
        <v>306</v>
      </c>
      <c r="E65" s="279"/>
      <c r="F65" s="279"/>
      <c r="G65" s="279"/>
      <c r="H65" s="279"/>
      <c r="I65" s="279"/>
      <c r="J65" s="279"/>
      <c r="K65" s="277"/>
    </row>
    <row r="66" spans="2:11" s="1" customFormat="1" ht="15" customHeight="1">
      <c r="B66" s="275"/>
      <c r="C66" s="281"/>
      <c r="D66" s="284" t="s">
        <v>307</v>
      </c>
      <c r="E66" s="284"/>
      <c r="F66" s="284"/>
      <c r="G66" s="284"/>
      <c r="H66" s="284"/>
      <c r="I66" s="284"/>
      <c r="J66" s="284"/>
      <c r="K66" s="277"/>
    </row>
    <row r="67" spans="2:11" s="1" customFormat="1" ht="15" customHeight="1">
      <c r="B67" s="275"/>
      <c r="C67" s="281"/>
      <c r="D67" s="279" t="s">
        <v>308</v>
      </c>
      <c r="E67" s="279"/>
      <c r="F67" s="279"/>
      <c r="G67" s="279"/>
      <c r="H67" s="279"/>
      <c r="I67" s="279"/>
      <c r="J67" s="279"/>
      <c r="K67" s="277"/>
    </row>
    <row r="68" spans="2:11" s="1" customFormat="1" ht="15" customHeight="1">
      <c r="B68" s="275"/>
      <c r="C68" s="281"/>
      <c r="D68" s="279" t="s">
        <v>309</v>
      </c>
      <c r="E68" s="279"/>
      <c r="F68" s="279"/>
      <c r="G68" s="279"/>
      <c r="H68" s="279"/>
      <c r="I68" s="279"/>
      <c r="J68" s="279"/>
      <c r="K68" s="277"/>
    </row>
    <row r="69" spans="2:11" s="1" customFormat="1" ht="15" customHeight="1">
      <c r="B69" s="275"/>
      <c r="C69" s="281"/>
      <c r="D69" s="279" t="s">
        <v>310</v>
      </c>
      <c r="E69" s="279"/>
      <c r="F69" s="279"/>
      <c r="G69" s="279"/>
      <c r="H69" s="279"/>
      <c r="I69" s="279"/>
      <c r="J69" s="279"/>
      <c r="K69" s="277"/>
    </row>
    <row r="70" spans="2:11" s="1" customFormat="1" ht="15" customHeight="1">
      <c r="B70" s="275"/>
      <c r="C70" s="281"/>
      <c r="D70" s="279" t="s">
        <v>311</v>
      </c>
      <c r="E70" s="279"/>
      <c r="F70" s="279"/>
      <c r="G70" s="279"/>
      <c r="H70" s="279"/>
      <c r="I70" s="279"/>
      <c r="J70" s="279"/>
      <c r="K70" s="277"/>
    </row>
    <row r="71" spans="2:11" s="1" customFormat="1" ht="12.75" customHeight="1">
      <c r="B71" s="286"/>
      <c r="C71" s="287"/>
      <c r="D71" s="287"/>
      <c r="E71" s="287"/>
      <c r="F71" s="287"/>
      <c r="G71" s="287"/>
      <c r="H71" s="287"/>
      <c r="I71" s="287"/>
      <c r="J71" s="287"/>
      <c r="K71" s="288"/>
    </row>
    <row r="72" spans="2:11" s="1" customFormat="1" ht="18.75" customHeight="1">
      <c r="B72" s="289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2:11" s="1" customFormat="1" ht="18.75" customHeight="1">
      <c r="B73" s="290"/>
      <c r="C73" s="290"/>
      <c r="D73" s="290"/>
      <c r="E73" s="290"/>
      <c r="F73" s="290"/>
      <c r="G73" s="290"/>
      <c r="H73" s="290"/>
      <c r="I73" s="290"/>
      <c r="J73" s="290"/>
      <c r="K73" s="290"/>
    </row>
    <row r="74" spans="2:11" s="1" customFormat="1" ht="7.5" customHeight="1">
      <c r="B74" s="291"/>
      <c r="C74" s="292"/>
      <c r="D74" s="292"/>
      <c r="E74" s="292"/>
      <c r="F74" s="292"/>
      <c r="G74" s="292"/>
      <c r="H74" s="292"/>
      <c r="I74" s="292"/>
      <c r="J74" s="292"/>
      <c r="K74" s="293"/>
    </row>
    <row r="75" spans="2:11" s="1" customFormat="1" ht="45" customHeight="1">
      <c r="B75" s="294"/>
      <c r="C75" s="295" t="s">
        <v>312</v>
      </c>
      <c r="D75" s="295"/>
      <c r="E75" s="295"/>
      <c r="F75" s="295"/>
      <c r="G75" s="295"/>
      <c r="H75" s="295"/>
      <c r="I75" s="295"/>
      <c r="J75" s="295"/>
      <c r="K75" s="296"/>
    </row>
    <row r="76" spans="2:11" s="1" customFormat="1" ht="17.25" customHeight="1">
      <c r="B76" s="294"/>
      <c r="C76" s="297" t="s">
        <v>313</v>
      </c>
      <c r="D76" s="297"/>
      <c r="E76" s="297"/>
      <c r="F76" s="297" t="s">
        <v>314</v>
      </c>
      <c r="G76" s="298"/>
      <c r="H76" s="297" t="s">
        <v>58</v>
      </c>
      <c r="I76" s="297" t="s">
        <v>61</v>
      </c>
      <c r="J76" s="297" t="s">
        <v>315</v>
      </c>
      <c r="K76" s="296"/>
    </row>
    <row r="77" spans="2:11" s="1" customFormat="1" ht="17.25" customHeight="1">
      <c r="B77" s="294"/>
      <c r="C77" s="299" t="s">
        <v>316</v>
      </c>
      <c r="D77" s="299"/>
      <c r="E77" s="299"/>
      <c r="F77" s="300" t="s">
        <v>317</v>
      </c>
      <c r="G77" s="301"/>
      <c r="H77" s="299"/>
      <c r="I77" s="299"/>
      <c r="J77" s="299" t="s">
        <v>318</v>
      </c>
      <c r="K77" s="296"/>
    </row>
    <row r="78" spans="2:11" s="1" customFormat="1" ht="5.25" customHeight="1">
      <c r="B78" s="294"/>
      <c r="C78" s="302"/>
      <c r="D78" s="302"/>
      <c r="E78" s="302"/>
      <c r="F78" s="302"/>
      <c r="G78" s="303"/>
      <c r="H78" s="302"/>
      <c r="I78" s="302"/>
      <c r="J78" s="302"/>
      <c r="K78" s="296"/>
    </row>
    <row r="79" spans="2:11" s="1" customFormat="1" ht="15" customHeight="1">
      <c r="B79" s="294"/>
      <c r="C79" s="282" t="s">
        <v>57</v>
      </c>
      <c r="D79" s="304"/>
      <c r="E79" s="304"/>
      <c r="F79" s="305" t="s">
        <v>319</v>
      </c>
      <c r="G79" s="306"/>
      <c r="H79" s="282" t="s">
        <v>320</v>
      </c>
      <c r="I79" s="282" t="s">
        <v>321</v>
      </c>
      <c r="J79" s="282">
        <v>20</v>
      </c>
      <c r="K79" s="296"/>
    </row>
    <row r="80" spans="2:11" s="1" customFormat="1" ht="15" customHeight="1">
      <c r="B80" s="294"/>
      <c r="C80" s="282" t="s">
        <v>322</v>
      </c>
      <c r="D80" s="282"/>
      <c r="E80" s="282"/>
      <c r="F80" s="305" t="s">
        <v>319</v>
      </c>
      <c r="G80" s="306"/>
      <c r="H80" s="282" t="s">
        <v>323</v>
      </c>
      <c r="I80" s="282" t="s">
        <v>321</v>
      </c>
      <c r="J80" s="282">
        <v>120</v>
      </c>
      <c r="K80" s="296"/>
    </row>
    <row r="81" spans="2:11" s="1" customFormat="1" ht="15" customHeight="1">
      <c r="B81" s="307"/>
      <c r="C81" s="282" t="s">
        <v>324</v>
      </c>
      <c r="D81" s="282"/>
      <c r="E81" s="282"/>
      <c r="F81" s="305" t="s">
        <v>325</v>
      </c>
      <c r="G81" s="306"/>
      <c r="H81" s="282" t="s">
        <v>326</v>
      </c>
      <c r="I81" s="282" t="s">
        <v>321</v>
      </c>
      <c r="J81" s="282">
        <v>50</v>
      </c>
      <c r="K81" s="296"/>
    </row>
    <row r="82" spans="2:11" s="1" customFormat="1" ht="15" customHeight="1">
      <c r="B82" s="307"/>
      <c r="C82" s="282" t="s">
        <v>327</v>
      </c>
      <c r="D82" s="282"/>
      <c r="E82" s="282"/>
      <c r="F82" s="305" t="s">
        <v>319</v>
      </c>
      <c r="G82" s="306"/>
      <c r="H82" s="282" t="s">
        <v>328</v>
      </c>
      <c r="I82" s="282" t="s">
        <v>329</v>
      </c>
      <c r="J82" s="282"/>
      <c r="K82" s="296"/>
    </row>
    <row r="83" spans="2:11" s="1" customFormat="1" ht="15" customHeight="1">
      <c r="B83" s="307"/>
      <c r="C83" s="308" t="s">
        <v>330</v>
      </c>
      <c r="D83" s="308"/>
      <c r="E83" s="308"/>
      <c r="F83" s="309" t="s">
        <v>325</v>
      </c>
      <c r="G83" s="308"/>
      <c r="H83" s="308" t="s">
        <v>331</v>
      </c>
      <c r="I83" s="308" t="s">
        <v>321</v>
      </c>
      <c r="J83" s="308">
        <v>15</v>
      </c>
      <c r="K83" s="296"/>
    </row>
    <row r="84" spans="2:11" s="1" customFormat="1" ht="15" customHeight="1">
      <c r="B84" s="307"/>
      <c r="C84" s="308" t="s">
        <v>332</v>
      </c>
      <c r="D84" s="308"/>
      <c r="E84" s="308"/>
      <c r="F84" s="309" t="s">
        <v>325</v>
      </c>
      <c r="G84" s="308"/>
      <c r="H84" s="308" t="s">
        <v>333</v>
      </c>
      <c r="I84" s="308" t="s">
        <v>321</v>
      </c>
      <c r="J84" s="308">
        <v>15</v>
      </c>
      <c r="K84" s="296"/>
    </row>
    <row r="85" spans="2:11" s="1" customFormat="1" ht="15" customHeight="1">
      <c r="B85" s="307"/>
      <c r="C85" s="308" t="s">
        <v>334</v>
      </c>
      <c r="D85" s="308"/>
      <c r="E85" s="308"/>
      <c r="F85" s="309" t="s">
        <v>325</v>
      </c>
      <c r="G85" s="308"/>
      <c r="H85" s="308" t="s">
        <v>335</v>
      </c>
      <c r="I85" s="308" t="s">
        <v>321</v>
      </c>
      <c r="J85" s="308">
        <v>20</v>
      </c>
      <c r="K85" s="296"/>
    </row>
    <row r="86" spans="2:11" s="1" customFormat="1" ht="15" customHeight="1">
      <c r="B86" s="307"/>
      <c r="C86" s="308" t="s">
        <v>336</v>
      </c>
      <c r="D86" s="308"/>
      <c r="E86" s="308"/>
      <c r="F86" s="309" t="s">
        <v>325</v>
      </c>
      <c r="G86" s="308"/>
      <c r="H86" s="308" t="s">
        <v>337</v>
      </c>
      <c r="I86" s="308" t="s">
        <v>321</v>
      </c>
      <c r="J86" s="308">
        <v>20</v>
      </c>
      <c r="K86" s="296"/>
    </row>
    <row r="87" spans="2:11" s="1" customFormat="1" ht="15" customHeight="1">
      <c r="B87" s="307"/>
      <c r="C87" s="282" t="s">
        <v>338</v>
      </c>
      <c r="D87" s="282"/>
      <c r="E87" s="282"/>
      <c r="F87" s="305" t="s">
        <v>325</v>
      </c>
      <c r="G87" s="306"/>
      <c r="H87" s="282" t="s">
        <v>339</v>
      </c>
      <c r="I87" s="282" t="s">
        <v>321</v>
      </c>
      <c r="J87" s="282">
        <v>50</v>
      </c>
      <c r="K87" s="296"/>
    </row>
    <row r="88" spans="2:11" s="1" customFormat="1" ht="15" customHeight="1">
      <c r="B88" s="307"/>
      <c r="C88" s="282" t="s">
        <v>340</v>
      </c>
      <c r="D88" s="282"/>
      <c r="E88" s="282"/>
      <c r="F88" s="305" t="s">
        <v>325</v>
      </c>
      <c r="G88" s="306"/>
      <c r="H88" s="282" t="s">
        <v>341</v>
      </c>
      <c r="I88" s="282" t="s">
        <v>321</v>
      </c>
      <c r="J88" s="282">
        <v>20</v>
      </c>
      <c r="K88" s="296"/>
    </row>
    <row r="89" spans="2:11" s="1" customFormat="1" ht="15" customHeight="1">
      <c r="B89" s="307"/>
      <c r="C89" s="282" t="s">
        <v>342</v>
      </c>
      <c r="D89" s="282"/>
      <c r="E89" s="282"/>
      <c r="F89" s="305" t="s">
        <v>325</v>
      </c>
      <c r="G89" s="306"/>
      <c r="H89" s="282" t="s">
        <v>343</v>
      </c>
      <c r="I89" s="282" t="s">
        <v>321</v>
      </c>
      <c r="J89" s="282">
        <v>20</v>
      </c>
      <c r="K89" s="296"/>
    </row>
    <row r="90" spans="2:11" s="1" customFormat="1" ht="15" customHeight="1">
      <c r="B90" s="307"/>
      <c r="C90" s="282" t="s">
        <v>344</v>
      </c>
      <c r="D90" s="282"/>
      <c r="E90" s="282"/>
      <c r="F90" s="305" t="s">
        <v>325</v>
      </c>
      <c r="G90" s="306"/>
      <c r="H90" s="282" t="s">
        <v>345</v>
      </c>
      <c r="I90" s="282" t="s">
        <v>321</v>
      </c>
      <c r="J90" s="282">
        <v>50</v>
      </c>
      <c r="K90" s="296"/>
    </row>
    <row r="91" spans="2:11" s="1" customFormat="1" ht="15" customHeight="1">
      <c r="B91" s="307"/>
      <c r="C91" s="282" t="s">
        <v>346</v>
      </c>
      <c r="D91" s="282"/>
      <c r="E91" s="282"/>
      <c r="F91" s="305" t="s">
        <v>325</v>
      </c>
      <c r="G91" s="306"/>
      <c r="H91" s="282" t="s">
        <v>346</v>
      </c>
      <c r="I91" s="282" t="s">
        <v>321</v>
      </c>
      <c r="J91" s="282">
        <v>50</v>
      </c>
      <c r="K91" s="296"/>
    </row>
    <row r="92" spans="2:11" s="1" customFormat="1" ht="15" customHeight="1">
      <c r="B92" s="307"/>
      <c r="C92" s="282" t="s">
        <v>347</v>
      </c>
      <c r="D92" s="282"/>
      <c r="E92" s="282"/>
      <c r="F92" s="305" t="s">
        <v>325</v>
      </c>
      <c r="G92" s="306"/>
      <c r="H92" s="282" t="s">
        <v>348</v>
      </c>
      <c r="I92" s="282" t="s">
        <v>321</v>
      </c>
      <c r="J92" s="282">
        <v>255</v>
      </c>
      <c r="K92" s="296"/>
    </row>
    <row r="93" spans="2:11" s="1" customFormat="1" ht="15" customHeight="1">
      <c r="B93" s="307"/>
      <c r="C93" s="282" t="s">
        <v>349</v>
      </c>
      <c r="D93" s="282"/>
      <c r="E93" s="282"/>
      <c r="F93" s="305" t="s">
        <v>319</v>
      </c>
      <c r="G93" s="306"/>
      <c r="H93" s="282" t="s">
        <v>350</v>
      </c>
      <c r="I93" s="282" t="s">
        <v>351</v>
      </c>
      <c r="J93" s="282"/>
      <c r="K93" s="296"/>
    </row>
    <row r="94" spans="2:11" s="1" customFormat="1" ht="15" customHeight="1">
      <c r="B94" s="307"/>
      <c r="C94" s="282" t="s">
        <v>352</v>
      </c>
      <c r="D94" s="282"/>
      <c r="E94" s="282"/>
      <c r="F94" s="305" t="s">
        <v>319</v>
      </c>
      <c r="G94" s="306"/>
      <c r="H94" s="282" t="s">
        <v>353</v>
      </c>
      <c r="I94" s="282" t="s">
        <v>354</v>
      </c>
      <c r="J94" s="282"/>
      <c r="K94" s="296"/>
    </row>
    <row r="95" spans="2:11" s="1" customFormat="1" ht="15" customHeight="1">
      <c r="B95" s="307"/>
      <c r="C95" s="282" t="s">
        <v>355</v>
      </c>
      <c r="D95" s="282"/>
      <c r="E95" s="282"/>
      <c r="F95" s="305" t="s">
        <v>319</v>
      </c>
      <c r="G95" s="306"/>
      <c r="H95" s="282" t="s">
        <v>355</v>
      </c>
      <c r="I95" s="282" t="s">
        <v>354</v>
      </c>
      <c r="J95" s="282"/>
      <c r="K95" s="296"/>
    </row>
    <row r="96" spans="2:11" s="1" customFormat="1" ht="15" customHeight="1">
      <c r="B96" s="307"/>
      <c r="C96" s="282" t="s">
        <v>42</v>
      </c>
      <c r="D96" s="282"/>
      <c r="E96" s="282"/>
      <c r="F96" s="305" t="s">
        <v>319</v>
      </c>
      <c r="G96" s="306"/>
      <c r="H96" s="282" t="s">
        <v>356</v>
      </c>
      <c r="I96" s="282" t="s">
        <v>354</v>
      </c>
      <c r="J96" s="282"/>
      <c r="K96" s="296"/>
    </row>
    <row r="97" spans="2:11" s="1" customFormat="1" ht="15" customHeight="1">
      <c r="B97" s="307"/>
      <c r="C97" s="282" t="s">
        <v>52</v>
      </c>
      <c r="D97" s="282"/>
      <c r="E97" s="282"/>
      <c r="F97" s="305" t="s">
        <v>319</v>
      </c>
      <c r="G97" s="306"/>
      <c r="H97" s="282" t="s">
        <v>357</v>
      </c>
      <c r="I97" s="282" t="s">
        <v>354</v>
      </c>
      <c r="J97" s="282"/>
      <c r="K97" s="296"/>
    </row>
    <row r="98" spans="2:11" s="1" customFormat="1" ht="15" customHeight="1">
      <c r="B98" s="310"/>
      <c r="C98" s="311"/>
      <c r="D98" s="311"/>
      <c r="E98" s="311"/>
      <c r="F98" s="311"/>
      <c r="G98" s="311"/>
      <c r="H98" s="311"/>
      <c r="I98" s="311"/>
      <c r="J98" s="311"/>
      <c r="K98" s="312"/>
    </row>
    <row r="99" spans="2:11" s="1" customFormat="1" ht="18.75" customHeight="1">
      <c r="B99" s="313"/>
      <c r="C99" s="314"/>
      <c r="D99" s="314"/>
      <c r="E99" s="314"/>
      <c r="F99" s="314"/>
      <c r="G99" s="314"/>
      <c r="H99" s="314"/>
      <c r="I99" s="314"/>
      <c r="J99" s="314"/>
      <c r="K99" s="313"/>
    </row>
    <row r="100" spans="2:11" s="1" customFormat="1" ht="18.75" customHeight="1"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</row>
    <row r="101" spans="2:11" s="1" customFormat="1" ht="7.5" customHeight="1">
      <c r="B101" s="291"/>
      <c r="C101" s="292"/>
      <c r="D101" s="292"/>
      <c r="E101" s="292"/>
      <c r="F101" s="292"/>
      <c r="G101" s="292"/>
      <c r="H101" s="292"/>
      <c r="I101" s="292"/>
      <c r="J101" s="292"/>
      <c r="K101" s="293"/>
    </row>
    <row r="102" spans="2:11" s="1" customFormat="1" ht="45" customHeight="1">
      <c r="B102" s="294"/>
      <c r="C102" s="295" t="s">
        <v>358</v>
      </c>
      <c r="D102" s="295"/>
      <c r="E102" s="295"/>
      <c r="F102" s="295"/>
      <c r="G102" s="295"/>
      <c r="H102" s="295"/>
      <c r="I102" s="295"/>
      <c r="J102" s="295"/>
      <c r="K102" s="296"/>
    </row>
    <row r="103" spans="2:11" s="1" customFormat="1" ht="17.25" customHeight="1">
      <c r="B103" s="294"/>
      <c r="C103" s="297" t="s">
        <v>313</v>
      </c>
      <c r="D103" s="297"/>
      <c r="E103" s="297"/>
      <c r="F103" s="297" t="s">
        <v>314</v>
      </c>
      <c r="G103" s="298"/>
      <c r="H103" s="297" t="s">
        <v>58</v>
      </c>
      <c r="I103" s="297" t="s">
        <v>61</v>
      </c>
      <c r="J103" s="297" t="s">
        <v>315</v>
      </c>
      <c r="K103" s="296"/>
    </row>
    <row r="104" spans="2:11" s="1" customFormat="1" ht="17.25" customHeight="1">
      <c r="B104" s="294"/>
      <c r="C104" s="299" t="s">
        <v>316</v>
      </c>
      <c r="D104" s="299"/>
      <c r="E104" s="299"/>
      <c r="F104" s="300" t="s">
        <v>317</v>
      </c>
      <c r="G104" s="301"/>
      <c r="H104" s="299"/>
      <c r="I104" s="299"/>
      <c r="J104" s="299" t="s">
        <v>318</v>
      </c>
      <c r="K104" s="296"/>
    </row>
    <row r="105" spans="2:11" s="1" customFormat="1" ht="5.25" customHeight="1">
      <c r="B105" s="294"/>
      <c r="C105" s="297"/>
      <c r="D105" s="297"/>
      <c r="E105" s="297"/>
      <c r="F105" s="297"/>
      <c r="G105" s="315"/>
      <c r="H105" s="297"/>
      <c r="I105" s="297"/>
      <c r="J105" s="297"/>
      <c r="K105" s="296"/>
    </row>
    <row r="106" spans="2:11" s="1" customFormat="1" ht="15" customHeight="1">
      <c r="B106" s="294"/>
      <c r="C106" s="282" t="s">
        <v>57</v>
      </c>
      <c r="D106" s="304"/>
      <c r="E106" s="304"/>
      <c r="F106" s="305" t="s">
        <v>319</v>
      </c>
      <c r="G106" s="282"/>
      <c r="H106" s="282" t="s">
        <v>359</v>
      </c>
      <c r="I106" s="282" t="s">
        <v>321</v>
      </c>
      <c r="J106" s="282">
        <v>20</v>
      </c>
      <c r="K106" s="296"/>
    </row>
    <row r="107" spans="2:11" s="1" customFormat="1" ht="15" customHeight="1">
      <c r="B107" s="294"/>
      <c r="C107" s="282" t="s">
        <v>322</v>
      </c>
      <c r="D107" s="282"/>
      <c r="E107" s="282"/>
      <c r="F107" s="305" t="s">
        <v>319</v>
      </c>
      <c r="G107" s="282"/>
      <c r="H107" s="282" t="s">
        <v>359</v>
      </c>
      <c r="I107" s="282" t="s">
        <v>321</v>
      </c>
      <c r="J107" s="282">
        <v>120</v>
      </c>
      <c r="K107" s="296"/>
    </row>
    <row r="108" spans="2:11" s="1" customFormat="1" ht="15" customHeight="1">
      <c r="B108" s="307"/>
      <c r="C108" s="282" t="s">
        <v>324</v>
      </c>
      <c r="D108" s="282"/>
      <c r="E108" s="282"/>
      <c r="F108" s="305" t="s">
        <v>325</v>
      </c>
      <c r="G108" s="282"/>
      <c r="H108" s="282" t="s">
        <v>359</v>
      </c>
      <c r="I108" s="282" t="s">
        <v>321</v>
      </c>
      <c r="J108" s="282">
        <v>50</v>
      </c>
      <c r="K108" s="296"/>
    </row>
    <row r="109" spans="2:11" s="1" customFormat="1" ht="15" customHeight="1">
      <c r="B109" s="307"/>
      <c r="C109" s="282" t="s">
        <v>327</v>
      </c>
      <c r="D109" s="282"/>
      <c r="E109" s="282"/>
      <c r="F109" s="305" t="s">
        <v>319</v>
      </c>
      <c r="G109" s="282"/>
      <c r="H109" s="282" t="s">
        <v>359</v>
      </c>
      <c r="I109" s="282" t="s">
        <v>329</v>
      </c>
      <c r="J109" s="282"/>
      <c r="K109" s="296"/>
    </row>
    <row r="110" spans="2:11" s="1" customFormat="1" ht="15" customHeight="1">
      <c r="B110" s="307"/>
      <c r="C110" s="282" t="s">
        <v>338</v>
      </c>
      <c r="D110" s="282"/>
      <c r="E110" s="282"/>
      <c r="F110" s="305" t="s">
        <v>325</v>
      </c>
      <c r="G110" s="282"/>
      <c r="H110" s="282" t="s">
        <v>359</v>
      </c>
      <c r="I110" s="282" t="s">
        <v>321</v>
      </c>
      <c r="J110" s="282">
        <v>50</v>
      </c>
      <c r="K110" s="296"/>
    </row>
    <row r="111" spans="2:11" s="1" customFormat="1" ht="15" customHeight="1">
      <c r="B111" s="307"/>
      <c r="C111" s="282" t="s">
        <v>346</v>
      </c>
      <c r="D111" s="282"/>
      <c r="E111" s="282"/>
      <c r="F111" s="305" t="s">
        <v>325</v>
      </c>
      <c r="G111" s="282"/>
      <c r="H111" s="282" t="s">
        <v>359</v>
      </c>
      <c r="I111" s="282" t="s">
        <v>321</v>
      </c>
      <c r="J111" s="282">
        <v>50</v>
      </c>
      <c r="K111" s="296"/>
    </row>
    <row r="112" spans="2:11" s="1" customFormat="1" ht="15" customHeight="1">
      <c r="B112" s="307"/>
      <c r="C112" s="282" t="s">
        <v>344</v>
      </c>
      <c r="D112" s="282"/>
      <c r="E112" s="282"/>
      <c r="F112" s="305" t="s">
        <v>325</v>
      </c>
      <c r="G112" s="282"/>
      <c r="H112" s="282" t="s">
        <v>359</v>
      </c>
      <c r="I112" s="282" t="s">
        <v>321</v>
      </c>
      <c r="J112" s="282">
        <v>50</v>
      </c>
      <c r="K112" s="296"/>
    </row>
    <row r="113" spans="2:11" s="1" customFormat="1" ht="15" customHeight="1">
      <c r="B113" s="307"/>
      <c r="C113" s="282" t="s">
        <v>57</v>
      </c>
      <c r="D113" s="282"/>
      <c r="E113" s="282"/>
      <c r="F113" s="305" t="s">
        <v>319</v>
      </c>
      <c r="G113" s="282"/>
      <c r="H113" s="282" t="s">
        <v>360</v>
      </c>
      <c r="I113" s="282" t="s">
        <v>321</v>
      </c>
      <c r="J113" s="282">
        <v>20</v>
      </c>
      <c r="K113" s="296"/>
    </row>
    <row r="114" spans="2:11" s="1" customFormat="1" ht="15" customHeight="1">
      <c r="B114" s="307"/>
      <c r="C114" s="282" t="s">
        <v>361</v>
      </c>
      <c r="D114" s="282"/>
      <c r="E114" s="282"/>
      <c r="F114" s="305" t="s">
        <v>319</v>
      </c>
      <c r="G114" s="282"/>
      <c r="H114" s="282" t="s">
        <v>362</v>
      </c>
      <c r="I114" s="282" t="s">
        <v>321</v>
      </c>
      <c r="J114" s="282">
        <v>120</v>
      </c>
      <c r="K114" s="296"/>
    </row>
    <row r="115" spans="2:11" s="1" customFormat="1" ht="15" customHeight="1">
      <c r="B115" s="307"/>
      <c r="C115" s="282" t="s">
        <v>42</v>
      </c>
      <c r="D115" s="282"/>
      <c r="E115" s="282"/>
      <c r="F115" s="305" t="s">
        <v>319</v>
      </c>
      <c r="G115" s="282"/>
      <c r="H115" s="282" t="s">
        <v>363</v>
      </c>
      <c r="I115" s="282" t="s">
        <v>354</v>
      </c>
      <c r="J115" s="282"/>
      <c r="K115" s="296"/>
    </row>
    <row r="116" spans="2:11" s="1" customFormat="1" ht="15" customHeight="1">
      <c r="B116" s="307"/>
      <c r="C116" s="282" t="s">
        <v>52</v>
      </c>
      <c r="D116" s="282"/>
      <c r="E116" s="282"/>
      <c r="F116" s="305" t="s">
        <v>319</v>
      </c>
      <c r="G116" s="282"/>
      <c r="H116" s="282" t="s">
        <v>364</v>
      </c>
      <c r="I116" s="282" t="s">
        <v>354</v>
      </c>
      <c r="J116" s="282"/>
      <c r="K116" s="296"/>
    </row>
    <row r="117" spans="2:11" s="1" customFormat="1" ht="15" customHeight="1">
      <c r="B117" s="307"/>
      <c r="C117" s="282" t="s">
        <v>61</v>
      </c>
      <c r="D117" s="282"/>
      <c r="E117" s="282"/>
      <c r="F117" s="305" t="s">
        <v>319</v>
      </c>
      <c r="G117" s="282"/>
      <c r="H117" s="282" t="s">
        <v>365</v>
      </c>
      <c r="I117" s="282" t="s">
        <v>366</v>
      </c>
      <c r="J117" s="282"/>
      <c r="K117" s="296"/>
    </row>
    <row r="118" spans="2:11" s="1" customFormat="1" ht="15" customHeight="1">
      <c r="B118" s="310"/>
      <c r="C118" s="316"/>
      <c r="D118" s="316"/>
      <c r="E118" s="316"/>
      <c r="F118" s="316"/>
      <c r="G118" s="316"/>
      <c r="H118" s="316"/>
      <c r="I118" s="316"/>
      <c r="J118" s="316"/>
      <c r="K118" s="312"/>
    </row>
    <row r="119" spans="2:11" s="1" customFormat="1" ht="18.75" customHeight="1">
      <c r="B119" s="317"/>
      <c r="C119" s="318"/>
      <c r="D119" s="318"/>
      <c r="E119" s="318"/>
      <c r="F119" s="319"/>
      <c r="G119" s="318"/>
      <c r="H119" s="318"/>
      <c r="I119" s="318"/>
      <c r="J119" s="318"/>
      <c r="K119" s="317"/>
    </row>
    <row r="120" spans="2:11" s="1" customFormat="1" ht="18.75" customHeight="1"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</row>
    <row r="121" spans="2:11" s="1" customFormat="1" ht="7.5" customHeight="1">
      <c r="B121" s="320"/>
      <c r="C121" s="321"/>
      <c r="D121" s="321"/>
      <c r="E121" s="321"/>
      <c r="F121" s="321"/>
      <c r="G121" s="321"/>
      <c r="H121" s="321"/>
      <c r="I121" s="321"/>
      <c r="J121" s="321"/>
      <c r="K121" s="322"/>
    </row>
    <row r="122" spans="2:11" s="1" customFormat="1" ht="45" customHeight="1">
      <c r="B122" s="323"/>
      <c r="C122" s="273" t="s">
        <v>367</v>
      </c>
      <c r="D122" s="273"/>
      <c r="E122" s="273"/>
      <c r="F122" s="273"/>
      <c r="G122" s="273"/>
      <c r="H122" s="273"/>
      <c r="I122" s="273"/>
      <c r="J122" s="273"/>
      <c r="K122" s="324"/>
    </row>
    <row r="123" spans="2:11" s="1" customFormat="1" ht="17.25" customHeight="1">
      <c r="B123" s="325"/>
      <c r="C123" s="297" t="s">
        <v>313</v>
      </c>
      <c r="D123" s="297"/>
      <c r="E123" s="297"/>
      <c r="F123" s="297" t="s">
        <v>314</v>
      </c>
      <c r="G123" s="298"/>
      <c r="H123" s="297" t="s">
        <v>58</v>
      </c>
      <c r="I123" s="297" t="s">
        <v>61</v>
      </c>
      <c r="J123" s="297" t="s">
        <v>315</v>
      </c>
      <c r="K123" s="326"/>
    </row>
    <row r="124" spans="2:11" s="1" customFormat="1" ht="17.25" customHeight="1">
      <c r="B124" s="325"/>
      <c r="C124" s="299" t="s">
        <v>316</v>
      </c>
      <c r="D124" s="299"/>
      <c r="E124" s="299"/>
      <c r="F124" s="300" t="s">
        <v>317</v>
      </c>
      <c r="G124" s="301"/>
      <c r="H124" s="299"/>
      <c r="I124" s="299"/>
      <c r="J124" s="299" t="s">
        <v>318</v>
      </c>
      <c r="K124" s="326"/>
    </row>
    <row r="125" spans="2:11" s="1" customFormat="1" ht="5.25" customHeight="1">
      <c r="B125" s="327"/>
      <c r="C125" s="302"/>
      <c r="D125" s="302"/>
      <c r="E125" s="302"/>
      <c r="F125" s="302"/>
      <c r="G125" s="328"/>
      <c r="H125" s="302"/>
      <c r="I125" s="302"/>
      <c r="J125" s="302"/>
      <c r="K125" s="329"/>
    </row>
    <row r="126" spans="2:11" s="1" customFormat="1" ht="15" customHeight="1">
      <c r="B126" s="327"/>
      <c r="C126" s="282" t="s">
        <v>322</v>
      </c>
      <c r="D126" s="304"/>
      <c r="E126" s="304"/>
      <c r="F126" s="305" t="s">
        <v>319</v>
      </c>
      <c r="G126" s="282"/>
      <c r="H126" s="282" t="s">
        <v>359</v>
      </c>
      <c r="I126" s="282" t="s">
        <v>321</v>
      </c>
      <c r="J126" s="282">
        <v>120</v>
      </c>
      <c r="K126" s="330"/>
    </row>
    <row r="127" spans="2:11" s="1" customFormat="1" ht="15" customHeight="1">
      <c r="B127" s="327"/>
      <c r="C127" s="282" t="s">
        <v>368</v>
      </c>
      <c r="D127" s="282"/>
      <c r="E127" s="282"/>
      <c r="F127" s="305" t="s">
        <v>319</v>
      </c>
      <c r="G127" s="282"/>
      <c r="H127" s="282" t="s">
        <v>369</v>
      </c>
      <c r="I127" s="282" t="s">
        <v>321</v>
      </c>
      <c r="J127" s="282" t="s">
        <v>370</v>
      </c>
      <c r="K127" s="330"/>
    </row>
    <row r="128" spans="2:11" s="1" customFormat="1" ht="15" customHeight="1">
      <c r="B128" s="327"/>
      <c r="C128" s="282" t="s">
        <v>267</v>
      </c>
      <c r="D128" s="282"/>
      <c r="E128" s="282"/>
      <c r="F128" s="305" t="s">
        <v>319</v>
      </c>
      <c r="G128" s="282"/>
      <c r="H128" s="282" t="s">
        <v>371</v>
      </c>
      <c r="I128" s="282" t="s">
        <v>321</v>
      </c>
      <c r="J128" s="282" t="s">
        <v>370</v>
      </c>
      <c r="K128" s="330"/>
    </row>
    <row r="129" spans="2:11" s="1" customFormat="1" ht="15" customHeight="1">
      <c r="B129" s="327"/>
      <c r="C129" s="282" t="s">
        <v>330</v>
      </c>
      <c r="D129" s="282"/>
      <c r="E129" s="282"/>
      <c r="F129" s="305" t="s">
        <v>325</v>
      </c>
      <c r="G129" s="282"/>
      <c r="H129" s="282" t="s">
        <v>331</v>
      </c>
      <c r="I129" s="282" t="s">
        <v>321</v>
      </c>
      <c r="J129" s="282">
        <v>15</v>
      </c>
      <c r="K129" s="330"/>
    </row>
    <row r="130" spans="2:11" s="1" customFormat="1" ht="15" customHeight="1">
      <c r="B130" s="327"/>
      <c r="C130" s="308" t="s">
        <v>332</v>
      </c>
      <c r="D130" s="308"/>
      <c r="E130" s="308"/>
      <c r="F130" s="309" t="s">
        <v>325</v>
      </c>
      <c r="G130" s="308"/>
      <c r="H130" s="308" t="s">
        <v>333</v>
      </c>
      <c r="I130" s="308" t="s">
        <v>321</v>
      </c>
      <c r="J130" s="308">
        <v>15</v>
      </c>
      <c r="K130" s="330"/>
    </row>
    <row r="131" spans="2:11" s="1" customFormat="1" ht="15" customHeight="1">
      <c r="B131" s="327"/>
      <c r="C131" s="308" t="s">
        <v>334</v>
      </c>
      <c r="D131" s="308"/>
      <c r="E131" s="308"/>
      <c r="F131" s="309" t="s">
        <v>325</v>
      </c>
      <c r="G131" s="308"/>
      <c r="H131" s="308" t="s">
        <v>335</v>
      </c>
      <c r="I131" s="308" t="s">
        <v>321</v>
      </c>
      <c r="J131" s="308">
        <v>20</v>
      </c>
      <c r="K131" s="330"/>
    </row>
    <row r="132" spans="2:11" s="1" customFormat="1" ht="15" customHeight="1">
      <c r="B132" s="327"/>
      <c r="C132" s="308" t="s">
        <v>336</v>
      </c>
      <c r="D132" s="308"/>
      <c r="E132" s="308"/>
      <c r="F132" s="309" t="s">
        <v>325</v>
      </c>
      <c r="G132" s="308"/>
      <c r="H132" s="308" t="s">
        <v>337</v>
      </c>
      <c r="I132" s="308" t="s">
        <v>321</v>
      </c>
      <c r="J132" s="308">
        <v>20</v>
      </c>
      <c r="K132" s="330"/>
    </row>
    <row r="133" spans="2:11" s="1" customFormat="1" ht="15" customHeight="1">
      <c r="B133" s="327"/>
      <c r="C133" s="282" t="s">
        <v>324</v>
      </c>
      <c r="D133" s="282"/>
      <c r="E133" s="282"/>
      <c r="F133" s="305" t="s">
        <v>325</v>
      </c>
      <c r="G133" s="282"/>
      <c r="H133" s="282" t="s">
        <v>359</v>
      </c>
      <c r="I133" s="282" t="s">
        <v>321</v>
      </c>
      <c r="J133" s="282">
        <v>50</v>
      </c>
      <c r="K133" s="330"/>
    </row>
    <row r="134" spans="2:11" s="1" customFormat="1" ht="15" customHeight="1">
      <c r="B134" s="327"/>
      <c r="C134" s="282" t="s">
        <v>338</v>
      </c>
      <c r="D134" s="282"/>
      <c r="E134" s="282"/>
      <c r="F134" s="305" t="s">
        <v>325</v>
      </c>
      <c r="G134" s="282"/>
      <c r="H134" s="282" t="s">
        <v>359</v>
      </c>
      <c r="I134" s="282" t="s">
        <v>321</v>
      </c>
      <c r="J134" s="282">
        <v>50</v>
      </c>
      <c r="K134" s="330"/>
    </row>
    <row r="135" spans="2:11" s="1" customFormat="1" ht="15" customHeight="1">
      <c r="B135" s="327"/>
      <c r="C135" s="282" t="s">
        <v>344</v>
      </c>
      <c r="D135" s="282"/>
      <c r="E135" s="282"/>
      <c r="F135" s="305" t="s">
        <v>325</v>
      </c>
      <c r="G135" s="282"/>
      <c r="H135" s="282" t="s">
        <v>359</v>
      </c>
      <c r="I135" s="282" t="s">
        <v>321</v>
      </c>
      <c r="J135" s="282">
        <v>50</v>
      </c>
      <c r="K135" s="330"/>
    </row>
    <row r="136" spans="2:11" s="1" customFormat="1" ht="15" customHeight="1">
      <c r="B136" s="327"/>
      <c r="C136" s="282" t="s">
        <v>346</v>
      </c>
      <c r="D136" s="282"/>
      <c r="E136" s="282"/>
      <c r="F136" s="305" t="s">
        <v>325</v>
      </c>
      <c r="G136" s="282"/>
      <c r="H136" s="282" t="s">
        <v>359</v>
      </c>
      <c r="I136" s="282" t="s">
        <v>321</v>
      </c>
      <c r="J136" s="282">
        <v>50</v>
      </c>
      <c r="K136" s="330"/>
    </row>
    <row r="137" spans="2:11" s="1" customFormat="1" ht="15" customHeight="1">
      <c r="B137" s="327"/>
      <c r="C137" s="282" t="s">
        <v>347</v>
      </c>
      <c r="D137" s="282"/>
      <c r="E137" s="282"/>
      <c r="F137" s="305" t="s">
        <v>325</v>
      </c>
      <c r="G137" s="282"/>
      <c r="H137" s="282" t="s">
        <v>372</v>
      </c>
      <c r="I137" s="282" t="s">
        <v>321</v>
      </c>
      <c r="J137" s="282">
        <v>255</v>
      </c>
      <c r="K137" s="330"/>
    </row>
    <row r="138" spans="2:11" s="1" customFormat="1" ht="15" customHeight="1">
      <c r="B138" s="327"/>
      <c r="C138" s="282" t="s">
        <v>349</v>
      </c>
      <c r="D138" s="282"/>
      <c r="E138" s="282"/>
      <c r="F138" s="305" t="s">
        <v>319</v>
      </c>
      <c r="G138" s="282"/>
      <c r="H138" s="282" t="s">
        <v>373</v>
      </c>
      <c r="I138" s="282" t="s">
        <v>351</v>
      </c>
      <c r="J138" s="282"/>
      <c r="K138" s="330"/>
    </row>
    <row r="139" spans="2:11" s="1" customFormat="1" ht="15" customHeight="1">
      <c r="B139" s="327"/>
      <c r="C139" s="282" t="s">
        <v>352</v>
      </c>
      <c r="D139" s="282"/>
      <c r="E139" s="282"/>
      <c r="F139" s="305" t="s">
        <v>319</v>
      </c>
      <c r="G139" s="282"/>
      <c r="H139" s="282" t="s">
        <v>374</v>
      </c>
      <c r="I139" s="282" t="s">
        <v>354</v>
      </c>
      <c r="J139" s="282"/>
      <c r="K139" s="330"/>
    </row>
    <row r="140" spans="2:11" s="1" customFormat="1" ht="15" customHeight="1">
      <c r="B140" s="327"/>
      <c r="C140" s="282" t="s">
        <v>355</v>
      </c>
      <c r="D140" s="282"/>
      <c r="E140" s="282"/>
      <c r="F140" s="305" t="s">
        <v>319</v>
      </c>
      <c r="G140" s="282"/>
      <c r="H140" s="282" t="s">
        <v>355</v>
      </c>
      <c r="I140" s="282" t="s">
        <v>354</v>
      </c>
      <c r="J140" s="282"/>
      <c r="K140" s="330"/>
    </row>
    <row r="141" spans="2:11" s="1" customFormat="1" ht="15" customHeight="1">
      <c r="B141" s="327"/>
      <c r="C141" s="282" t="s">
        <v>42</v>
      </c>
      <c r="D141" s="282"/>
      <c r="E141" s="282"/>
      <c r="F141" s="305" t="s">
        <v>319</v>
      </c>
      <c r="G141" s="282"/>
      <c r="H141" s="282" t="s">
        <v>375</v>
      </c>
      <c r="I141" s="282" t="s">
        <v>354</v>
      </c>
      <c r="J141" s="282"/>
      <c r="K141" s="330"/>
    </row>
    <row r="142" spans="2:11" s="1" customFormat="1" ht="15" customHeight="1">
      <c r="B142" s="327"/>
      <c r="C142" s="282" t="s">
        <v>376</v>
      </c>
      <c r="D142" s="282"/>
      <c r="E142" s="282"/>
      <c r="F142" s="305" t="s">
        <v>319</v>
      </c>
      <c r="G142" s="282"/>
      <c r="H142" s="282" t="s">
        <v>377</v>
      </c>
      <c r="I142" s="282" t="s">
        <v>354</v>
      </c>
      <c r="J142" s="282"/>
      <c r="K142" s="330"/>
    </row>
    <row r="143" spans="2:11" s="1" customFormat="1" ht="15" customHeight="1">
      <c r="B143" s="331"/>
      <c r="C143" s="332"/>
      <c r="D143" s="332"/>
      <c r="E143" s="332"/>
      <c r="F143" s="332"/>
      <c r="G143" s="332"/>
      <c r="H143" s="332"/>
      <c r="I143" s="332"/>
      <c r="J143" s="332"/>
      <c r="K143" s="333"/>
    </row>
    <row r="144" spans="2:11" s="1" customFormat="1" ht="18.75" customHeight="1">
      <c r="B144" s="318"/>
      <c r="C144" s="318"/>
      <c r="D144" s="318"/>
      <c r="E144" s="318"/>
      <c r="F144" s="319"/>
      <c r="G144" s="318"/>
      <c r="H144" s="318"/>
      <c r="I144" s="318"/>
      <c r="J144" s="318"/>
      <c r="K144" s="318"/>
    </row>
    <row r="145" spans="2:11" s="1" customFormat="1" ht="18.75" customHeight="1"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</row>
    <row r="146" spans="2:11" s="1" customFormat="1" ht="7.5" customHeight="1">
      <c r="B146" s="291"/>
      <c r="C146" s="292"/>
      <c r="D146" s="292"/>
      <c r="E146" s="292"/>
      <c r="F146" s="292"/>
      <c r="G146" s="292"/>
      <c r="H146" s="292"/>
      <c r="I146" s="292"/>
      <c r="J146" s="292"/>
      <c r="K146" s="293"/>
    </row>
    <row r="147" spans="2:11" s="1" customFormat="1" ht="45" customHeight="1">
      <c r="B147" s="294"/>
      <c r="C147" s="295" t="s">
        <v>378</v>
      </c>
      <c r="D147" s="295"/>
      <c r="E147" s="295"/>
      <c r="F147" s="295"/>
      <c r="G147" s="295"/>
      <c r="H147" s="295"/>
      <c r="I147" s="295"/>
      <c r="J147" s="295"/>
      <c r="K147" s="296"/>
    </row>
    <row r="148" spans="2:11" s="1" customFormat="1" ht="17.25" customHeight="1">
      <c r="B148" s="294"/>
      <c r="C148" s="297" t="s">
        <v>313</v>
      </c>
      <c r="D148" s="297"/>
      <c r="E148" s="297"/>
      <c r="F148" s="297" t="s">
        <v>314</v>
      </c>
      <c r="G148" s="298"/>
      <c r="H148" s="297" t="s">
        <v>58</v>
      </c>
      <c r="I148" s="297" t="s">
        <v>61</v>
      </c>
      <c r="J148" s="297" t="s">
        <v>315</v>
      </c>
      <c r="K148" s="296"/>
    </row>
    <row r="149" spans="2:11" s="1" customFormat="1" ht="17.25" customHeight="1">
      <c r="B149" s="294"/>
      <c r="C149" s="299" t="s">
        <v>316</v>
      </c>
      <c r="D149" s="299"/>
      <c r="E149" s="299"/>
      <c r="F149" s="300" t="s">
        <v>317</v>
      </c>
      <c r="G149" s="301"/>
      <c r="H149" s="299"/>
      <c r="I149" s="299"/>
      <c r="J149" s="299" t="s">
        <v>318</v>
      </c>
      <c r="K149" s="296"/>
    </row>
    <row r="150" spans="2:11" s="1" customFormat="1" ht="5.25" customHeight="1">
      <c r="B150" s="307"/>
      <c r="C150" s="302"/>
      <c r="D150" s="302"/>
      <c r="E150" s="302"/>
      <c r="F150" s="302"/>
      <c r="G150" s="303"/>
      <c r="H150" s="302"/>
      <c r="I150" s="302"/>
      <c r="J150" s="302"/>
      <c r="K150" s="330"/>
    </row>
    <row r="151" spans="2:11" s="1" customFormat="1" ht="15" customHeight="1">
      <c r="B151" s="307"/>
      <c r="C151" s="334" t="s">
        <v>322</v>
      </c>
      <c r="D151" s="282"/>
      <c r="E151" s="282"/>
      <c r="F151" s="335" t="s">
        <v>319</v>
      </c>
      <c r="G151" s="282"/>
      <c r="H151" s="334" t="s">
        <v>359</v>
      </c>
      <c r="I151" s="334" t="s">
        <v>321</v>
      </c>
      <c r="J151" s="334">
        <v>120</v>
      </c>
      <c r="K151" s="330"/>
    </row>
    <row r="152" spans="2:11" s="1" customFormat="1" ht="15" customHeight="1">
      <c r="B152" s="307"/>
      <c r="C152" s="334" t="s">
        <v>368</v>
      </c>
      <c r="D152" s="282"/>
      <c r="E152" s="282"/>
      <c r="F152" s="335" t="s">
        <v>319</v>
      </c>
      <c r="G152" s="282"/>
      <c r="H152" s="334" t="s">
        <v>379</v>
      </c>
      <c r="I152" s="334" t="s">
        <v>321</v>
      </c>
      <c r="J152" s="334" t="s">
        <v>370</v>
      </c>
      <c r="K152" s="330"/>
    </row>
    <row r="153" spans="2:11" s="1" customFormat="1" ht="15" customHeight="1">
      <c r="B153" s="307"/>
      <c r="C153" s="334" t="s">
        <v>267</v>
      </c>
      <c r="D153" s="282"/>
      <c r="E153" s="282"/>
      <c r="F153" s="335" t="s">
        <v>319</v>
      </c>
      <c r="G153" s="282"/>
      <c r="H153" s="334" t="s">
        <v>380</v>
      </c>
      <c r="I153" s="334" t="s">
        <v>321</v>
      </c>
      <c r="J153" s="334" t="s">
        <v>370</v>
      </c>
      <c r="K153" s="330"/>
    </row>
    <row r="154" spans="2:11" s="1" customFormat="1" ht="15" customHeight="1">
      <c r="B154" s="307"/>
      <c r="C154" s="334" t="s">
        <v>324</v>
      </c>
      <c r="D154" s="282"/>
      <c r="E154" s="282"/>
      <c r="F154" s="335" t="s">
        <v>325</v>
      </c>
      <c r="G154" s="282"/>
      <c r="H154" s="334" t="s">
        <v>359</v>
      </c>
      <c r="I154" s="334" t="s">
        <v>321</v>
      </c>
      <c r="J154" s="334">
        <v>50</v>
      </c>
      <c r="K154" s="330"/>
    </row>
    <row r="155" spans="2:11" s="1" customFormat="1" ht="15" customHeight="1">
      <c r="B155" s="307"/>
      <c r="C155" s="334" t="s">
        <v>327</v>
      </c>
      <c r="D155" s="282"/>
      <c r="E155" s="282"/>
      <c r="F155" s="335" t="s">
        <v>319</v>
      </c>
      <c r="G155" s="282"/>
      <c r="H155" s="334" t="s">
        <v>359</v>
      </c>
      <c r="I155" s="334" t="s">
        <v>329</v>
      </c>
      <c r="J155" s="334"/>
      <c r="K155" s="330"/>
    </row>
    <row r="156" spans="2:11" s="1" customFormat="1" ht="15" customHeight="1">
      <c r="B156" s="307"/>
      <c r="C156" s="334" t="s">
        <v>338</v>
      </c>
      <c r="D156" s="282"/>
      <c r="E156" s="282"/>
      <c r="F156" s="335" t="s">
        <v>325</v>
      </c>
      <c r="G156" s="282"/>
      <c r="H156" s="334" t="s">
        <v>359</v>
      </c>
      <c r="I156" s="334" t="s">
        <v>321</v>
      </c>
      <c r="J156" s="334">
        <v>50</v>
      </c>
      <c r="K156" s="330"/>
    </row>
    <row r="157" spans="2:11" s="1" customFormat="1" ht="15" customHeight="1">
      <c r="B157" s="307"/>
      <c r="C157" s="334" t="s">
        <v>346</v>
      </c>
      <c r="D157" s="282"/>
      <c r="E157" s="282"/>
      <c r="F157" s="335" t="s">
        <v>325</v>
      </c>
      <c r="G157" s="282"/>
      <c r="H157" s="334" t="s">
        <v>359</v>
      </c>
      <c r="I157" s="334" t="s">
        <v>321</v>
      </c>
      <c r="J157" s="334">
        <v>50</v>
      </c>
      <c r="K157" s="330"/>
    </row>
    <row r="158" spans="2:11" s="1" customFormat="1" ht="15" customHeight="1">
      <c r="B158" s="307"/>
      <c r="C158" s="334" t="s">
        <v>344</v>
      </c>
      <c r="D158" s="282"/>
      <c r="E158" s="282"/>
      <c r="F158" s="335" t="s">
        <v>325</v>
      </c>
      <c r="G158" s="282"/>
      <c r="H158" s="334" t="s">
        <v>359</v>
      </c>
      <c r="I158" s="334" t="s">
        <v>321</v>
      </c>
      <c r="J158" s="334">
        <v>50</v>
      </c>
      <c r="K158" s="330"/>
    </row>
    <row r="159" spans="2:11" s="1" customFormat="1" ht="15" customHeight="1">
      <c r="B159" s="307"/>
      <c r="C159" s="334" t="s">
        <v>90</v>
      </c>
      <c r="D159" s="282"/>
      <c r="E159" s="282"/>
      <c r="F159" s="335" t="s">
        <v>319</v>
      </c>
      <c r="G159" s="282"/>
      <c r="H159" s="334" t="s">
        <v>381</v>
      </c>
      <c r="I159" s="334" t="s">
        <v>321</v>
      </c>
      <c r="J159" s="334" t="s">
        <v>382</v>
      </c>
      <c r="K159" s="330"/>
    </row>
    <row r="160" spans="2:11" s="1" customFormat="1" ht="15" customHeight="1">
      <c r="B160" s="307"/>
      <c r="C160" s="334" t="s">
        <v>383</v>
      </c>
      <c r="D160" s="282"/>
      <c r="E160" s="282"/>
      <c r="F160" s="335" t="s">
        <v>319</v>
      </c>
      <c r="G160" s="282"/>
      <c r="H160" s="334" t="s">
        <v>384</v>
      </c>
      <c r="I160" s="334" t="s">
        <v>354</v>
      </c>
      <c r="J160" s="334"/>
      <c r="K160" s="330"/>
    </row>
    <row r="161" spans="2:11" s="1" customFormat="1" ht="15" customHeight="1">
      <c r="B161" s="336"/>
      <c r="C161" s="316"/>
      <c r="D161" s="316"/>
      <c r="E161" s="316"/>
      <c r="F161" s="316"/>
      <c r="G161" s="316"/>
      <c r="H161" s="316"/>
      <c r="I161" s="316"/>
      <c r="J161" s="316"/>
      <c r="K161" s="337"/>
    </row>
    <row r="162" spans="2:11" s="1" customFormat="1" ht="18.75" customHeight="1">
      <c r="B162" s="318"/>
      <c r="C162" s="328"/>
      <c r="D162" s="328"/>
      <c r="E162" s="328"/>
      <c r="F162" s="338"/>
      <c r="G162" s="328"/>
      <c r="H162" s="328"/>
      <c r="I162" s="328"/>
      <c r="J162" s="328"/>
      <c r="K162" s="318"/>
    </row>
    <row r="163" spans="2:11" s="1" customFormat="1" ht="18.75" customHeight="1"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</row>
    <row r="164" spans="2:11" s="1" customFormat="1" ht="7.5" customHeight="1">
      <c r="B164" s="269"/>
      <c r="C164" s="270"/>
      <c r="D164" s="270"/>
      <c r="E164" s="270"/>
      <c r="F164" s="270"/>
      <c r="G164" s="270"/>
      <c r="H164" s="270"/>
      <c r="I164" s="270"/>
      <c r="J164" s="270"/>
      <c r="K164" s="271"/>
    </row>
    <row r="165" spans="2:11" s="1" customFormat="1" ht="45" customHeight="1">
      <c r="B165" s="272"/>
      <c r="C165" s="273" t="s">
        <v>385</v>
      </c>
      <c r="D165" s="273"/>
      <c r="E165" s="273"/>
      <c r="F165" s="273"/>
      <c r="G165" s="273"/>
      <c r="H165" s="273"/>
      <c r="I165" s="273"/>
      <c r="J165" s="273"/>
      <c r="K165" s="274"/>
    </row>
    <row r="166" spans="2:11" s="1" customFormat="1" ht="17.25" customHeight="1">
      <c r="B166" s="272"/>
      <c r="C166" s="297" t="s">
        <v>313</v>
      </c>
      <c r="D166" s="297"/>
      <c r="E166" s="297"/>
      <c r="F166" s="297" t="s">
        <v>314</v>
      </c>
      <c r="G166" s="339"/>
      <c r="H166" s="340" t="s">
        <v>58</v>
      </c>
      <c r="I166" s="340" t="s">
        <v>61</v>
      </c>
      <c r="J166" s="297" t="s">
        <v>315</v>
      </c>
      <c r="K166" s="274"/>
    </row>
    <row r="167" spans="2:11" s="1" customFormat="1" ht="17.25" customHeight="1">
      <c r="B167" s="275"/>
      <c r="C167" s="299" t="s">
        <v>316</v>
      </c>
      <c r="D167" s="299"/>
      <c r="E167" s="299"/>
      <c r="F167" s="300" t="s">
        <v>317</v>
      </c>
      <c r="G167" s="341"/>
      <c r="H167" s="342"/>
      <c r="I167" s="342"/>
      <c r="J167" s="299" t="s">
        <v>318</v>
      </c>
      <c r="K167" s="277"/>
    </row>
    <row r="168" spans="2:11" s="1" customFormat="1" ht="5.25" customHeight="1">
      <c r="B168" s="307"/>
      <c r="C168" s="302"/>
      <c r="D168" s="302"/>
      <c r="E168" s="302"/>
      <c r="F168" s="302"/>
      <c r="G168" s="303"/>
      <c r="H168" s="302"/>
      <c r="I168" s="302"/>
      <c r="J168" s="302"/>
      <c r="K168" s="330"/>
    </row>
    <row r="169" spans="2:11" s="1" customFormat="1" ht="15" customHeight="1">
      <c r="B169" s="307"/>
      <c r="C169" s="282" t="s">
        <v>322</v>
      </c>
      <c r="D169" s="282"/>
      <c r="E169" s="282"/>
      <c r="F169" s="305" t="s">
        <v>319</v>
      </c>
      <c r="G169" s="282"/>
      <c r="H169" s="282" t="s">
        <v>359</v>
      </c>
      <c r="I169" s="282" t="s">
        <v>321</v>
      </c>
      <c r="J169" s="282">
        <v>120</v>
      </c>
      <c r="K169" s="330"/>
    </row>
    <row r="170" spans="2:11" s="1" customFormat="1" ht="15" customHeight="1">
      <c r="B170" s="307"/>
      <c r="C170" s="282" t="s">
        <v>368</v>
      </c>
      <c r="D170" s="282"/>
      <c r="E170" s="282"/>
      <c r="F170" s="305" t="s">
        <v>319</v>
      </c>
      <c r="G170" s="282"/>
      <c r="H170" s="282" t="s">
        <v>369</v>
      </c>
      <c r="I170" s="282" t="s">
        <v>321</v>
      </c>
      <c r="J170" s="282" t="s">
        <v>370</v>
      </c>
      <c r="K170" s="330"/>
    </row>
    <row r="171" spans="2:11" s="1" customFormat="1" ht="15" customHeight="1">
      <c r="B171" s="307"/>
      <c r="C171" s="282" t="s">
        <v>267</v>
      </c>
      <c r="D171" s="282"/>
      <c r="E171" s="282"/>
      <c r="F171" s="305" t="s">
        <v>319</v>
      </c>
      <c r="G171" s="282"/>
      <c r="H171" s="282" t="s">
        <v>386</v>
      </c>
      <c r="I171" s="282" t="s">
        <v>321</v>
      </c>
      <c r="J171" s="282" t="s">
        <v>370</v>
      </c>
      <c r="K171" s="330"/>
    </row>
    <row r="172" spans="2:11" s="1" customFormat="1" ht="15" customHeight="1">
      <c r="B172" s="307"/>
      <c r="C172" s="282" t="s">
        <v>324</v>
      </c>
      <c r="D172" s="282"/>
      <c r="E172" s="282"/>
      <c r="F172" s="305" t="s">
        <v>325</v>
      </c>
      <c r="G172" s="282"/>
      <c r="H172" s="282" t="s">
        <v>386</v>
      </c>
      <c r="I172" s="282" t="s">
        <v>321</v>
      </c>
      <c r="J172" s="282">
        <v>50</v>
      </c>
      <c r="K172" s="330"/>
    </row>
    <row r="173" spans="2:11" s="1" customFormat="1" ht="15" customHeight="1">
      <c r="B173" s="307"/>
      <c r="C173" s="282" t="s">
        <v>327</v>
      </c>
      <c r="D173" s="282"/>
      <c r="E173" s="282"/>
      <c r="F173" s="305" t="s">
        <v>319</v>
      </c>
      <c r="G173" s="282"/>
      <c r="H173" s="282" t="s">
        <v>386</v>
      </c>
      <c r="I173" s="282" t="s">
        <v>329</v>
      </c>
      <c r="J173" s="282"/>
      <c r="K173" s="330"/>
    </row>
    <row r="174" spans="2:11" s="1" customFormat="1" ht="15" customHeight="1">
      <c r="B174" s="307"/>
      <c r="C174" s="282" t="s">
        <v>338</v>
      </c>
      <c r="D174" s="282"/>
      <c r="E174" s="282"/>
      <c r="F174" s="305" t="s">
        <v>325</v>
      </c>
      <c r="G174" s="282"/>
      <c r="H174" s="282" t="s">
        <v>386</v>
      </c>
      <c r="I174" s="282" t="s">
        <v>321</v>
      </c>
      <c r="J174" s="282">
        <v>50</v>
      </c>
      <c r="K174" s="330"/>
    </row>
    <row r="175" spans="2:11" s="1" customFormat="1" ht="15" customHeight="1">
      <c r="B175" s="307"/>
      <c r="C175" s="282" t="s">
        <v>346</v>
      </c>
      <c r="D175" s="282"/>
      <c r="E175" s="282"/>
      <c r="F175" s="305" t="s">
        <v>325</v>
      </c>
      <c r="G175" s="282"/>
      <c r="H175" s="282" t="s">
        <v>386</v>
      </c>
      <c r="I175" s="282" t="s">
        <v>321</v>
      </c>
      <c r="J175" s="282">
        <v>50</v>
      </c>
      <c r="K175" s="330"/>
    </row>
    <row r="176" spans="2:11" s="1" customFormat="1" ht="15" customHeight="1">
      <c r="B176" s="307"/>
      <c r="C176" s="282" t="s">
        <v>344</v>
      </c>
      <c r="D176" s="282"/>
      <c r="E176" s="282"/>
      <c r="F176" s="305" t="s">
        <v>325</v>
      </c>
      <c r="G176" s="282"/>
      <c r="H176" s="282" t="s">
        <v>386</v>
      </c>
      <c r="I176" s="282" t="s">
        <v>321</v>
      </c>
      <c r="J176" s="282">
        <v>50</v>
      </c>
      <c r="K176" s="330"/>
    </row>
    <row r="177" spans="2:11" s="1" customFormat="1" ht="15" customHeight="1">
      <c r="B177" s="307"/>
      <c r="C177" s="282" t="s">
        <v>101</v>
      </c>
      <c r="D177" s="282"/>
      <c r="E177" s="282"/>
      <c r="F177" s="305" t="s">
        <v>319</v>
      </c>
      <c r="G177" s="282"/>
      <c r="H177" s="282" t="s">
        <v>387</v>
      </c>
      <c r="I177" s="282" t="s">
        <v>388</v>
      </c>
      <c r="J177" s="282"/>
      <c r="K177" s="330"/>
    </row>
    <row r="178" spans="2:11" s="1" customFormat="1" ht="15" customHeight="1">
      <c r="B178" s="307"/>
      <c r="C178" s="282" t="s">
        <v>61</v>
      </c>
      <c r="D178" s="282"/>
      <c r="E178" s="282"/>
      <c r="F178" s="305" t="s">
        <v>319</v>
      </c>
      <c r="G178" s="282"/>
      <c r="H178" s="282" t="s">
        <v>389</v>
      </c>
      <c r="I178" s="282" t="s">
        <v>390</v>
      </c>
      <c r="J178" s="282">
        <v>1</v>
      </c>
      <c r="K178" s="330"/>
    </row>
    <row r="179" spans="2:11" s="1" customFormat="1" ht="15" customHeight="1">
      <c r="B179" s="307"/>
      <c r="C179" s="282" t="s">
        <v>57</v>
      </c>
      <c r="D179" s="282"/>
      <c r="E179" s="282"/>
      <c r="F179" s="305" t="s">
        <v>319</v>
      </c>
      <c r="G179" s="282"/>
      <c r="H179" s="282" t="s">
        <v>391</v>
      </c>
      <c r="I179" s="282" t="s">
        <v>321</v>
      </c>
      <c r="J179" s="282">
        <v>20</v>
      </c>
      <c r="K179" s="330"/>
    </row>
    <row r="180" spans="2:11" s="1" customFormat="1" ht="15" customHeight="1">
      <c r="B180" s="307"/>
      <c r="C180" s="282" t="s">
        <v>58</v>
      </c>
      <c r="D180" s="282"/>
      <c r="E180" s="282"/>
      <c r="F180" s="305" t="s">
        <v>319</v>
      </c>
      <c r="G180" s="282"/>
      <c r="H180" s="282" t="s">
        <v>392</v>
      </c>
      <c r="I180" s="282" t="s">
        <v>321</v>
      </c>
      <c r="J180" s="282">
        <v>255</v>
      </c>
      <c r="K180" s="330"/>
    </row>
    <row r="181" spans="2:11" s="1" customFormat="1" ht="15" customHeight="1">
      <c r="B181" s="307"/>
      <c r="C181" s="282" t="s">
        <v>102</v>
      </c>
      <c r="D181" s="282"/>
      <c r="E181" s="282"/>
      <c r="F181" s="305" t="s">
        <v>319</v>
      </c>
      <c r="G181" s="282"/>
      <c r="H181" s="282" t="s">
        <v>283</v>
      </c>
      <c r="I181" s="282" t="s">
        <v>321</v>
      </c>
      <c r="J181" s="282">
        <v>10</v>
      </c>
      <c r="K181" s="330"/>
    </row>
    <row r="182" spans="2:11" s="1" customFormat="1" ht="15" customHeight="1">
      <c r="B182" s="307"/>
      <c r="C182" s="282" t="s">
        <v>103</v>
      </c>
      <c r="D182" s="282"/>
      <c r="E182" s="282"/>
      <c r="F182" s="305" t="s">
        <v>319</v>
      </c>
      <c r="G182" s="282"/>
      <c r="H182" s="282" t="s">
        <v>393</v>
      </c>
      <c r="I182" s="282" t="s">
        <v>354</v>
      </c>
      <c r="J182" s="282"/>
      <c r="K182" s="330"/>
    </row>
    <row r="183" spans="2:11" s="1" customFormat="1" ht="15" customHeight="1">
      <c r="B183" s="307"/>
      <c r="C183" s="282" t="s">
        <v>394</v>
      </c>
      <c r="D183" s="282"/>
      <c r="E183" s="282"/>
      <c r="F183" s="305" t="s">
        <v>319</v>
      </c>
      <c r="G183" s="282"/>
      <c r="H183" s="282" t="s">
        <v>395</v>
      </c>
      <c r="I183" s="282" t="s">
        <v>354</v>
      </c>
      <c r="J183" s="282"/>
      <c r="K183" s="330"/>
    </row>
    <row r="184" spans="2:11" s="1" customFormat="1" ht="15" customHeight="1">
      <c r="B184" s="307"/>
      <c r="C184" s="282" t="s">
        <v>383</v>
      </c>
      <c r="D184" s="282"/>
      <c r="E184" s="282"/>
      <c r="F184" s="305" t="s">
        <v>319</v>
      </c>
      <c r="G184" s="282"/>
      <c r="H184" s="282" t="s">
        <v>396</v>
      </c>
      <c r="I184" s="282" t="s">
        <v>354</v>
      </c>
      <c r="J184" s="282"/>
      <c r="K184" s="330"/>
    </row>
    <row r="185" spans="2:11" s="1" customFormat="1" ht="15" customHeight="1">
      <c r="B185" s="307"/>
      <c r="C185" s="282" t="s">
        <v>105</v>
      </c>
      <c r="D185" s="282"/>
      <c r="E185" s="282"/>
      <c r="F185" s="305" t="s">
        <v>325</v>
      </c>
      <c r="G185" s="282"/>
      <c r="H185" s="282" t="s">
        <v>397</v>
      </c>
      <c r="I185" s="282" t="s">
        <v>321</v>
      </c>
      <c r="J185" s="282">
        <v>50</v>
      </c>
      <c r="K185" s="330"/>
    </row>
    <row r="186" spans="2:11" s="1" customFormat="1" ht="15" customHeight="1">
      <c r="B186" s="307"/>
      <c r="C186" s="282" t="s">
        <v>398</v>
      </c>
      <c r="D186" s="282"/>
      <c r="E186" s="282"/>
      <c r="F186" s="305" t="s">
        <v>325</v>
      </c>
      <c r="G186" s="282"/>
      <c r="H186" s="282" t="s">
        <v>399</v>
      </c>
      <c r="I186" s="282" t="s">
        <v>400</v>
      </c>
      <c r="J186" s="282"/>
      <c r="K186" s="330"/>
    </row>
    <row r="187" spans="2:11" s="1" customFormat="1" ht="15" customHeight="1">
      <c r="B187" s="307"/>
      <c r="C187" s="282" t="s">
        <v>401</v>
      </c>
      <c r="D187" s="282"/>
      <c r="E187" s="282"/>
      <c r="F187" s="305" t="s">
        <v>325</v>
      </c>
      <c r="G187" s="282"/>
      <c r="H187" s="282" t="s">
        <v>402</v>
      </c>
      <c r="I187" s="282" t="s">
        <v>400</v>
      </c>
      <c r="J187" s="282"/>
      <c r="K187" s="330"/>
    </row>
    <row r="188" spans="2:11" s="1" customFormat="1" ht="15" customHeight="1">
      <c r="B188" s="307"/>
      <c r="C188" s="282" t="s">
        <v>403</v>
      </c>
      <c r="D188" s="282"/>
      <c r="E188" s="282"/>
      <c r="F188" s="305" t="s">
        <v>325</v>
      </c>
      <c r="G188" s="282"/>
      <c r="H188" s="282" t="s">
        <v>404</v>
      </c>
      <c r="I188" s="282" t="s">
        <v>400</v>
      </c>
      <c r="J188" s="282"/>
      <c r="K188" s="330"/>
    </row>
    <row r="189" spans="2:11" s="1" customFormat="1" ht="15" customHeight="1">
      <c r="B189" s="307"/>
      <c r="C189" s="343" t="s">
        <v>405</v>
      </c>
      <c r="D189" s="282"/>
      <c r="E189" s="282"/>
      <c r="F189" s="305" t="s">
        <v>325</v>
      </c>
      <c r="G189" s="282"/>
      <c r="H189" s="282" t="s">
        <v>406</v>
      </c>
      <c r="I189" s="282" t="s">
        <v>407</v>
      </c>
      <c r="J189" s="344" t="s">
        <v>408</v>
      </c>
      <c r="K189" s="330"/>
    </row>
    <row r="190" spans="2:11" s="1" customFormat="1" ht="15" customHeight="1">
      <c r="B190" s="307"/>
      <c r="C190" s="343" t="s">
        <v>46</v>
      </c>
      <c r="D190" s="282"/>
      <c r="E190" s="282"/>
      <c r="F190" s="305" t="s">
        <v>319</v>
      </c>
      <c r="G190" s="282"/>
      <c r="H190" s="279" t="s">
        <v>409</v>
      </c>
      <c r="I190" s="282" t="s">
        <v>410</v>
      </c>
      <c r="J190" s="282"/>
      <c r="K190" s="330"/>
    </row>
    <row r="191" spans="2:11" s="1" customFormat="1" ht="15" customHeight="1">
      <c r="B191" s="307"/>
      <c r="C191" s="343" t="s">
        <v>411</v>
      </c>
      <c r="D191" s="282"/>
      <c r="E191" s="282"/>
      <c r="F191" s="305" t="s">
        <v>319</v>
      </c>
      <c r="G191" s="282"/>
      <c r="H191" s="282" t="s">
        <v>412</v>
      </c>
      <c r="I191" s="282" t="s">
        <v>354</v>
      </c>
      <c r="J191" s="282"/>
      <c r="K191" s="330"/>
    </row>
    <row r="192" spans="2:11" s="1" customFormat="1" ht="15" customHeight="1">
      <c r="B192" s="307"/>
      <c r="C192" s="343" t="s">
        <v>413</v>
      </c>
      <c r="D192" s="282"/>
      <c r="E192" s="282"/>
      <c r="F192" s="305" t="s">
        <v>319</v>
      </c>
      <c r="G192" s="282"/>
      <c r="H192" s="282" t="s">
        <v>414</v>
      </c>
      <c r="I192" s="282" t="s">
        <v>354</v>
      </c>
      <c r="J192" s="282"/>
      <c r="K192" s="330"/>
    </row>
    <row r="193" spans="2:11" s="1" customFormat="1" ht="15" customHeight="1">
      <c r="B193" s="307"/>
      <c r="C193" s="343" t="s">
        <v>415</v>
      </c>
      <c r="D193" s="282"/>
      <c r="E193" s="282"/>
      <c r="F193" s="305" t="s">
        <v>325</v>
      </c>
      <c r="G193" s="282"/>
      <c r="H193" s="282" t="s">
        <v>416</v>
      </c>
      <c r="I193" s="282" t="s">
        <v>354</v>
      </c>
      <c r="J193" s="282"/>
      <c r="K193" s="330"/>
    </row>
    <row r="194" spans="2:11" s="1" customFormat="1" ht="15" customHeight="1">
      <c r="B194" s="336"/>
      <c r="C194" s="345"/>
      <c r="D194" s="316"/>
      <c r="E194" s="316"/>
      <c r="F194" s="316"/>
      <c r="G194" s="316"/>
      <c r="H194" s="316"/>
      <c r="I194" s="316"/>
      <c r="J194" s="316"/>
      <c r="K194" s="337"/>
    </row>
    <row r="195" spans="2:11" s="1" customFormat="1" ht="18.75" customHeight="1">
      <c r="B195" s="318"/>
      <c r="C195" s="328"/>
      <c r="D195" s="328"/>
      <c r="E195" s="328"/>
      <c r="F195" s="338"/>
      <c r="G195" s="328"/>
      <c r="H195" s="328"/>
      <c r="I195" s="328"/>
      <c r="J195" s="328"/>
      <c r="K195" s="318"/>
    </row>
    <row r="196" spans="2:11" s="1" customFormat="1" ht="18.75" customHeight="1">
      <c r="B196" s="318"/>
      <c r="C196" s="328"/>
      <c r="D196" s="328"/>
      <c r="E196" s="328"/>
      <c r="F196" s="338"/>
      <c r="G196" s="328"/>
      <c r="H196" s="328"/>
      <c r="I196" s="328"/>
      <c r="J196" s="328"/>
      <c r="K196" s="318"/>
    </row>
    <row r="197" spans="2:11" s="1" customFormat="1" ht="18.75" customHeight="1">
      <c r="B197" s="290"/>
      <c r="C197" s="290"/>
      <c r="D197" s="290"/>
      <c r="E197" s="290"/>
      <c r="F197" s="290"/>
      <c r="G197" s="290"/>
      <c r="H197" s="290"/>
      <c r="I197" s="290"/>
      <c r="J197" s="290"/>
      <c r="K197" s="290"/>
    </row>
    <row r="198" spans="2:11" s="1" customFormat="1" ht="13.5">
      <c r="B198" s="269"/>
      <c r="C198" s="270"/>
      <c r="D198" s="270"/>
      <c r="E198" s="270"/>
      <c r="F198" s="270"/>
      <c r="G198" s="270"/>
      <c r="H198" s="270"/>
      <c r="I198" s="270"/>
      <c r="J198" s="270"/>
      <c r="K198" s="271"/>
    </row>
    <row r="199" spans="2:11" s="1" customFormat="1" ht="21">
      <c r="B199" s="272"/>
      <c r="C199" s="273" t="s">
        <v>417</v>
      </c>
      <c r="D199" s="273"/>
      <c r="E199" s="273"/>
      <c r="F199" s="273"/>
      <c r="G199" s="273"/>
      <c r="H199" s="273"/>
      <c r="I199" s="273"/>
      <c r="J199" s="273"/>
      <c r="K199" s="274"/>
    </row>
    <row r="200" spans="2:11" s="1" customFormat="1" ht="25.5" customHeight="1">
      <c r="B200" s="272"/>
      <c r="C200" s="346" t="s">
        <v>418</v>
      </c>
      <c r="D200" s="346"/>
      <c r="E200" s="346"/>
      <c r="F200" s="346" t="s">
        <v>419</v>
      </c>
      <c r="G200" s="347"/>
      <c r="H200" s="346" t="s">
        <v>420</v>
      </c>
      <c r="I200" s="346"/>
      <c r="J200" s="346"/>
      <c r="K200" s="274"/>
    </row>
    <row r="201" spans="2:11" s="1" customFormat="1" ht="5.25" customHeight="1">
      <c r="B201" s="307"/>
      <c r="C201" s="302"/>
      <c r="D201" s="302"/>
      <c r="E201" s="302"/>
      <c r="F201" s="302"/>
      <c r="G201" s="328"/>
      <c r="H201" s="302"/>
      <c r="I201" s="302"/>
      <c r="J201" s="302"/>
      <c r="K201" s="330"/>
    </row>
    <row r="202" spans="2:11" s="1" customFormat="1" ht="15" customHeight="1">
      <c r="B202" s="307"/>
      <c r="C202" s="282" t="s">
        <v>410</v>
      </c>
      <c r="D202" s="282"/>
      <c r="E202" s="282"/>
      <c r="F202" s="305" t="s">
        <v>47</v>
      </c>
      <c r="G202" s="282"/>
      <c r="H202" s="282" t="s">
        <v>421</v>
      </c>
      <c r="I202" s="282"/>
      <c r="J202" s="282"/>
      <c r="K202" s="330"/>
    </row>
    <row r="203" spans="2:11" s="1" customFormat="1" ht="15" customHeight="1">
      <c r="B203" s="307"/>
      <c r="C203" s="282"/>
      <c r="D203" s="282"/>
      <c r="E203" s="282"/>
      <c r="F203" s="305" t="s">
        <v>48</v>
      </c>
      <c r="G203" s="282"/>
      <c r="H203" s="282" t="s">
        <v>422</v>
      </c>
      <c r="I203" s="282"/>
      <c r="J203" s="282"/>
      <c r="K203" s="330"/>
    </row>
    <row r="204" spans="2:11" s="1" customFormat="1" ht="15" customHeight="1">
      <c r="B204" s="307"/>
      <c r="C204" s="282"/>
      <c r="D204" s="282"/>
      <c r="E204" s="282"/>
      <c r="F204" s="305" t="s">
        <v>51</v>
      </c>
      <c r="G204" s="282"/>
      <c r="H204" s="282" t="s">
        <v>423</v>
      </c>
      <c r="I204" s="282"/>
      <c r="J204" s="282"/>
      <c r="K204" s="330"/>
    </row>
    <row r="205" spans="2:11" s="1" customFormat="1" ht="15" customHeight="1">
      <c r="B205" s="307"/>
      <c r="C205" s="282"/>
      <c r="D205" s="282"/>
      <c r="E205" s="282"/>
      <c r="F205" s="305" t="s">
        <v>49</v>
      </c>
      <c r="G205" s="282"/>
      <c r="H205" s="282" t="s">
        <v>424</v>
      </c>
      <c r="I205" s="282"/>
      <c r="J205" s="282"/>
      <c r="K205" s="330"/>
    </row>
    <row r="206" spans="2:11" s="1" customFormat="1" ht="15" customHeight="1">
      <c r="B206" s="307"/>
      <c r="C206" s="282"/>
      <c r="D206" s="282"/>
      <c r="E206" s="282"/>
      <c r="F206" s="305" t="s">
        <v>50</v>
      </c>
      <c r="G206" s="282"/>
      <c r="H206" s="282" t="s">
        <v>425</v>
      </c>
      <c r="I206" s="282"/>
      <c r="J206" s="282"/>
      <c r="K206" s="330"/>
    </row>
    <row r="207" spans="2:11" s="1" customFormat="1" ht="15" customHeight="1">
      <c r="B207" s="307"/>
      <c r="C207" s="282"/>
      <c r="D207" s="282"/>
      <c r="E207" s="282"/>
      <c r="F207" s="305"/>
      <c r="G207" s="282"/>
      <c r="H207" s="282"/>
      <c r="I207" s="282"/>
      <c r="J207" s="282"/>
      <c r="K207" s="330"/>
    </row>
    <row r="208" spans="2:11" s="1" customFormat="1" ht="15" customHeight="1">
      <c r="B208" s="307"/>
      <c r="C208" s="282" t="s">
        <v>366</v>
      </c>
      <c r="D208" s="282"/>
      <c r="E208" s="282"/>
      <c r="F208" s="305" t="s">
        <v>83</v>
      </c>
      <c r="G208" s="282"/>
      <c r="H208" s="282" t="s">
        <v>426</v>
      </c>
      <c r="I208" s="282"/>
      <c r="J208" s="282"/>
      <c r="K208" s="330"/>
    </row>
    <row r="209" spans="2:11" s="1" customFormat="1" ht="15" customHeight="1">
      <c r="B209" s="307"/>
      <c r="C209" s="282"/>
      <c r="D209" s="282"/>
      <c r="E209" s="282"/>
      <c r="F209" s="305" t="s">
        <v>261</v>
      </c>
      <c r="G209" s="282"/>
      <c r="H209" s="282" t="s">
        <v>262</v>
      </c>
      <c r="I209" s="282"/>
      <c r="J209" s="282"/>
      <c r="K209" s="330"/>
    </row>
    <row r="210" spans="2:11" s="1" customFormat="1" ht="15" customHeight="1">
      <c r="B210" s="307"/>
      <c r="C210" s="282"/>
      <c r="D210" s="282"/>
      <c r="E210" s="282"/>
      <c r="F210" s="305" t="s">
        <v>259</v>
      </c>
      <c r="G210" s="282"/>
      <c r="H210" s="282" t="s">
        <v>427</v>
      </c>
      <c r="I210" s="282"/>
      <c r="J210" s="282"/>
      <c r="K210" s="330"/>
    </row>
    <row r="211" spans="2:11" s="1" customFormat="1" ht="15" customHeight="1">
      <c r="B211" s="348"/>
      <c r="C211" s="282"/>
      <c r="D211" s="282"/>
      <c r="E211" s="282"/>
      <c r="F211" s="305" t="s">
        <v>263</v>
      </c>
      <c r="G211" s="343"/>
      <c r="H211" s="334" t="s">
        <v>264</v>
      </c>
      <c r="I211" s="334"/>
      <c r="J211" s="334"/>
      <c r="K211" s="349"/>
    </row>
    <row r="212" spans="2:11" s="1" customFormat="1" ht="15" customHeight="1">
      <c r="B212" s="348"/>
      <c r="C212" s="282"/>
      <c r="D212" s="282"/>
      <c r="E212" s="282"/>
      <c r="F212" s="305" t="s">
        <v>265</v>
      </c>
      <c r="G212" s="343"/>
      <c r="H212" s="334" t="s">
        <v>428</v>
      </c>
      <c r="I212" s="334"/>
      <c r="J212" s="334"/>
      <c r="K212" s="349"/>
    </row>
    <row r="213" spans="2:11" s="1" customFormat="1" ht="15" customHeight="1">
      <c r="B213" s="348"/>
      <c r="C213" s="282"/>
      <c r="D213" s="282"/>
      <c r="E213" s="282"/>
      <c r="F213" s="305"/>
      <c r="G213" s="343"/>
      <c r="H213" s="334"/>
      <c r="I213" s="334"/>
      <c r="J213" s="334"/>
      <c r="K213" s="349"/>
    </row>
    <row r="214" spans="2:11" s="1" customFormat="1" ht="15" customHeight="1">
      <c r="B214" s="348"/>
      <c r="C214" s="282" t="s">
        <v>390</v>
      </c>
      <c r="D214" s="282"/>
      <c r="E214" s="282"/>
      <c r="F214" s="305">
        <v>1</v>
      </c>
      <c r="G214" s="343"/>
      <c r="H214" s="334" t="s">
        <v>429</v>
      </c>
      <c r="I214" s="334"/>
      <c r="J214" s="334"/>
      <c r="K214" s="349"/>
    </row>
    <row r="215" spans="2:11" s="1" customFormat="1" ht="15" customHeight="1">
      <c r="B215" s="348"/>
      <c r="C215" s="282"/>
      <c r="D215" s="282"/>
      <c r="E215" s="282"/>
      <c r="F215" s="305">
        <v>2</v>
      </c>
      <c r="G215" s="343"/>
      <c r="H215" s="334" t="s">
        <v>430</v>
      </c>
      <c r="I215" s="334"/>
      <c r="J215" s="334"/>
      <c r="K215" s="349"/>
    </row>
    <row r="216" spans="2:11" s="1" customFormat="1" ht="15" customHeight="1">
      <c r="B216" s="348"/>
      <c r="C216" s="282"/>
      <c r="D216" s="282"/>
      <c r="E216" s="282"/>
      <c r="F216" s="305">
        <v>3</v>
      </c>
      <c r="G216" s="343"/>
      <c r="H216" s="334" t="s">
        <v>431</v>
      </c>
      <c r="I216" s="334"/>
      <c r="J216" s="334"/>
      <c r="K216" s="349"/>
    </row>
    <row r="217" spans="2:11" s="1" customFormat="1" ht="15" customHeight="1">
      <c r="B217" s="348"/>
      <c r="C217" s="282"/>
      <c r="D217" s="282"/>
      <c r="E217" s="282"/>
      <c r="F217" s="305">
        <v>4</v>
      </c>
      <c r="G217" s="343"/>
      <c r="H217" s="334" t="s">
        <v>432</v>
      </c>
      <c r="I217" s="334"/>
      <c r="J217" s="334"/>
      <c r="K217" s="349"/>
    </row>
    <row r="218" spans="2:11" s="1" customFormat="1" ht="12.75" customHeight="1">
      <c r="B218" s="350"/>
      <c r="C218" s="351"/>
      <c r="D218" s="351"/>
      <c r="E218" s="351"/>
      <c r="F218" s="351"/>
      <c r="G218" s="351"/>
      <c r="H218" s="351"/>
      <c r="I218" s="351"/>
      <c r="J218" s="351"/>
      <c r="K218" s="35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JANA-NTB\Jana</dc:creator>
  <cp:keywords/>
  <dc:description/>
  <cp:lastModifiedBy>JANA-NTB\Jana</cp:lastModifiedBy>
  <dcterms:created xsi:type="dcterms:W3CDTF">2023-08-29T15:47:05Z</dcterms:created>
  <dcterms:modified xsi:type="dcterms:W3CDTF">2023-08-29T15:47:08Z</dcterms:modified>
  <cp:category/>
  <cp:version/>
  <cp:contentType/>
  <cp:contentStatus/>
</cp:coreProperties>
</file>