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0B0D258B-7BDA-448D-87DA-46B6159079B3}"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příp...'!$C$94:$K$196</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...'!$C$112:$K$3249</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Vytápění'!$C$103:$K$239</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...'!$112:$112</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příp...'!$C$80:$K$196</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...'!$C$47:$J$92,'D.1.1, D1.2 - Tělocvična ...'!$C$98:$K$3249</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Vytápění'!$C$89:$K$239</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figur'!$C$4:$G$109</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s="1"/>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83" i="28"/>
  <c r="J17" i="28"/>
  <c r="J12" i="28"/>
  <c r="J52" i="28"/>
  <c r="E7" i="28"/>
  <c r="E76" i="28"/>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s="1"/>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s="1"/>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92" i="27"/>
  <c r="J19" i="27"/>
  <c r="J14" i="27"/>
  <c r="J89" i="27"/>
  <c r="E7" i="27"/>
  <c r="E83" i="27" s="1"/>
  <c r="J39" i="26"/>
  <c r="J38" i="26"/>
  <c r="AY83" i="1"/>
  <c r="J37" i="26"/>
  <c r="AX83" i="1" s="1"/>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6" i="26"/>
  <c r="BH186" i="26"/>
  <c r="BG186" i="26"/>
  <c r="BF186" i="26"/>
  <c r="T186" i="26"/>
  <c r="R186" i="26"/>
  <c r="P186" i="26"/>
  <c r="BI185" i="26"/>
  <c r="BH185" i="26"/>
  <c r="BG185" i="26"/>
  <c r="BF185" i="26"/>
  <c r="T185" i="26"/>
  <c r="R185" i="26"/>
  <c r="P185" i="26"/>
  <c r="BI182" i="26"/>
  <c r="BH182" i="26"/>
  <c r="BG182" i="26"/>
  <c r="BF182" i="26"/>
  <c r="T182" i="26"/>
  <c r="T181" i="26" s="1"/>
  <c r="R182" i="26"/>
  <c r="R181" i="26"/>
  <c r="P182" i="26"/>
  <c r="P181"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92" i="26"/>
  <c r="J19" i="26"/>
  <c r="J14" i="26"/>
  <c r="J89" i="26" s="1"/>
  <c r="E7" i="26"/>
  <c r="E83" i="26"/>
  <c r="J39" i="25"/>
  <c r="J38" i="25"/>
  <c r="AY82" i="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59" i="25"/>
  <c r="J19" i="25"/>
  <c r="J14" i="25"/>
  <c r="J56" i="25"/>
  <c r="E7" i="25"/>
  <c r="E76" i="25" s="1"/>
  <c r="J37" i="24"/>
  <c r="J36" i="24"/>
  <c r="AY80" i="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s="1"/>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c r="J17" i="24"/>
  <c r="J12" i="24"/>
  <c r="J84" i="24"/>
  <c r="E7" i="24"/>
  <c r="E48" i="24"/>
  <c r="J37" i="23"/>
  <c r="J36" i="23"/>
  <c r="AY79" i="1"/>
  <c r="J35" i="23"/>
  <c r="AX79" i="1"/>
  <c r="BI154" i="23"/>
  <c r="BH154" i="23"/>
  <c r="BG154" i="23"/>
  <c r="BF154" i="23"/>
  <c r="T154" i="23"/>
  <c r="T153" i="23"/>
  <c r="R154" i="23"/>
  <c r="R153" i="23"/>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c r="R139" i="23"/>
  <c r="R138" i="23"/>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82" i="23" s="1"/>
  <c r="J17" i="23"/>
  <c r="J12" i="23"/>
  <c r="J79" i="23" s="1"/>
  <c r="E7" i="23"/>
  <c r="E48" i="23" s="1"/>
  <c r="J37" i="22"/>
  <c r="J36" i="22"/>
  <c r="AY78" i="1" s="1"/>
  <c r="J35" i="22"/>
  <c r="AX78" i="1"/>
  <c r="BI148" i="22"/>
  <c r="BH148" i="22"/>
  <c r="BG148" i="22"/>
  <c r="BF148" i="22"/>
  <c r="T148" i="22"/>
  <c r="T147" i="22" s="1"/>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c r="R130" i="22"/>
  <c r="R129" i="22" s="1"/>
  <c r="P130" i="22"/>
  <c r="P129" i="22"/>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83" i="22"/>
  <c r="J17" i="22"/>
  <c r="J12" i="22"/>
  <c r="J80" i="22"/>
  <c r="E7" i="22"/>
  <c r="E76" i="22"/>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55" i="21"/>
  <c r="J17" i="21"/>
  <c r="J12" i="21"/>
  <c r="J75" i="21" s="1"/>
  <c r="E7" i="21"/>
  <c r="E48" i="21"/>
  <c r="J37" i="20"/>
  <c r="J36" i="20"/>
  <c r="AY76" i="1"/>
  <c r="J35" i="20"/>
  <c r="AX76" i="1" s="1"/>
  <c r="BI146" i="20"/>
  <c r="BH146" i="20"/>
  <c r="BG146" i="20"/>
  <c r="BF146" i="20"/>
  <c r="T146" i="20"/>
  <c r="T145" i="20"/>
  <c r="R146" i="20"/>
  <c r="R145" i="20" s="1"/>
  <c r="P146" i="20"/>
  <c r="P145" i="20"/>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s="1"/>
  <c r="R107" i="20"/>
  <c r="R106" i="20" s="1"/>
  <c r="P107" i="20"/>
  <c r="P106" i="20" s="1"/>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55" i="20"/>
  <c r="J17" i="20"/>
  <c r="J12" i="20"/>
  <c r="J78" i="20"/>
  <c r="E7" i="20"/>
  <c r="E48" i="20" s="1"/>
  <c r="J37" i="19"/>
  <c r="J36" i="19"/>
  <c r="AY75" i="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55" i="19" s="1"/>
  <c r="J23" i="19"/>
  <c r="J18" i="19"/>
  <c r="E18" i="19"/>
  <c r="F80" i="19"/>
  <c r="J17" i="19"/>
  <c r="J12" i="19"/>
  <c r="J77" i="19"/>
  <c r="E7" i="19"/>
  <c r="E73" i="19"/>
  <c r="J37" i="18"/>
  <c r="J36" i="18"/>
  <c r="AY74" i="1"/>
  <c r="J35" i="18"/>
  <c r="AX74" i="1" s="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81" i="18"/>
  <c r="J23" i="18"/>
  <c r="J18" i="18"/>
  <c r="E18" i="18"/>
  <c r="F81" i="18" s="1"/>
  <c r="J17" i="18"/>
  <c r="J12" i="18"/>
  <c r="J78" i="18" s="1"/>
  <c r="E7" i="18"/>
  <c r="E74" i="18" s="1"/>
  <c r="J37" i="17"/>
  <c r="J36" i="17"/>
  <c r="AY73" i="1" s="1"/>
  <c r="J35" i="17"/>
  <c r="AX73" i="1"/>
  <c r="BI350" i="17"/>
  <c r="BH350" i="17"/>
  <c r="BG350" i="17"/>
  <c r="BF350" i="17"/>
  <c r="T350" i="17"/>
  <c r="T349" i="17" s="1"/>
  <c r="R350" i="17"/>
  <c r="R349" i="17"/>
  <c r="P350" i="17"/>
  <c r="P349" i="17"/>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55" i="17"/>
  <c r="J17" i="17"/>
  <c r="J12" i="17"/>
  <c r="J81" i="17" s="1"/>
  <c r="E7" i="17"/>
  <c r="E77" i="17" s="1"/>
  <c r="J39" i="16"/>
  <c r="J38" i="16"/>
  <c r="AY72" i="1"/>
  <c r="J37" i="16"/>
  <c r="AX72" i="1" s="1"/>
  <c r="BI151" i="16"/>
  <c r="BH151" i="16"/>
  <c r="BG151" i="16"/>
  <c r="BF151" i="16"/>
  <c r="T151" i="16"/>
  <c r="T150" i="16"/>
  <c r="R151" i="16"/>
  <c r="R150" i="16" s="1"/>
  <c r="P151"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s="1"/>
  <c r="J19" i="16"/>
  <c r="J14" i="16"/>
  <c r="J56" i="16" s="1"/>
  <c r="E7" i="16"/>
  <c r="E86" i="16" s="1"/>
  <c r="J39" i="15"/>
  <c r="J38" i="15"/>
  <c r="AY71" i="1" s="1"/>
  <c r="J37" i="15"/>
  <c r="AX71" i="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88" i="15"/>
  <c r="J25" i="15"/>
  <c r="J20" i="15"/>
  <c r="E20" i="15"/>
  <c r="F88" i="15" s="1"/>
  <c r="J19" i="15"/>
  <c r="J14" i="15"/>
  <c r="J85" i="15" s="1"/>
  <c r="E7" i="15"/>
  <c r="E79" i="15" s="1"/>
  <c r="J39" i="14"/>
  <c r="J38" i="14"/>
  <c r="AY70" i="1" s="1"/>
  <c r="J37" i="14"/>
  <c r="AX70" i="1"/>
  <c r="BI775" i="14"/>
  <c r="BH775" i="14"/>
  <c r="BG775" i="14"/>
  <c r="BF775" i="14"/>
  <c r="T775" i="14"/>
  <c r="T774" i="14" s="1"/>
  <c r="R775" i="14"/>
  <c r="R774" i="14"/>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c r="R590" i="14"/>
  <c r="R589" i="14" s="1"/>
  <c r="P590" i="14"/>
  <c r="P589" i="14" s="1"/>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c r="R495" i="14"/>
  <c r="R494" i="14"/>
  <c r="P495" i="14"/>
  <c r="P494" i="14"/>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c r="J19" i="14"/>
  <c r="J14" i="14"/>
  <c r="J99" i="14"/>
  <c r="E7" i="14"/>
  <c r="E50" i="14" s="1"/>
  <c r="J39" i="13"/>
  <c r="J38" i="13"/>
  <c r="AY68" i="1"/>
  <c r="J37" i="13"/>
  <c r="AX68"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87" i="13" s="1"/>
  <c r="J25" i="13"/>
  <c r="J20" i="13"/>
  <c r="E20" i="13"/>
  <c r="F59" i="13" s="1"/>
  <c r="J19" i="13"/>
  <c r="J14" i="13"/>
  <c r="J56" i="13" s="1"/>
  <c r="E7" i="13"/>
  <c r="E50" i="13" s="1"/>
  <c r="J39" i="12"/>
  <c r="J38" i="12"/>
  <c r="AY67" i="1" s="1"/>
  <c r="J37" i="12"/>
  <c r="AX67" i="1"/>
  <c r="BI753" i="12"/>
  <c r="BH753" i="12"/>
  <c r="BG753" i="12"/>
  <c r="BF753" i="12"/>
  <c r="T753" i="12"/>
  <c r="T752" i="12" s="1"/>
  <c r="R753" i="12"/>
  <c r="R752" i="12"/>
  <c r="P753" i="12"/>
  <c r="P752" i="12"/>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s="1"/>
  <c r="R446" i="12"/>
  <c r="R445" i="12"/>
  <c r="P446" i="12"/>
  <c r="P445" i="12" s="1"/>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6" i="12"/>
  <c r="BH416" i="12"/>
  <c r="BG416" i="12"/>
  <c r="BF416" i="12"/>
  <c r="T416" i="12"/>
  <c r="R416" i="12"/>
  <c r="P416"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59" i="12"/>
  <c r="J19" i="12"/>
  <c r="J14" i="12"/>
  <c r="J100" i="12" s="1"/>
  <c r="E7" i="12"/>
  <c r="E94" i="12"/>
  <c r="J39" i="11"/>
  <c r="J38" i="11"/>
  <c r="AY65" i="1"/>
  <c r="J37" i="11"/>
  <c r="AX65" i="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c r="R95" i="11"/>
  <c r="R94" i="11" s="1"/>
  <c r="P95" i="11"/>
  <c r="P94" i="1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s="1"/>
  <c r="J25" i="11"/>
  <c r="J20" i="11"/>
  <c r="E20" i="11"/>
  <c r="F85" i="11"/>
  <c r="J19" i="11"/>
  <c r="J14" i="11"/>
  <c r="J56" i="11"/>
  <c r="E7" i="11"/>
  <c r="E50" i="11"/>
  <c r="J39" i="10"/>
  <c r="J38" i="10"/>
  <c r="AY64" i="1"/>
  <c r="J37" i="10"/>
  <c r="AX64" i="1" s="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s="1"/>
  <c r="P134" i="10"/>
  <c r="P133" i="10" s="1"/>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96" i="10"/>
  <c r="J19" i="10"/>
  <c r="J14" i="10"/>
  <c r="J93" i="10"/>
  <c r="E7" i="10"/>
  <c r="E50" i="10" s="1"/>
  <c r="J39" i="9"/>
  <c r="J38" i="9"/>
  <c r="AY63" i="1"/>
  <c r="J37" i="9"/>
  <c r="AX63" i="1"/>
  <c r="BI239" i="9"/>
  <c r="BH239" i="9"/>
  <c r="BG239" i="9"/>
  <c r="BF239" i="9"/>
  <c r="T239" i="9"/>
  <c r="T238" i="9"/>
  <c r="R239" i="9"/>
  <c r="R238" i="9"/>
  <c r="P239" i="9"/>
  <c r="P238" i="9" s="1"/>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29" i="9"/>
  <c r="BH229" i="9"/>
  <c r="BG229" i="9"/>
  <c r="BF229" i="9"/>
  <c r="T229" i="9"/>
  <c r="R229" i="9"/>
  <c r="P229" i="9"/>
  <c r="BI228" i="9"/>
  <c r="BH228" i="9"/>
  <c r="BG228" i="9"/>
  <c r="BF228" i="9"/>
  <c r="T228" i="9"/>
  <c r="R228" i="9"/>
  <c r="P228" i="9"/>
  <c r="BI226" i="9"/>
  <c r="BH226" i="9"/>
  <c r="BG226" i="9"/>
  <c r="BF226" i="9"/>
  <c r="T226" i="9"/>
  <c r="T225" i="9" s="1"/>
  <c r="R226" i="9"/>
  <c r="R225" i="9"/>
  <c r="P226" i="9"/>
  <c r="P225" i="9" s="1"/>
  <c r="BI224" i="9"/>
  <c r="BH224" i="9"/>
  <c r="BG224" i="9"/>
  <c r="BF224" i="9"/>
  <c r="T224" i="9"/>
  <c r="R224" i="9"/>
  <c r="P224" i="9"/>
  <c r="BI223" i="9"/>
  <c r="BH223" i="9"/>
  <c r="BG223" i="9"/>
  <c r="BF223" i="9"/>
  <c r="T223" i="9"/>
  <c r="R223" i="9"/>
  <c r="P223"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3" i="9"/>
  <c r="BH193" i="9"/>
  <c r="BG193" i="9"/>
  <c r="BF193" i="9"/>
  <c r="T193" i="9"/>
  <c r="R193" i="9"/>
  <c r="P193" i="9"/>
  <c r="BI192" i="9"/>
  <c r="BH192" i="9"/>
  <c r="BG192" i="9"/>
  <c r="BF192" i="9"/>
  <c r="T192" i="9"/>
  <c r="R192" i="9"/>
  <c r="P192" i="9"/>
  <c r="BI190" i="9"/>
  <c r="BH190" i="9"/>
  <c r="BG190" i="9"/>
  <c r="BF190" i="9"/>
  <c r="T190" i="9"/>
  <c r="R190" i="9"/>
  <c r="P190" i="9"/>
  <c r="BI188" i="9"/>
  <c r="BH188" i="9"/>
  <c r="BG188" i="9"/>
  <c r="BF188" i="9"/>
  <c r="T188" i="9"/>
  <c r="R188" i="9"/>
  <c r="P188"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101" i="9"/>
  <c r="J25" i="9"/>
  <c r="J20" i="9"/>
  <c r="E20" i="9"/>
  <c r="F59" i="9"/>
  <c r="J19" i="9"/>
  <c r="J14" i="9"/>
  <c r="J98" i="9" s="1"/>
  <c r="E7" i="9"/>
  <c r="E92" i="9" s="1"/>
  <c r="J39" i="8"/>
  <c r="J38" i="8"/>
  <c r="AY62" i="1"/>
  <c r="J37" i="8"/>
  <c r="AX62" i="1" s="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P296" i="8"/>
  <c r="P295" i="8"/>
  <c r="BI293" i="8"/>
  <c r="BH293" i="8"/>
  <c r="BG293" i="8"/>
  <c r="BF293" i="8"/>
  <c r="T293" i="8"/>
  <c r="R293" i="8"/>
  <c r="P293" i="8"/>
  <c r="BI291" i="8"/>
  <c r="BH291" i="8"/>
  <c r="BG291" i="8"/>
  <c r="BF291" i="8"/>
  <c r="T291" i="8"/>
  <c r="R291" i="8"/>
  <c r="P291" i="8"/>
  <c r="BI289" i="8"/>
  <c r="BH289" i="8"/>
  <c r="BG289" i="8"/>
  <c r="BF289" i="8"/>
  <c r="T289" i="8"/>
  <c r="T288" i="8" s="1"/>
  <c r="R289" i="8"/>
  <c r="R288" i="8" s="1"/>
  <c r="P289" i="8"/>
  <c r="P288" i="8"/>
  <c r="BI287" i="8"/>
  <c r="BH287" i="8"/>
  <c r="BG287" i="8"/>
  <c r="BF287" i="8"/>
  <c r="T287" i="8"/>
  <c r="T286" i="8" s="1"/>
  <c r="R287" i="8"/>
  <c r="R286" i="8"/>
  <c r="P287" i="8"/>
  <c r="P286" i="8" s="1"/>
  <c r="BI284" i="8"/>
  <c r="BH284" i="8"/>
  <c r="BG284" i="8"/>
  <c r="BF284" i="8"/>
  <c r="T284" i="8"/>
  <c r="R284" i="8"/>
  <c r="P284" i="8"/>
  <c r="BI282" i="8"/>
  <c r="BH282" i="8"/>
  <c r="BG282" i="8"/>
  <c r="BF282" i="8"/>
  <c r="T282" i="8"/>
  <c r="R282" i="8"/>
  <c r="P282" i="8"/>
  <c r="BI280" i="8"/>
  <c r="BH280" i="8"/>
  <c r="BG280" i="8"/>
  <c r="BF280" i="8"/>
  <c r="T280" i="8"/>
  <c r="R280" i="8"/>
  <c r="R279" i="8"/>
  <c r="P280" i="8"/>
  <c r="P279" i="8" s="1"/>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111" i="8"/>
  <c r="J25" i="8"/>
  <c r="J20" i="8"/>
  <c r="E20" i="8"/>
  <c r="F111" i="8"/>
  <c r="J19" i="8"/>
  <c r="J14" i="8"/>
  <c r="J56" i="8" s="1"/>
  <c r="E7" i="8"/>
  <c r="E102" i="8" s="1"/>
  <c r="J39" i="7"/>
  <c r="J38" i="7"/>
  <c r="AY61" i="1"/>
  <c r="J37" i="7"/>
  <c r="AX61" i="1" s="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s="1"/>
  <c r="R99" i="7"/>
  <c r="R98" i="7"/>
  <c r="P99" i="7"/>
  <c r="P98" i="7"/>
  <c r="J92" i="7"/>
  <c r="F92" i="7"/>
  <c r="F90" i="7"/>
  <c r="E88" i="7"/>
  <c r="J58" i="7"/>
  <c r="F58" i="7"/>
  <c r="F56" i="7"/>
  <c r="E54" i="7"/>
  <c r="J26" i="7"/>
  <c r="E26" i="7"/>
  <c r="J59" i="7"/>
  <c r="J25" i="7"/>
  <c r="J20" i="7"/>
  <c r="E20" i="7"/>
  <c r="F93" i="7" s="1"/>
  <c r="J19" i="7"/>
  <c r="J14" i="7"/>
  <c r="J90" i="7"/>
  <c r="E7" i="7"/>
  <c r="E50" i="7" s="1"/>
  <c r="J39" i="6"/>
  <c r="J38" i="6"/>
  <c r="AY60" i="1" s="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c r="R301" i="6"/>
  <c r="R300" i="6" s="1"/>
  <c r="P301" i="6"/>
  <c r="P300" i="6"/>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119" i="6" s="1"/>
  <c r="J25" i="6"/>
  <c r="J20" i="6"/>
  <c r="E20" i="6"/>
  <c r="F119" i="6" s="1"/>
  <c r="J19" i="6"/>
  <c r="J14" i="6"/>
  <c r="J116" i="6"/>
  <c r="E7" i="6"/>
  <c r="E110" i="6"/>
  <c r="J39" i="5"/>
  <c r="J38" i="5"/>
  <c r="AY59" i="1"/>
  <c r="J37" i="5"/>
  <c r="AX59" i="1" s="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59" i="5" s="1"/>
  <c r="J25" i="5"/>
  <c r="J20" i="5"/>
  <c r="E20" i="5"/>
  <c r="F89" i="5" s="1"/>
  <c r="J19" i="5"/>
  <c r="J14" i="5"/>
  <c r="J86" i="5"/>
  <c r="E7" i="5"/>
  <c r="E80" i="5"/>
  <c r="J39" i="4"/>
  <c r="J38" i="4"/>
  <c r="AY58" i="1" s="1"/>
  <c r="J37" i="4"/>
  <c r="AX58" i="1" s="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85" i="4" s="1"/>
  <c r="J25" i="4"/>
  <c r="J20" i="4"/>
  <c r="E20" i="4"/>
  <c r="F59" i="4" s="1"/>
  <c r="J19" i="4"/>
  <c r="J14" i="4"/>
  <c r="J82" i="4" s="1"/>
  <c r="E7" i="4"/>
  <c r="E76" i="4"/>
  <c r="J39" i="3"/>
  <c r="J38" i="3"/>
  <c r="AY57" i="1"/>
  <c r="J37" i="3"/>
  <c r="AX57" i="1"/>
  <c r="BI3246" i="3"/>
  <c r="BH3246" i="3"/>
  <c r="BG3246" i="3"/>
  <c r="BF3246" i="3"/>
  <c r="T3246" i="3"/>
  <c r="T3245" i="3"/>
  <c r="R3246" i="3"/>
  <c r="R3245" i="3"/>
  <c r="P3246" i="3"/>
  <c r="P3245" i="3" s="1"/>
  <c r="BI3243" i="3"/>
  <c r="BH3243" i="3"/>
  <c r="BG3243" i="3"/>
  <c r="BF3243" i="3"/>
  <c r="T3243" i="3"/>
  <c r="R3243" i="3"/>
  <c r="P3243" i="3"/>
  <c r="BI3241" i="3"/>
  <c r="BH3241" i="3"/>
  <c r="BG3241" i="3"/>
  <c r="BF3241" i="3"/>
  <c r="T3241" i="3"/>
  <c r="R3241" i="3"/>
  <c r="P3241" i="3"/>
  <c r="BI3239" i="3"/>
  <c r="BH3239" i="3"/>
  <c r="BG3239" i="3"/>
  <c r="BF3239" i="3"/>
  <c r="T3239" i="3"/>
  <c r="R3239" i="3"/>
  <c r="P3239" i="3"/>
  <c r="BI3237" i="3"/>
  <c r="BH3237" i="3"/>
  <c r="BG3237" i="3"/>
  <c r="BF3237" i="3"/>
  <c r="T3237" i="3"/>
  <c r="R3237" i="3"/>
  <c r="P3237" i="3"/>
  <c r="BI3236" i="3"/>
  <c r="BH3236" i="3"/>
  <c r="BG3236" i="3"/>
  <c r="BF3236" i="3"/>
  <c r="T3236" i="3"/>
  <c r="R3236" i="3"/>
  <c r="P3236" i="3"/>
  <c r="BI3234" i="3"/>
  <c r="BH3234" i="3"/>
  <c r="BG3234" i="3"/>
  <c r="BF3234" i="3"/>
  <c r="T3234" i="3"/>
  <c r="R3234" i="3"/>
  <c r="P3234" i="3"/>
  <c r="BI3232" i="3"/>
  <c r="BH3232" i="3"/>
  <c r="BG3232" i="3"/>
  <c r="BF3232" i="3"/>
  <c r="T3232" i="3"/>
  <c r="R3232" i="3"/>
  <c r="P3232" i="3"/>
  <c r="BI3228" i="3"/>
  <c r="BH3228" i="3"/>
  <c r="BG3228" i="3"/>
  <c r="BF3228" i="3"/>
  <c r="T3228" i="3"/>
  <c r="R3228" i="3"/>
  <c r="P3228" i="3"/>
  <c r="BI3186" i="3"/>
  <c r="BH3186" i="3"/>
  <c r="BG3186" i="3"/>
  <c r="BF3186" i="3"/>
  <c r="T3186" i="3"/>
  <c r="R3186" i="3"/>
  <c r="P3186" i="3"/>
  <c r="BI3184" i="3"/>
  <c r="BH3184" i="3"/>
  <c r="BG3184" i="3"/>
  <c r="BF3184" i="3"/>
  <c r="T3184" i="3"/>
  <c r="R3184" i="3"/>
  <c r="P3184" i="3"/>
  <c r="BI3182" i="3"/>
  <c r="BH3182" i="3"/>
  <c r="BG3182" i="3"/>
  <c r="BF3182" i="3"/>
  <c r="T3182" i="3"/>
  <c r="R3182" i="3"/>
  <c r="P3182" i="3"/>
  <c r="BI3171" i="3"/>
  <c r="BH3171" i="3"/>
  <c r="BG3171" i="3"/>
  <c r="BF3171" i="3"/>
  <c r="T3171" i="3"/>
  <c r="R3171" i="3"/>
  <c r="P3171" i="3"/>
  <c r="BI3160" i="3"/>
  <c r="BH3160" i="3"/>
  <c r="BG3160" i="3"/>
  <c r="BF3160" i="3"/>
  <c r="T3160" i="3"/>
  <c r="R3160" i="3"/>
  <c r="P3160" i="3"/>
  <c r="BI3157" i="3"/>
  <c r="BH3157" i="3"/>
  <c r="BG3157" i="3"/>
  <c r="BF3157" i="3"/>
  <c r="T3157" i="3"/>
  <c r="R3157" i="3"/>
  <c r="P3157" i="3"/>
  <c r="BI3148" i="3"/>
  <c r="BH3148" i="3"/>
  <c r="BG3148" i="3"/>
  <c r="BF3148" i="3"/>
  <c r="T3148" i="3"/>
  <c r="R3148" i="3"/>
  <c r="P3148" i="3"/>
  <c r="BI3139" i="3"/>
  <c r="BH3139" i="3"/>
  <c r="BG3139" i="3"/>
  <c r="BF3139" i="3"/>
  <c r="T3139" i="3"/>
  <c r="R3139" i="3"/>
  <c r="P3139" i="3"/>
  <c r="BI3134" i="3"/>
  <c r="BH3134" i="3"/>
  <c r="BG3134" i="3"/>
  <c r="BF3134" i="3"/>
  <c r="T3134" i="3"/>
  <c r="R3134" i="3"/>
  <c r="P3134" i="3"/>
  <c r="BI3132" i="3"/>
  <c r="BH3132" i="3"/>
  <c r="BG3132" i="3"/>
  <c r="BF3132" i="3"/>
  <c r="T3132" i="3"/>
  <c r="R3132" i="3"/>
  <c r="P3132" i="3"/>
  <c r="BI3100" i="3"/>
  <c r="BH3100" i="3"/>
  <c r="BG3100" i="3"/>
  <c r="BF3100" i="3"/>
  <c r="T3100" i="3"/>
  <c r="R3100" i="3"/>
  <c r="P3100" i="3"/>
  <c r="BI3095" i="3"/>
  <c r="BH3095" i="3"/>
  <c r="BG3095" i="3"/>
  <c r="BF3095" i="3"/>
  <c r="T3095" i="3"/>
  <c r="R3095" i="3"/>
  <c r="P3095" i="3"/>
  <c r="BI3092" i="3"/>
  <c r="BH3092" i="3"/>
  <c r="BG3092" i="3"/>
  <c r="BF3092" i="3"/>
  <c r="T3092" i="3"/>
  <c r="R3092" i="3"/>
  <c r="P3092" i="3"/>
  <c r="BI3090" i="3"/>
  <c r="BH3090" i="3"/>
  <c r="BG3090" i="3"/>
  <c r="BF3090" i="3"/>
  <c r="T3090" i="3"/>
  <c r="R3090" i="3"/>
  <c r="P3090" i="3"/>
  <c r="BI3088" i="3"/>
  <c r="BH3088" i="3"/>
  <c r="BG3088" i="3"/>
  <c r="BF3088" i="3"/>
  <c r="T3088" i="3"/>
  <c r="R3088" i="3"/>
  <c r="P3088" i="3"/>
  <c r="BI3086" i="3"/>
  <c r="BH3086" i="3"/>
  <c r="BG3086" i="3"/>
  <c r="BF3086" i="3"/>
  <c r="T3086" i="3"/>
  <c r="R3086" i="3"/>
  <c r="P3086" i="3"/>
  <c r="BI3084" i="3"/>
  <c r="BH3084" i="3"/>
  <c r="BG3084" i="3"/>
  <c r="BF3084" i="3"/>
  <c r="T3084" i="3"/>
  <c r="R3084" i="3"/>
  <c r="P3084" i="3"/>
  <c r="BI3064" i="3"/>
  <c r="BH3064" i="3"/>
  <c r="BG3064" i="3"/>
  <c r="BF3064" i="3"/>
  <c r="T3064" i="3"/>
  <c r="R3064" i="3"/>
  <c r="P3064" i="3"/>
  <c r="BI3062" i="3"/>
  <c r="BH3062" i="3"/>
  <c r="BG3062" i="3"/>
  <c r="BF3062" i="3"/>
  <c r="T3062" i="3"/>
  <c r="R3062" i="3"/>
  <c r="P3062" i="3"/>
  <c r="BI3039" i="3"/>
  <c r="BH3039" i="3"/>
  <c r="BG3039" i="3"/>
  <c r="BF3039" i="3"/>
  <c r="T3039" i="3"/>
  <c r="R3039" i="3"/>
  <c r="P3039" i="3"/>
  <c r="BI3037" i="3"/>
  <c r="BH3037" i="3"/>
  <c r="BG3037" i="3"/>
  <c r="BF3037" i="3"/>
  <c r="T3037" i="3"/>
  <c r="R3037" i="3"/>
  <c r="P3037" i="3"/>
  <c r="BI3009" i="3"/>
  <c r="BH3009" i="3"/>
  <c r="BG3009" i="3"/>
  <c r="BF3009" i="3"/>
  <c r="T3009" i="3"/>
  <c r="R3009" i="3"/>
  <c r="P3009" i="3"/>
  <c r="BI2994" i="3"/>
  <c r="BH2994" i="3"/>
  <c r="BG2994" i="3"/>
  <c r="BF2994" i="3"/>
  <c r="T2994" i="3"/>
  <c r="R2994" i="3"/>
  <c r="P2994" i="3"/>
  <c r="BI2979" i="3"/>
  <c r="BH2979" i="3"/>
  <c r="BG2979" i="3"/>
  <c r="BF2979" i="3"/>
  <c r="T2979" i="3"/>
  <c r="R2979" i="3"/>
  <c r="P2979" i="3"/>
  <c r="BI2977" i="3"/>
  <c r="BH2977" i="3"/>
  <c r="BG2977" i="3"/>
  <c r="BF2977" i="3"/>
  <c r="T2977" i="3"/>
  <c r="R2977" i="3"/>
  <c r="P2977" i="3"/>
  <c r="BI2964" i="3"/>
  <c r="BH2964" i="3"/>
  <c r="BG2964" i="3"/>
  <c r="BF2964" i="3"/>
  <c r="T2964" i="3"/>
  <c r="T2963" i="3" s="1"/>
  <c r="R2964" i="3"/>
  <c r="R2963" i="3" s="1"/>
  <c r="P2964" i="3"/>
  <c r="P2963" i="3" s="1"/>
  <c r="BI2961" i="3"/>
  <c r="BH2961" i="3"/>
  <c r="BG2961" i="3"/>
  <c r="BF2961" i="3"/>
  <c r="T2961" i="3"/>
  <c r="R2961" i="3"/>
  <c r="P2961" i="3"/>
  <c r="BI2959" i="3"/>
  <c r="BH2959" i="3"/>
  <c r="BG2959" i="3"/>
  <c r="BF2959" i="3"/>
  <c r="T2959" i="3"/>
  <c r="R2959" i="3"/>
  <c r="P2959" i="3"/>
  <c r="BI2949" i="3"/>
  <c r="BH2949" i="3"/>
  <c r="BG2949" i="3"/>
  <c r="BF2949" i="3"/>
  <c r="T2949" i="3"/>
  <c r="R2949" i="3"/>
  <c r="P2949" i="3"/>
  <c r="BI2939" i="3"/>
  <c r="BH2939" i="3"/>
  <c r="BG2939" i="3"/>
  <c r="BF2939" i="3"/>
  <c r="T2939" i="3"/>
  <c r="R2939" i="3"/>
  <c r="P2939" i="3"/>
  <c r="BI2937" i="3"/>
  <c r="BH2937" i="3"/>
  <c r="BG2937" i="3"/>
  <c r="BF2937" i="3"/>
  <c r="T2937" i="3"/>
  <c r="R2937" i="3"/>
  <c r="P2937" i="3"/>
  <c r="BI2935" i="3"/>
  <c r="BH2935" i="3"/>
  <c r="BG2935" i="3"/>
  <c r="BF2935" i="3"/>
  <c r="T2935" i="3"/>
  <c r="R2935" i="3"/>
  <c r="P2935" i="3"/>
  <c r="BI2932" i="3"/>
  <c r="BH2932" i="3"/>
  <c r="BG2932" i="3"/>
  <c r="BF2932" i="3"/>
  <c r="T2932" i="3"/>
  <c r="R2932" i="3"/>
  <c r="P2932" i="3"/>
  <c r="BI2930" i="3"/>
  <c r="BH2930" i="3"/>
  <c r="BG2930" i="3"/>
  <c r="BF2930" i="3"/>
  <c r="T2930" i="3"/>
  <c r="R2930" i="3"/>
  <c r="P2930" i="3"/>
  <c r="BI2928" i="3"/>
  <c r="BH2928" i="3"/>
  <c r="BG2928" i="3"/>
  <c r="BF2928" i="3"/>
  <c r="T2928" i="3"/>
  <c r="R2928" i="3"/>
  <c r="P2928" i="3"/>
  <c r="BI2925" i="3"/>
  <c r="BH2925" i="3"/>
  <c r="BG2925" i="3"/>
  <c r="BF2925" i="3"/>
  <c r="T2925" i="3"/>
  <c r="R2925" i="3"/>
  <c r="P2925" i="3"/>
  <c r="BI2910" i="3"/>
  <c r="BH2910" i="3"/>
  <c r="BG2910" i="3"/>
  <c r="BF2910" i="3"/>
  <c r="T2910" i="3"/>
  <c r="R2910" i="3"/>
  <c r="P2910" i="3"/>
  <c r="BI2908" i="3"/>
  <c r="BH2908" i="3"/>
  <c r="BG2908" i="3"/>
  <c r="BF2908" i="3"/>
  <c r="T2908" i="3"/>
  <c r="R2908" i="3"/>
  <c r="P2908" i="3"/>
  <c r="BI2906" i="3"/>
  <c r="BH2906" i="3"/>
  <c r="BG2906" i="3"/>
  <c r="BF2906" i="3"/>
  <c r="T2906" i="3"/>
  <c r="R2906" i="3"/>
  <c r="P2906" i="3"/>
  <c r="BI2892" i="3"/>
  <c r="BH2892" i="3"/>
  <c r="BG2892" i="3"/>
  <c r="BF2892" i="3"/>
  <c r="T2892" i="3"/>
  <c r="R2892" i="3"/>
  <c r="P2892" i="3"/>
  <c r="BI2890" i="3"/>
  <c r="BH2890" i="3"/>
  <c r="BG2890" i="3"/>
  <c r="BF2890" i="3"/>
  <c r="T2890" i="3"/>
  <c r="R2890" i="3"/>
  <c r="P2890" i="3"/>
  <c r="BI2884" i="3"/>
  <c r="BH2884" i="3"/>
  <c r="BG2884" i="3"/>
  <c r="BF2884" i="3"/>
  <c r="T2884" i="3"/>
  <c r="R2884" i="3"/>
  <c r="P2884" i="3"/>
  <c r="BI2879" i="3"/>
  <c r="BH2879" i="3"/>
  <c r="BG2879" i="3"/>
  <c r="BF2879" i="3"/>
  <c r="T2879" i="3"/>
  <c r="R2879" i="3"/>
  <c r="P2879" i="3"/>
  <c r="BI2877" i="3"/>
  <c r="BH2877" i="3"/>
  <c r="BG2877" i="3"/>
  <c r="BF2877" i="3"/>
  <c r="T2877" i="3"/>
  <c r="R2877" i="3"/>
  <c r="P2877" i="3"/>
  <c r="BI2875" i="3"/>
  <c r="BH2875" i="3"/>
  <c r="BG2875" i="3"/>
  <c r="BF2875" i="3"/>
  <c r="T2875" i="3"/>
  <c r="R2875" i="3"/>
  <c r="P2875" i="3"/>
  <c r="BI2872" i="3"/>
  <c r="BH2872" i="3"/>
  <c r="BG2872" i="3"/>
  <c r="BF2872" i="3"/>
  <c r="T2872" i="3"/>
  <c r="R2872" i="3"/>
  <c r="P2872" i="3"/>
  <c r="BI2870" i="3"/>
  <c r="BH2870" i="3"/>
  <c r="BG2870" i="3"/>
  <c r="BF2870" i="3"/>
  <c r="T2870" i="3"/>
  <c r="R2870" i="3"/>
  <c r="P2870" i="3"/>
  <c r="BI2868" i="3"/>
  <c r="BH2868" i="3"/>
  <c r="BG2868" i="3"/>
  <c r="BF2868" i="3"/>
  <c r="T2868" i="3"/>
  <c r="R2868" i="3"/>
  <c r="P2868" i="3"/>
  <c r="BI2858" i="3"/>
  <c r="BH2858" i="3"/>
  <c r="BG2858" i="3"/>
  <c r="BF2858" i="3"/>
  <c r="T2858" i="3"/>
  <c r="R2858" i="3"/>
  <c r="P2858" i="3"/>
  <c r="BI2848" i="3"/>
  <c r="BH2848" i="3"/>
  <c r="BG2848" i="3"/>
  <c r="BF2848" i="3"/>
  <c r="T2848" i="3"/>
  <c r="R2848" i="3"/>
  <c r="P2848" i="3"/>
  <c r="BI2838" i="3"/>
  <c r="BH2838" i="3"/>
  <c r="BG2838" i="3"/>
  <c r="BF2838" i="3"/>
  <c r="T2838" i="3"/>
  <c r="R2838" i="3"/>
  <c r="P2838" i="3"/>
  <c r="BI2834" i="3"/>
  <c r="BH2834" i="3"/>
  <c r="BG2834" i="3"/>
  <c r="BF2834" i="3"/>
  <c r="T2834" i="3"/>
  <c r="R2834" i="3"/>
  <c r="P2834" i="3"/>
  <c r="BI2828" i="3"/>
  <c r="BH2828" i="3"/>
  <c r="BG2828" i="3"/>
  <c r="BF2828" i="3"/>
  <c r="T2828" i="3"/>
  <c r="R2828" i="3"/>
  <c r="P2828" i="3"/>
  <c r="BI2824" i="3"/>
  <c r="BH2824" i="3"/>
  <c r="BG2824" i="3"/>
  <c r="BF2824" i="3"/>
  <c r="T2824" i="3"/>
  <c r="R2824" i="3"/>
  <c r="P2824" i="3"/>
  <c r="BI2807" i="3"/>
  <c r="BH2807" i="3"/>
  <c r="BG2807" i="3"/>
  <c r="BF2807" i="3"/>
  <c r="T2807" i="3"/>
  <c r="R2807" i="3"/>
  <c r="P2807" i="3"/>
  <c r="BI2805" i="3"/>
  <c r="BH2805" i="3"/>
  <c r="BG2805" i="3"/>
  <c r="BF2805" i="3"/>
  <c r="T2805" i="3"/>
  <c r="R2805" i="3"/>
  <c r="P2805" i="3"/>
  <c r="BI2797" i="3"/>
  <c r="BH2797" i="3"/>
  <c r="BG2797" i="3"/>
  <c r="BF2797" i="3"/>
  <c r="T2797" i="3"/>
  <c r="R2797" i="3"/>
  <c r="P2797" i="3"/>
  <c r="BI2795" i="3"/>
  <c r="BH2795" i="3"/>
  <c r="BG2795" i="3"/>
  <c r="BF2795" i="3"/>
  <c r="T2795" i="3"/>
  <c r="R2795" i="3"/>
  <c r="P2795" i="3"/>
  <c r="BI2777" i="3"/>
  <c r="BH2777" i="3"/>
  <c r="BG2777" i="3"/>
  <c r="BF2777" i="3"/>
  <c r="T2777" i="3"/>
  <c r="R2777" i="3"/>
  <c r="P2777" i="3"/>
  <c r="BI2775" i="3"/>
  <c r="BH2775" i="3"/>
  <c r="BG2775" i="3"/>
  <c r="BF2775" i="3"/>
  <c r="T2775" i="3"/>
  <c r="R2775" i="3"/>
  <c r="P2775" i="3"/>
  <c r="BI2770" i="3"/>
  <c r="BH2770" i="3"/>
  <c r="BG2770" i="3"/>
  <c r="BF2770" i="3"/>
  <c r="T2770" i="3"/>
  <c r="R2770" i="3"/>
  <c r="P2770" i="3"/>
  <c r="BI2768" i="3"/>
  <c r="BH2768" i="3"/>
  <c r="BG2768" i="3"/>
  <c r="BF2768" i="3"/>
  <c r="T2768" i="3"/>
  <c r="R2768" i="3"/>
  <c r="P2768" i="3"/>
  <c r="BI2755" i="3"/>
  <c r="BH2755" i="3"/>
  <c r="BG2755" i="3"/>
  <c r="BF2755" i="3"/>
  <c r="T2755" i="3"/>
  <c r="R2755" i="3"/>
  <c r="P2755" i="3"/>
  <c r="BI2752" i="3"/>
  <c r="BH2752" i="3"/>
  <c r="BG2752" i="3"/>
  <c r="BF2752" i="3"/>
  <c r="T2752" i="3"/>
  <c r="R2752" i="3"/>
  <c r="P2752" i="3"/>
  <c r="BI2747" i="3"/>
  <c r="BH2747" i="3"/>
  <c r="BG2747" i="3"/>
  <c r="BF2747" i="3"/>
  <c r="T2747" i="3"/>
  <c r="R2747" i="3"/>
  <c r="P2747" i="3"/>
  <c r="BI2745" i="3"/>
  <c r="BH2745" i="3"/>
  <c r="BG2745" i="3"/>
  <c r="BF2745" i="3"/>
  <c r="T2745" i="3"/>
  <c r="R2745" i="3"/>
  <c r="P2745" i="3"/>
  <c r="BI2740" i="3"/>
  <c r="BH2740" i="3"/>
  <c r="BG2740" i="3"/>
  <c r="BF2740" i="3"/>
  <c r="T2740" i="3"/>
  <c r="R2740" i="3"/>
  <c r="P2740" i="3"/>
  <c r="BI2738" i="3"/>
  <c r="BH2738" i="3"/>
  <c r="BG2738" i="3"/>
  <c r="BF2738" i="3"/>
  <c r="T2738" i="3"/>
  <c r="R2738" i="3"/>
  <c r="P2738" i="3"/>
  <c r="BI2734" i="3"/>
  <c r="BH2734" i="3"/>
  <c r="BG2734" i="3"/>
  <c r="BF2734" i="3"/>
  <c r="T2734" i="3"/>
  <c r="R2734" i="3"/>
  <c r="P2734" i="3"/>
  <c r="BI2732" i="3"/>
  <c r="BH2732" i="3"/>
  <c r="BG2732" i="3"/>
  <c r="BF2732" i="3"/>
  <c r="T2732" i="3"/>
  <c r="R2732" i="3"/>
  <c r="P2732" i="3"/>
  <c r="BI2726" i="3"/>
  <c r="BH2726" i="3"/>
  <c r="BG2726" i="3"/>
  <c r="BF2726" i="3"/>
  <c r="T2726" i="3"/>
  <c r="R2726" i="3"/>
  <c r="P2726" i="3"/>
  <c r="BI2724" i="3"/>
  <c r="BH2724" i="3"/>
  <c r="BG2724" i="3"/>
  <c r="BF2724" i="3"/>
  <c r="T2724" i="3"/>
  <c r="R2724" i="3"/>
  <c r="P2724" i="3"/>
  <c r="BI2718" i="3"/>
  <c r="BH2718" i="3"/>
  <c r="BG2718" i="3"/>
  <c r="BF2718" i="3"/>
  <c r="T2718" i="3"/>
  <c r="R2718" i="3"/>
  <c r="P2718" i="3"/>
  <c r="BI2709" i="3"/>
  <c r="BH2709" i="3"/>
  <c r="BG2709" i="3"/>
  <c r="BF2709" i="3"/>
  <c r="T2709" i="3"/>
  <c r="R2709" i="3"/>
  <c r="P2709" i="3"/>
  <c r="BI2703" i="3"/>
  <c r="BH2703" i="3"/>
  <c r="BG2703" i="3"/>
  <c r="BF2703" i="3"/>
  <c r="T2703" i="3"/>
  <c r="R2703" i="3"/>
  <c r="P2703" i="3"/>
  <c r="BI2700" i="3"/>
  <c r="BH2700" i="3"/>
  <c r="BG2700" i="3"/>
  <c r="BF2700" i="3"/>
  <c r="T2700" i="3"/>
  <c r="R2700" i="3"/>
  <c r="P2700" i="3"/>
  <c r="BI2698" i="3"/>
  <c r="BH2698" i="3"/>
  <c r="BG2698" i="3"/>
  <c r="BF2698" i="3"/>
  <c r="T2698" i="3"/>
  <c r="R2698" i="3"/>
  <c r="P2698" i="3"/>
  <c r="BI2694" i="3"/>
  <c r="BH2694" i="3"/>
  <c r="BG2694" i="3"/>
  <c r="BF2694" i="3"/>
  <c r="T2694" i="3"/>
  <c r="R2694" i="3"/>
  <c r="P2694" i="3"/>
  <c r="BI2690" i="3"/>
  <c r="BH2690" i="3"/>
  <c r="BG2690" i="3"/>
  <c r="BF2690" i="3"/>
  <c r="T2690" i="3"/>
  <c r="R2690" i="3"/>
  <c r="P2690" i="3"/>
  <c r="BI2686" i="3"/>
  <c r="BH2686" i="3"/>
  <c r="BG2686" i="3"/>
  <c r="BF2686" i="3"/>
  <c r="T2686" i="3"/>
  <c r="R2686" i="3"/>
  <c r="P2686" i="3"/>
  <c r="BI2682" i="3"/>
  <c r="BH2682" i="3"/>
  <c r="BG2682" i="3"/>
  <c r="BF2682" i="3"/>
  <c r="T2682" i="3"/>
  <c r="R2682" i="3"/>
  <c r="P2682" i="3"/>
  <c r="BI2677" i="3"/>
  <c r="BH2677" i="3"/>
  <c r="BG2677" i="3"/>
  <c r="BF2677" i="3"/>
  <c r="T2677" i="3"/>
  <c r="R2677" i="3"/>
  <c r="P2677" i="3"/>
  <c r="BI2670" i="3"/>
  <c r="BH2670" i="3"/>
  <c r="BG2670" i="3"/>
  <c r="BF2670" i="3"/>
  <c r="T2670" i="3"/>
  <c r="R2670" i="3"/>
  <c r="P2670" i="3"/>
  <c r="BI2665" i="3"/>
  <c r="BH2665" i="3"/>
  <c r="BG2665" i="3"/>
  <c r="BF2665" i="3"/>
  <c r="T2665" i="3"/>
  <c r="R2665" i="3"/>
  <c r="P2665" i="3"/>
  <c r="BI2661" i="3"/>
  <c r="BH2661" i="3"/>
  <c r="BG2661" i="3"/>
  <c r="BF2661" i="3"/>
  <c r="T2661" i="3"/>
  <c r="R2661" i="3"/>
  <c r="P2661" i="3"/>
  <c r="BI2657" i="3"/>
  <c r="BH2657" i="3"/>
  <c r="BG2657" i="3"/>
  <c r="BF2657" i="3"/>
  <c r="T2657" i="3"/>
  <c r="R2657" i="3"/>
  <c r="P2657" i="3"/>
  <c r="BI2653" i="3"/>
  <c r="BH2653" i="3"/>
  <c r="BG2653" i="3"/>
  <c r="BF2653" i="3"/>
  <c r="T2653" i="3"/>
  <c r="R2653" i="3"/>
  <c r="P2653" i="3"/>
  <c r="BI2649" i="3"/>
  <c r="BH2649" i="3"/>
  <c r="BG2649" i="3"/>
  <c r="BF2649" i="3"/>
  <c r="T2649" i="3"/>
  <c r="R2649" i="3"/>
  <c r="P2649" i="3"/>
  <c r="BI2645" i="3"/>
  <c r="BH2645" i="3"/>
  <c r="BG2645" i="3"/>
  <c r="BF2645" i="3"/>
  <c r="T2645" i="3"/>
  <c r="R2645" i="3"/>
  <c r="P2645" i="3"/>
  <c r="BI2641" i="3"/>
  <c r="BH2641" i="3"/>
  <c r="BG2641" i="3"/>
  <c r="BF2641" i="3"/>
  <c r="T2641" i="3"/>
  <c r="R2641" i="3"/>
  <c r="P2641"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12" i="3"/>
  <c r="BH2612" i="3"/>
  <c r="BG2612" i="3"/>
  <c r="BF2612" i="3"/>
  <c r="T2612" i="3"/>
  <c r="R2612" i="3"/>
  <c r="P2612" i="3"/>
  <c r="BI2607" i="3"/>
  <c r="BH2607" i="3"/>
  <c r="BG2607" i="3"/>
  <c r="BF2607" i="3"/>
  <c r="T2607" i="3"/>
  <c r="R2607" i="3"/>
  <c r="P2607" i="3"/>
  <c r="BI2602" i="3"/>
  <c r="BH2602" i="3"/>
  <c r="BG2602" i="3"/>
  <c r="BF2602" i="3"/>
  <c r="T2602" i="3"/>
  <c r="R2602" i="3"/>
  <c r="P2602" i="3"/>
  <c r="BI2597" i="3"/>
  <c r="BH2597" i="3"/>
  <c r="BG2597" i="3"/>
  <c r="BF2597" i="3"/>
  <c r="T2597" i="3"/>
  <c r="R2597" i="3"/>
  <c r="P2597" i="3"/>
  <c r="BI2592" i="3"/>
  <c r="BH2592" i="3"/>
  <c r="BG2592" i="3"/>
  <c r="BF2592" i="3"/>
  <c r="T2592" i="3"/>
  <c r="R2592" i="3"/>
  <c r="P2592" i="3"/>
  <c r="BI2587" i="3"/>
  <c r="BH2587" i="3"/>
  <c r="BG2587" i="3"/>
  <c r="BF2587" i="3"/>
  <c r="T2587" i="3"/>
  <c r="R2587" i="3"/>
  <c r="P2587" i="3"/>
  <c r="BI2582" i="3"/>
  <c r="BH2582" i="3"/>
  <c r="BG2582" i="3"/>
  <c r="BF2582" i="3"/>
  <c r="T2582" i="3"/>
  <c r="R2582" i="3"/>
  <c r="P2582" i="3"/>
  <c r="BI2575" i="3"/>
  <c r="BH2575" i="3"/>
  <c r="BG2575" i="3"/>
  <c r="BF2575" i="3"/>
  <c r="T2575" i="3"/>
  <c r="R2575" i="3"/>
  <c r="P2575" i="3"/>
  <c r="BI2570" i="3"/>
  <c r="BH2570" i="3"/>
  <c r="BG2570" i="3"/>
  <c r="BF2570" i="3"/>
  <c r="T2570" i="3"/>
  <c r="R2570" i="3"/>
  <c r="P2570" i="3"/>
  <c r="BI2569" i="3"/>
  <c r="BH2569" i="3"/>
  <c r="BG2569" i="3"/>
  <c r="BF2569" i="3"/>
  <c r="T2569" i="3"/>
  <c r="R2569" i="3"/>
  <c r="P2569" i="3"/>
  <c r="BI2563" i="3"/>
  <c r="BH2563" i="3"/>
  <c r="BG2563" i="3"/>
  <c r="BF2563" i="3"/>
  <c r="T2563" i="3"/>
  <c r="R2563" i="3"/>
  <c r="P2563" i="3"/>
  <c r="BI2562" i="3"/>
  <c r="BH2562" i="3"/>
  <c r="BG2562" i="3"/>
  <c r="BF2562" i="3"/>
  <c r="T2562" i="3"/>
  <c r="R2562" i="3"/>
  <c r="P2562" i="3"/>
  <c r="BI2561" i="3"/>
  <c r="BH2561" i="3"/>
  <c r="BG2561" i="3"/>
  <c r="BF2561" i="3"/>
  <c r="T2561" i="3"/>
  <c r="R2561" i="3"/>
  <c r="P2561" i="3"/>
  <c r="BI2554" i="3"/>
  <c r="BH2554" i="3"/>
  <c r="BG2554" i="3"/>
  <c r="BF2554" i="3"/>
  <c r="T2554" i="3"/>
  <c r="R2554" i="3"/>
  <c r="P2554" i="3"/>
  <c r="BI2541" i="3"/>
  <c r="BH2541" i="3"/>
  <c r="BG2541" i="3"/>
  <c r="BF2541" i="3"/>
  <c r="T2541" i="3"/>
  <c r="R2541" i="3"/>
  <c r="P2541" i="3"/>
  <c r="BI2540" i="3"/>
  <c r="BH2540" i="3"/>
  <c r="BG2540" i="3"/>
  <c r="BF2540" i="3"/>
  <c r="T2540" i="3"/>
  <c r="R2540" i="3"/>
  <c r="P2540" i="3"/>
  <c r="BI2539" i="3"/>
  <c r="BH2539" i="3"/>
  <c r="BG2539" i="3"/>
  <c r="BF2539" i="3"/>
  <c r="T2539" i="3"/>
  <c r="R2539" i="3"/>
  <c r="P2539" i="3"/>
  <c r="BI2533" i="3"/>
  <c r="BH2533" i="3"/>
  <c r="BG2533" i="3"/>
  <c r="BF2533" i="3"/>
  <c r="T2533" i="3"/>
  <c r="R2533" i="3"/>
  <c r="P2533" i="3"/>
  <c r="BI2532" i="3"/>
  <c r="BH2532" i="3"/>
  <c r="BG2532" i="3"/>
  <c r="BF2532" i="3"/>
  <c r="T2532" i="3"/>
  <c r="R2532" i="3"/>
  <c r="P2532" i="3"/>
  <c r="BI2526" i="3"/>
  <c r="BH2526" i="3"/>
  <c r="BG2526" i="3"/>
  <c r="BF2526" i="3"/>
  <c r="T2526" i="3"/>
  <c r="R2526" i="3"/>
  <c r="P2526" i="3"/>
  <c r="BI2524" i="3"/>
  <c r="BH2524" i="3"/>
  <c r="BG2524" i="3"/>
  <c r="BF2524" i="3"/>
  <c r="T2524" i="3"/>
  <c r="R2524" i="3"/>
  <c r="P2524" i="3"/>
  <c r="BI2520" i="3"/>
  <c r="BH2520" i="3"/>
  <c r="BG2520" i="3"/>
  <c r="BF2520" i="3"/>
  <c r="T2520" i="3"/>
  <c r="R2520" i="3"/>
  <c r="P2520" i="3"/>
  <c r="BI2518" i="3"/>
  <c r="BH2518" i="3"/>
  <c r="BG2518" i="3"/>
  <c r="BF2518" i="3"/>
  <c r="T2518" i="3"/>
  <c r="R2518" i="3"/>
  <c r="P2518" i="3"/>
  <c r="BI2514" i="3"/>
  <c r="BH2514" i="3"/>
  <c r="BG2514" i="3"/>
  <c r="BF2514" i="3"/>
  <c r="T2514" i="3"/>
  <c r="R2514" i="3"/>
  <c r="P2514" i="3"/>
  <c r="BI2512" i="3"/>
  <c r="BH2512" i="3"/>
  <c r="BG2512" i="3"/>
  <c r="BF2512" i="3"/>
  <c r="T2512" i="3"/>
  <c r="R2512" i="3"/>
  <c r="P2512" i="3"/>
  <c r="BI2510" i="3"/>
  <c r="BH2510" i="3"/>
  <c r="BG2510" i="3"/>
  <c r="BF2510" i="3"/>
  <c r="T2510" i="3"/>
  <c r="R2510" i="3"/>
  <c r="P2510" i="3"/>
  <c r="BI2508" i="3"/>
  <c r="BH2508" i="3"/>
  <c r="BG2508" i="3"/>
  <c r="BF2508" i="3"/>
  <c r="T2508" i="3"/>
  <c r="R2508" i="3"/>
  <c r="P2508" i="3"/>
  <c r="BI2506" i="3"/>
  <c r="BH2506" i="3"/>
  <c r="BG2506" i="3"/>
  <c r="BF2506" i="3"/>
  <c r="T2506" i="3"/>
  <c r="R2506" i="3"/>
  <c r="P2506" i="3"/>
  <c r="BI2497" i="3"/>
  <c r="BH2497" i="3"/>
  <c r="BG2497" i="3"/>
  <c r="BF2497" i="3"/>
  <c r="T2497" i="3"/>
  <c r="R2497" i="3"/>
  <c r="P2497" i="3"/>
  <c r="BI2496" i="3"/>
  <c r="BH2496" i="3"/>
  <c r="BG2496" i="3"/>
  <c r="BF2496" i="3"/>
  <c r="T2496" i="3"/>
  <c r="R2496" i="3"/>
  <c r="P2496" i="3"/>
  <c r="BI2491" i="3"/>
  <c r="BH2491" i="3"/>
  <c r="BG2491" i="3"/>
  <c r="BF2491" i="3"/>
  <c r="T2491" i="3"/>
  <c r="R2491" i="3"/>
  <c r="P2491" i="3"/>
  <c r="BI2489" i="3"/>
  <c r="BH2489" i="3"/>
  <c r="BG2489" i="3"/>
  <c r="BF2489" i="3"/>
  <c r="T2489" i="3"/>
  <c r="R2489" i="3"/>
  <c r="P2489" i="3"/>
  <c r="BI2487" i="3"/>
  <c r="BH2487" i="3"/>
  <c r="BG2487" i="3"/>
  <c r="BF2487" i="3"/>
  <c r="T2487" i="3"/>
  <c r="R2487" i="3"/>
  <c r="P2487" i="3"/>
  <c r="BI2485" i="3"/>
  <c r="BH2485" i="3"/>
  <c r="BG2485" i="3"/>
  <c r="BF2485" i="3"/>
  <c r="T2485" i="3"/>
  <c r="R2485" i="3"/>
  <c r="P2485" i="3"/>
  <c r="BI2483" i="3"/>
  <c r="BH2483" i="3"/>
  <c r="BG2483" i="3"/>
  <c r="BF2483" i="3"/>
  <c r="T2483" i="3"/>
  <c r="R2483" i="3"/>
  <c r="P2483" i="3"/>
  <c r="BI2482" i="3"/>
  <c r="BH2482" i="3"/>
  <c r="BG2482" i="3"/>
  <c r="BF2482" i="3"/>
  <c r="T2482" i="3"/>
  <c r="R2482" i="3"/>
  <c r="P2482" i="3"/>
  <c r="BI2472" i="3"/>
  <c r="BH2472" i="3"/>
  <c r="BG2472" i="3"/>
  <c r="BF2472" i="3"/>
  <c r="T2472" i="3"/>
  <c r="R2472" i="3"/>
  <c r="P2472" i="3"/>
  <c r="BI2469" i="3"/>
  <c r="BH2469" i="3"/>
  <c r="BG2469" i="3"/>
  <c r="BF2469" i="3"/>
  <c r="T2469" i="3"/>
  <c r="R2469" i="3"/>
  <c r="P2469" i="3"/>
  <c r="BI2466" i="3"/>
  <c r="BH2466" i="3"/>
  <c r="BG2466" i="3"/>
  <c r="BF2466" i="3"/>
  <c r="T2466" i="3"/>
  <c r="R2466" i="3"/>
  <c r="P2466" i="3"/>
  <c r="BI2463" i="3"/>
  <c r="BH2463" i="3"/>
  <c r="BG2463" i="3"/>
  <c r="BF2463" i="3"/>
  <c r="T2463" i="3"/>
  <c r="R2463" i="3"/>
  <c r="P2463" i="3"/>
  <c r="BI2455" i="3"/>
  <c r="BH2455" i="3"/>
  <c r="BG2455" i="3"/>
  <c r="BF2455" i="3"/>
  <c r="T2455" i="3"/>
  <c r="R2455" i="3"/>
  <c r="P2455" i="3"/>
  <c r="BI2452" i="3"/>
  <c r="BH2452" i="3"/>
  <c r="BG2452" i="3"/>
  <c r="BF2452" i="3"/>
  <c r="T2452" i="3"/>
  <c r="R2452" i="3"/>
  <c r="P2452" i="3"/>
  <c r="BI2450" i="3"/>
  <c r="BH2450" i="3"/>
  <c r="BG2450" i="3"/>
  <c r="BF2450" i="3"/>
  <c r="T2450" i="3"/>
  <c r="R2450" i="3"/>
  <c r="P2450" i="3"/>
  <c r="BI2449" i="3"/>
  <c r="BH2449" i="3"/>
  <c r="BG2449" i="3"/>
  <c r="BF2449" i="3"/>
  <c r="T2449" i="3"/>
  <c r="R2449" i="3"/>
  <c r="P2449" i="3"/>
  <c r="BI2448" i="3"/>
  <c r="BH2448" i="3"/>
  <c r="BG2448" i="3"/>
  <c r="BF2448" i="3"/>
  <c r="T2448" i="3"/>
  <c r="R2448" i="3"/>
  <c r="P2448" i="3"/>
  <c r="BI2439" i="3"/>
  <c r="BH2439" i="3"/>
  <c r="BG2439" i="3"/>
  <c r="BF2439" i="3"/>
  <c r="T2439" i="3"/>
  <c r="R2439" i="3"/>
  <c r="P2439" i="3"/>
  <c r="BI2438" i="3"/>
  <c r="BH2438" i="3"/>
  <c r="BG2438" i="3"/>
  <c r="BF2438" i="3"/>
  <c r="T2438" i="3"/>
  <c r="R2438" i="3"/>
  <c r="P2438" i="3"/>
  <c r="BI2437" i="3"/>
  <c r="BH2437" i="3"/>
  <c r="BG2437" i="3"/>
  <c r="BF2437" i="3"/>
  <c r="T2437" i="3"/>
  <c r="R2437" i="3"/>
  <c r="P2437" i="3"/>
  <c r="BI2429" i="3"/>
  <c r="BH2429" i="3"/>
  <c r="BG2429" i="3"/>
  <c r="BF2429" i="3"/>
  <c r="T2429" i="3"/>
  <c r="R2429" i="3"/>
  <c r="P2429" i="3"/>
  <c r="BI2425" i="3"/>
  <c r="BH2425" i="3"/>
  <c r="BG2425" i="3"/>
  <c r="BF2425" i="3"/>
  <c r="T2425" i="3"/>
  <c r="R2425" i="3"/>
  <c r="P2425" i="3"/>
  <c r="BI2420" i="3"/>
  <c r="BH2420" i="3"/>
  <c r="BG2420" i="3"/>
  <c r="BF2420" i="3"/>
  <c r="T2420" i="3"/>
  <c r="R2420" i="3"/>
  <c r="P2420" i="3"/>
  <c r="BI2415" i="3"/>
  <c r="BH2415" i="3"/>
  <c r="BG2415" i="3"/>
  <c r="BF2415" i="3"/>
  <c r="T2415" i="3"/>
  <c r="R2415" i="3"/>
  <c r="P2415" i="3"/>
  <c r="BI2410" i="3"/>
  <c r="BH2410" i="3"/>
  <c r="BG2410" i="3"/>
  <c r="BF2410" i="3"/>
  <c r="T2410" i="3"/>
  <c r="R2410" i="3"/>
  <c r="P2410" i="3"/>
  <c r="BI2402" i="3"/>
  <c r="BH2402" i="3"/>
  <c r="BG2402" i="3"/>
  <c r="BF2402" i="3"/>
  <c r="T2402" i="3"/>
  <c r="R2402" i="3"/>
  <c r="P2402" i="3"/>
  <c r="BI2399" i="3"/>
  <c r="BH2399" i="3"/>
  <c r="BG2399" i="3"/>
  <c r="BF2399" i="3"/>
  <c r="T2399" i="3"/>
  <c r="R2399" i="3"/>
  <c r="P2399" i="3"/>
  <c r="BI2396" i="3"/>
  <c r="BH2396" i="3"/>
  <c r="BG2396" i="3"/>
  <c r="BF2396" i="3"/>
  <c r="T2396" i="3"/>
  <c r="R2396" i="3"/>
  <c r="P2396" i="3"/>
  <c r="BI2395" i="3"/>
  <c r="BH2395" i="3"/>
  <c r="BG2395" i="3"/>
  <c r="BF2395" i="3"/>
  <c r="T2395" i="3"/>
  <c r="R2395" i="3"/>
  <c r="P2395" i="3"/>
  <c r="BI2394" i="3"/>
  <c r="BH2394" i="3"/>
  <c r="BG2394" i="3"/>
  <c r="BF2394" i="3"/>
  <c r="T2394" i="3"/>
  <c r="R2394" i="3"/>
  <c r="P2394" i="3"/>
  <c r="BI2377" i="3"/>
  <c r="BH2377" i="3"/>
  <c r="BG2377" i="3"/>
  <c r="BF2377" i="3"/>
  <c r="T2377" i="3"/>
  <c r="R2377" i="3"/>
  <c r="P2377" i="3"/>
  <c r="BI2376" i="3"/>
  <c r="BH2376" i="3"/>
  <c r="BG2376" i="3"/>
  <c r="BF2376" i="3"/>
  <c r="T2376" i="3"/>
  <c r="R2376" i="3"/>
  <c r="P2376" i="3"/>
  <c r="BI2375" i="3"/>
  <c r="BH2375" i="3"/>
  <c r="BG2375" i="3"/>
  <c r="BF2375" i="3"/>
  <c r="T2375" i="3"/>
  <c r="R2375" i="3"/>
  <c r="P2375" i="3"/>
  <c r="BI2368" i="3"/>
  <c r="BH2368" i="3"/>
  <c r="BG2368" i="3"/>
  <c r="BF2368" i="3"/>
  <c r="T2368" i="3"/>
  <c r="R2368" i="3"/>
  <c r="P2368" i="3"/>
  <c r="BI2367" i="3"/>
  <c r="BH2367" i="3"/>
  <c r="BG2367" i="3"/>
  <c r="BF2367" i="3"/>
  <c r="T2367" i="3"/>
  <c r="R2367" i="3"/>
  <c r="P2367" i="3"/>
  <c r="BI2359" i="3"/>
  <c r="BH2359" i="3"/>
  <c r="BG2359" i="3"/>
  <c r="BF2359" i="3"/>
  <c r="T2359" i="3"/>
  <c r="R2359" i="3"/>
  <c r="P2359" i="3"/>
  <c r="BI2358" i="3"/>
  <c r="BH2358" i="3"/>
  <c r="BG2358" i="3"/>
  <c r="BF2358" i="3"/>
  <c r="T2358" i="3"/>
  <c r="R2358" i="3"/>
  <c r="P2358" i="3"/>
  <c r="BI2350" i="3"/>
  <c r="BH2350" i="3"/>
  <c r="BG2350" i="3"/>
  <c r="BF2350" i="3"/>
  <c r="T2350" i="3"/>
  <c r="R2350" i="3"/>
  <c r="P2350" i="3"/>
  <c r="BI2349" i="3"/>
  <c r="BH2349" i="3"/>
  <c r="BG2349" i="3"/>
  <c r="BF2349" i="3"/>
  <c r="T2349" i="3"/>
  <c r="R2349" i="3"/>
  <c r="P2349" i="3"/>
  <c r="BI2338" i="3"/>
  <c r="BH2338" i="3"/>
  <c r="BG2338" i="3"/>
  <c r="BF2338" i="3"/>
  <c r="T2338" i="3"/>
  <c r="R2338" i="3"/>
  <c r="P2338" i="3"/>
  <c r="BI2337" i="3"/>
  <c r="BH2337" i="3"/>
  <c r="BG2337" i="3"/>
  <c r="BF2337" i="3"/>
  <c r="T2337" i="3"/>
  <c r="R2337" i="3"/>
  <c r="P2337" i="3"/>
  <c r="BI2327" i="3"/>
  <c r="BH2327" i="3"/>
  <c r="BG2327" i="3"/>
  <c r="BF2327" i="3"/>
  <c r="T2327" i="3"/>
  <c r="R2327" i="3"/>
  <c r="P2327" i="3"/>
  <c r="BI2324" i="3"/>
  <c r="BH2324" i="3"/>
  <c r="BG2324" i="3"/>
  <c r="BF2324" i="3"/>
  <c r="T2324" i="3"/>
  <c r="R2324" i="3"/>
  <c r="P2324" i="3"/>
  <c r="BI2322" i="3"/>
  <c r="BH2322" i="3"/>
  <c r="BG2322" i="3"/>
  <c r="BF2322" i="3"/>
  <c r="T2322" i="3"/>
  <c r="R2322" i="3"/>
  <c r="P2322" i="3"/>
  <c r="BI2318" i="3"/>
  <c r="BH2318" i="3"/>
  <c r="BG2318" i="3"/>
  <c r="BF2318" i="3"/>
  <c r="T2318" i="3"/>
  <c r="R2318" i="3"/>
  <c r="P2318" i="3"/>
  <c r="BI2310" i="3"/>
  <c r="BH2310" i="3"/>
  <c r="BG2310" i="3"/>
  <c r="BF2310" i="3"/>
  <c r="T2310" i="3"/>
  <c r="R2310" i="3"/>
  <c r="P2310" i="3"/>
  <c r="BI2305" i="3"/>
  <c r="BH2305" i="3"/>
  <c r="BG2305" i="3"/>
  <c r="BF2305" i="3"/>
  <c r="T2305" i="3"/>
  <c r="R2305" i="3"/>
  <c r="P2305" i="3"/>
  <c r="BI2303" i="3"/>
  <c r="BH2303" i="3"/>
  <c r="BG2303" i="3"/>
  <c r="BF2303" i="3"/>
  <c r="T2303" i="3"/>
  <c r="R2303" i="3"/>
  <c r="P2303" i="3"/>
  <c r="BI2299" i="3"/>
  <c r="BH2299" i="3"/>
  <c r="BG2299" i="3"/>
  <c r="BF2299" i="3"/>
  <c r="T2299" i="3"/>
  <c r="R2299" i="3"/>
  <c r="P2299" i="3"/>
  <c r="BI2295" i="3"/>
  <c r="BH2295" i="3"/>
  <c r="BG2295" i="3"/>
  <c r="BF2295" i="3"/>
  <c r="T2295" i="3"/>
  <c r="R2295" i="3"/>
  <c r="P2295" i="3"/>
  <c r="BI2291" i="3"/>
  <c r="BH2291" i="3"/>
  <c r="BG2291" i="3"/>
  <c r="BF2291" i="3"/>
  <c r="T2291" i="3"/>
  <c r="R2291" i="3"/>
  <c r="P2291" i="3"/>
  <c r="BI2288" i="3"/>
  <c r="BH2288" i="3"/>
  <c r="BG2288" i="3"/>
  <c r="BF2288" i="3"/>
  <c r="T2288" i="3"/>
  <c r="R2288" i="3"/>
  <c r="P2288" i="3"/>
  <c r="BI2286" i="3"/>
  <c r="BH2286" i="3"/>
  <c r="BG2286" i="3"/>
  <c r="BF2286" i="3"/>
  <c r="T2286" i="3"/>
  <c r="R2286" i="3"/>
  <c r="P2286" i="3"/>
  <c r="BI2277" i="3"/>
  <c r="BH2277" i="3"/>
  <c r="BG2277" i="3"/>
  <c r="BF2277" i="3"/>
  <c r="T2277" i="3"/>
  <c r="R2277" i="3"/>
  <c r="P2277" i="3"/>
  <c r="BI2275" i="3"/>
  <c r="BH2275" i="3"/>
  <c r="BG2275" i="3"/>
  <c r="BF2275" i="3"/>
  <c r="T2275" i="3"/>
  <c r="R2275" i="3"/>
  <c r="P2275" i="3"/>
  <c r="BI2266" i="3"/>
  <c r="BH2266" i="3"/>
  <c r="BG2266" i="3"/>
  <c r="BF2266" i="3"/>
  <c r="T2266" i="3"/>
  <c r="R2266" i="3"/>
  <c r="P2266" i="3"/>
  <c r="BI2256" i="3"/>
  <c r="BH2256" i="3"/>
  <c r="BG2256" i="3"/>
  <c r="BF2256" i="3"/>
  <c r="T2256" i="3"/>
  <c r="R2256" i="3"/>
  <c r="P2256" i="3"/>
  <c r="BI2246" i="3"/>
  <c r="BH2246" i="3"/>
  <c r="BG2246" i="3"/>
  <c r="BF2246" i="3"/>
  <c r="T2246" i="3"/>
  <c r="R2246" i="3"/>
  <c r="P2246" i="3"/>
  <c r="BI2241" i="3"/>
  <c r="BH2241" i="3"/>
  <c r="BG2241" i="3"/>
  <c r="BF2241" i="3"/>
  <c r="T2241" i="3"/>
  <c r="R2241" i="3"/>
  <c r="P2241" i="3"/>
  <c r="BI2234" i="3"/>
  <c r="BH2234" i="3"/>
  <c r="BG2234" i="3"/>
  <c r="BF2234" i="3"/>
  <c r="T2234" i="3"/>
  <c r="R2234" i="3"/>
  <c r="P2234" i="3"/>
  <c r="BI2229" i="3"/>
  <c r="BH2229" i="3"/>
  <c r="BG2229" i="3"/>
  <c r="BF2229" i="3"/>
  <c r="T2229" i="3"/>
  <c r="R2229" i="3"/>
  <c r="P2229" i="3"/>
  <c r="BI2222" i="3"/>
  <c r="BH2222" i="3"/>
  <c r="BG2222" i="3"/>
  <c r="BF2222" i="3"/>
  <c r="T2222" i="3"/>
  <c r="R2222" i="3"/>
  <c r="P2222" i="3"/>
  <c r="BI2221" i="3"/>
  <c r="BH2221" i="3"/>
  <c r="BG2221" i="3"/>
  <c r="BF2221" i="3"/>
  <c r="T2221" i="3"/>
  <c r="R2221" i="3"/>
  <c r="P2221" i="3"/>
  <c r="BI2217" i="3"/>
  <c r="BH2217" i="3"/>
  <c r="BG2217" i="3"/>
  <c r="BF2217" i="3"/>
  <c r="T2217" i="3"/>
  <c r="R2217" i="3"/>
  <c r="P2217" i="3"/>
  <c r="BI2216" i="3"/>
  <c r="BH2216" i="3"/>
  <c r="BG2216" i="3"/>
  <c r="BF2216" i="3"/>
  <c r="T2216" i="3"/>
  <c r="R2216" i="3"/>
  <c r="P2216" i="3"/>
  <c r="BI2212" i="3"/>
  <c r="BH2212" i="3"/>
  <c r="BG2212" i="3"/>
  <c r="BF2212" i="3"/>
  <c r="T2212" i="3"/>
  <c r="R2212" i="3"/>
  <c r="P2212" i="3"/>
  <c r="BI2207" i="3"/>
  <c r="BH2207" i="3"/>
  <c r="BG2207" i="3"/>
  <c r="BF2207" i="3"/>
  <c r="T2207" i="3"/>
  <c r="R2207" i="3"/>
  <c r="P2207" i="3"/>
  <c r="BI2198" i="3"/>
  <c r="BH2198" i="3"/>
  <c r="BG2198" i="3"/>
  <c r="BF2198" i="3"/>
  <c r="T2198" i="3"/>
  <c r="R2198" i="3"/>
  <c r="P2198" i="3"/>
  <c r="BI2192" i="3"/>
  <c r="BH2192" i="3"/>
  <c r="BG2192" i="3"/>
  <c r="BF2192" i="3"/>
  <c r="T2192" i="3"/>
  <c r="R2192" i="3"/>
  <c r="P2192" i="3"/>
  <c r="BI2183" i="3"/>
  <c r="BH2183" i="3"/>
  <c r="BG2183" i="3"/>
  <c r="BF2183" i="3"/>
  <c r="T2183" i="3"/>
  <c r="R2183" i="3"/>
  <c r="P2183" i="3"/>
  <c r="BI2170" i="3"/>
  <c r="BH2170" i="3"/>
  <c r="BG2170" i="3"/>
  <c r="BF2170" i="3"/>
  <c r="T2170" i="3"/>
  <c r="R2170" i="3"/>
  <c r="P2170" i="3"/>
  <c r="BI2162" i="3"/>
  <c r="BH2162" i="3"/>
  <c r="BG2162" i="3"/>
  <c r="BF2162" i="3"/>
  <c r="T2162" i="3"/>
  <c r="R2162" i="3"/>
  <c r="P2162" i="3"/>
  <c r="BI2142" i="3"/>
  <c r="BH2142" i="3"/>
  <c r="BG2142" i="3"/>
  <c r="BF2142" i="3"/>
  <c r="T2142" i="3"/>
  <c r="R2142" i="3"/>
  <c r="P2142" i="3"/>
  <c r="BI2139" i="3"/>
  <c r="BH2139" i="3"/>
  <c r="BG2139" i="3"/>
  <c r="BF2139" i="3"/>
  <c r="T2139" i="3"/>
  <c r="R2139" i="3"/>
  <c r="P2139" i="3"/>
  <c r="BI2137" i="3"/>
  <c r="BH2137" i="3"/>
  <c r="BG2137" i="3"/>
  <c r="BF2137" i="3"/>
  <c r="T2137" i="3"/>
  <c r="R2137" i="3"/>
  <c r="P2137" i="3"/>
  <c r="BI2135" i="3"/>
  <c r="BH2135" i="3"/>
  <c r="BG2135" i="3"/>
  <c r="BF2135" i="3"/>
  <c r="T2135" i="3"/>
  <c r="R2135" i="3"/>
  <c r="P2135" i="3"/>
  <c r="BI2130" i="3"/>
  <c r="BH2130" i="3"/>
  <c r="BG2130" i="3"/>
  <c r="BF2130" i="3"/>
  <c r="T2130" i="3"/>
  <c r="R2130" i="3"/>
  <c r="P2130" i="3"/>
  <c r="BI2125" i="3"/>
  <c r="BH2125" i="3"/>
  <c r="BG2125" i="3"/>
  <c r="BF2125" i="3"/>
  <c r="T2125" i="3"/>
  <c r="R2125" i="3"/>
  <c r="P2125" i="3"/>
  <c r="BI2118" i="3"/>
  <c r="BH2118" i="3"/>
  <c r="BG2118" i="3"/>
  <c r="BF2118" i="3"/>
  <c r="T2118" i="3"/>
  <c r="R2118" i="3"/>
  <c r="P2118" i="3"/>
  <c r="BI2112" i="3"/>
  <c r="BH2112" i="3"/>
  <c r="BG2112" i="3"/>
  <c r="BF2112" i="3"/>
  <c r="T2112" i="3"/>
  <c r="R2112" i="3"/>
  <c r="P2112" i="3"/>
  <c r="BI2109" i="3"/>
  <c r="BH2109" i="3"/>
  <c r="BG2109" i="3"/>
  <c r="BF2109" i="3"/>
  <c r="T2109" i="3"/>
  <c r="R2109" i="3"/>
  <c r="P2109" i="3"/>
  <c r="BI2107" i="3"/>
  <c r="BH2107" i="3"/>
  <c r="BG2107" i="3"/>
  <c r="BF2107" i="3"/>
  <c r="T2107" i="3"/>
  <c r="R2107" i="3"/>
  <c r="P2107" i="3"/>
  <c r="BI2096" i="3"/>
  <c r="BH2096" i="3"/>
  <c r="BG2096" i="3"/>
  <c r="BF2096" i="3"/>
  <c r="T2096" i="3"/>
  <c r="R2096" i="3"/>
  <c r="P2096" i="3"/>
  <c r="BI2085" i="3"/>
  <c r="BH2085" i="3"/>
  <c r="BG2085" i="3"/>
  <c r="BF2085" i="3"/>
  <c r="T2085" i="3"/>
  <c r="R2085" i="3"/>
  <c r="P2085" i="3"/>
  <c r="BI2082" i="3"/>
  <c r="BH2082" i="3"/>
  <c r="BG2082" i="3"/>
  <c r="BF2082" i="3"/>
  <c r="T2082" i="3"/>
  <c r="R2082" i="3"/>
  <c r="P2082" i="3"/>
  <c r="BI2080" i="3"/>
  <c r="BH2080" i="3"/>
  <c r="BG2080" i="3"/>
  <c r="BF2080" i="3"/>
  <c r="T2080" i="3"/>
  <c r="R2080" i="3"/>
  <c r="P2080" i="3"/>
  <c r="BI2079" i="3"/>
  <c r="BH2079" i="3"/>
  <c r="BG2079" i="3"/>
  <c r="BF2079" i="3"/>
  <c r="T2079" i="3"/>
  <c r="R2079" i="3"/>
  <c r="P2079" i="3"/>
  <c r="BI2078" i="3"/>
  <c r="BH2078" i="3"/>
  <c r="BG2078" i="3"/>
  <c r="BF2078" i="3"/>
  <c r="T2078" i="3"/>
  <c r="R2078" i="3"/>
  <c r="P2078" i="3"/>
  <c r="BI2072" i="3"/>
  <c r="BH2072" i="3"/>
  <c r="BG2072" i="3"/>
  <c r="BF2072" i="3"/>
  <c r="T2072" i="3"/>
  <c r="R2072" i="3"/>
  <c r="P2072" i="3"/>
  <c r="BI2070" i="3"/>
  <c r="BH2070" i="3"/>
  <c r="BG2070" i="3"/>
  <c r="BF2070" i="3"/>
  <c r="T2070" i="3"/>
  <c r="R2070" i="3"/>
  <c r="P2070" i="3"/>
  <c r="BI2065" i="3"/>
  <c r="BH2065" i="3"/>
  <c r="BG2065" i="3"/>
  <c r="BF2065" i="3"/>
  <c r="T2065" i="3"/>
  <c r="R2065" i="3"/>
  <c r="P2065" i="3"/>
  <c r="BI2062" i="3"/>
  <c r="BH2062" i="3"/>
  <c r="BG2062" i="3"/>
  <c r="BF2062" i="3"/>
  <c r="T2062" i="3"/>
  <c r="R2062" i="3"/>
  <c r="P2062" i="3"/>
  <c r="BI2056" i="3"/>
  <c r="BH2056" i="3"/>
  <c r="BG2056" i="3"/>
  <c r="BF2056" i="3"/>
  <c r="T2056" i="3"/>
  <c r="R2056" i="3"/>
  <c r="P2056" i="3"/>
  <c r="BI2053" i="3"/>
  <c r="BH2053" i="3"/>
  <c r="BG2053" i="3"/>
  <c r="BF2053" i="3"/>
  <c r="T2053" i="3"/>
  <c r="R2053" i="3"/>
  <c r="P2053" i="3"/>
  <c r="BI2049" i="3"/>
  <c r="BH2049" i="3"/>
  <c r="BG2049" i="3"/>
  <c r="BF2049" i="3"/>
  <c r="T2049" i="3"/>
  <c r="R2049" i="3"/>
  <c r="P2049" i="3"/>
  <c r="BI2040" i="3"/>
  <c r="BH2040" i="3"/>
  <c r="BG2040" i="3"/>
  <c r="BF2040" i="3"/>
  <c r="T2040" i="3"/>
  <c r="R2040" i="3"/>
  <c r="P2040" i="3"/>
  <c r="BI2035" i="3"/>
  <c r="BH2035" i="3"/>
  <c r="BG2035" i="3"/>
  <c r="BF2035" i="3"/>
  <c r="T2035" i="3"/>
  <c r="R2035" i="3"/>
  <c r="P2035" i="3"/>
  <c r="BI2029" i="3"/>
  <c r="BH2029" i="3"/>
  <c r="BG2029" i="3"/>
  <c r="BF2029" i="3"/>
  <c r="T2029" i="3"/>
  <c r="R2029" i="3"/>
  <c r="P2029" i="3"/>
  <c r="BI2021" i="3"/>
  <c r="BH2021" i="3"/>
  <c r="BG2021" i="3"/>
  <c r="BF2021" i="3"/>
  <c r="T2021" i="3"/>
  <c r="R2021" i="3"/>
  <c r="P2021" i="3"/>
  <c r="BI2019" i="3"/>
  <c r="BH2019" i="3"/>
  <c r="BG2019" i="3"/>
  <c r="BF2019" i="3"/>
  <c r="T2019" i="3"/>
  <c r="R2019" i="3"/>
  <c r="P2019" i="3"/>
  <c r="BI2004" i="3"/>
  <c r="BH2004" i="3"/>
  <c r="BG2004" i="3"/>
  <c r="BF2004" i="3"/>
  <c r="T2004" i="3"/>
  <c r="R2004" i="3"/>
  <c r="P2004" i="3"/>
  <c r="BI2002" i="3"/>
  <c r="BH2002" i="3"/>
  <c r="BG2002" i="3"/>
  <c r="BF2002" i="3"/>
  <c r="T2002" i="3"/>
  <c r="R2002" i="3"/>
  <c r="P2002" i="3"/>
  <c r="BI2000" i="3"/>
  <c r="BH2000" i="3"/>
  <c r="BG2000" i="3"/>
  <c r="BF2000" i="3"/>
  <c r="T2000" i="3"/>
  <c r="R2000" i="3"/>
  <c r="P2000" i="3"/>
  <c r="BI1995" i="3"/>
  <c r="BH1995" i="3"/>
  <c r="BG1995" i="3"/>
  <c r="BF1995" i="3"/>
  <c r="T1995" i="3"/>
  <c r="R1995" i="3"/>
  <c r="P1995" i="3"/>
  <c r="BI1993" i="3"/>
  <c r="BH1993" i="3"/>
  <c r="BG1993" i="3"/>
  <c r="BF1993" i="3"/>
  <c r="T1993" i="3"/>
  <c r="R1993" i="3"/>
  <c r="P1993" i="3"/>
  <c r="BI1988" i="3"/>
  <c r="BH1988" i="3"/>
  <c r="BG1988" i="3"/>
  <c r="BF1988" i="3"/>
  <c r="T1988" i="3"/>
  <c r="R1988" i="3"/>
  <c r="P1988" i="3"/>
  <c r="BI1986" i="3"/>
  <c r="BH1986" i="3"/>
  <c r="BG1986" i="3"/>
  <c r="BF1986" i="3"/>
  <c r="T1986" i="3"/>
  <c r="R1986" i="3"/>
  <c r="P1986" i="3"/>
  <c r="BI1977" i="3"/>
  <c r="BH1977" i="3"/>
  <c r="BG1977" i="3"/>
  <c r="BF1977" i="3"/>
  <c r="T1977" i="3"/>
  <c r="R1977" i="3"/>
  <c r="P1977" i="3"/>
  <c r="BI1975" i="3"/>
  <c r="BH1975" i="3"/>
  <c r="BG1975" i="3"/>
  <c r="BF1975" i="3"/>
  <c r="T1975" i="3"/>
  <c r="R1975" i="3"/>
  <c r="P1975" i="3"/>
  <c r="BI1969" i="3"/>
  <c r="BH1969" i="3"/>
  <c r="BG1969" i="3"/>
  <c r="BF1969" i="3"/>
  <c r="T1969" i="3"/>
  <c r="R1969" i="3"/>
  <c r="P1969" i="3"/>
  <c r="BI1967" i="3"/>
  <c r="BH1967" i="3"/>
  <c r="BG1967" i="3"/>
  <c r="BF1967" i="3"/>
  <c r="T1967" i="3"/>
  <c r="R1967" i="3"/>
  <c r="P1967" i="3"/>
  <c r="BI1965" i="3"/>
  <c r="BH1965" i="3"/>
  <c r="BG1965" i="3"/>
  <c r="BF1965" i="3"/>
  <c r="T1965" i="3"/>
  <c r="R1965" i="3"/>
  <c r="P1965" i="3"/>
  <c r="BI1962" i="3"/>
  <c r="BH1962" i="3"/>
  <c r="BG1962" i="3"/>
  <c r="BF1962" i="3"/>
  <c r="T1962" i="3"/>
  <c r="R1962" i="3"/>
  <c r="P1962" i="3"/>
  <c r="BI1960" i="3"/>
  <c r="BH1960" i="3"/>
  <c r="BG1960" i="3"/>
  <c r="BF1960" i="3"/>
  <c r="T1960" i="3"/>
  <c r="R1960" i="3"/>
  <c r="P1960" i="3"/>
  <c r="BI1957" i="3"/>
  <c r="BH1957" i="3"/>
  <c r="BG1957" i="3"/>
  <c r="BF1957" i="3"/>
  <c r="T1957" i="3"/>
  <c r="R1957" i="3"/>
  <c r="P1957" i="3"/>
  <c r="BI1930" i="3"/>
  <c r="BH1930" i="3"/>
  <c r="BG1930" i="3"/>
  <c r="BF1930" i="3"/>
  <c r="T1930" i="3"/>
  <c r="R1930" i="3"/>
  <c r="P1930" i="3"/>
  <c r="BI1925" i="3"/>
  <c r="BH1925" i="3"/>
  <c r="BG1925" i="3"/>
  <c r="BF1925" i="3"/>
  <c r="T1925" i="3"/>
  <c r="R1925" i="3"/>
  <c r="P1925" i="3"/>
  <c r="BI1923" i="3"/>
  <c r="BH1923" i="3"/>
  <c r="BG1923" i="3"/>
  <c r="BF1923" i="3"/>
  <c r="T1923" i="3"/>
  <c r="R1923" i="3"/>
  <c r="P1923" i="3"/>
  <c r="BI1906" i="3"/>
  <c r="BH1906" i="3"/>
  <c r="BG1906" i="3"/>
  <c r="BF1906" i="3"/>
  <c r="T1906" i="3"/>
  <c r="R1906" i="3"/>
  <c r="P1906" i="3"/>
  <c r="BI1903" i="3"/>
  <c r="BH1903" i="3"/>
  <c r="BG1903" i="3"/>
  <c r="BF1903" i="3"/>
  <c r="T1903" i="3"/>
  <c r="R1903" i="3"/>
  <c r="P1903" i="3"/>
  <c r="BI1901" i="3"/>
  <c r="BH1901" i="3"/>
  <c r="BG1901" i="3"/>
  <c r="BF1901" i="3"/>
  <c r="T1901" i="3"/>
  <c r="R1901" i="3"/>
  <c r="P1901" i="3"/>
  <c r="BI1899" i="3"/>
  <c r="BH1899" i="3"/>
  <c r="BG1899" i="3"/>
  <c r="BF1899" i="3"/>
  <c r="T1899" i="3"/>
  <c r="R1899" i="3"/>
  <c r="P1899" i="3"/>
  <c r="BI1888" i="3"/>
  <c r="BH1888" i="3"/>
  <c r="BG1888" i="3"/>
  <c r="BF1888" i="3"/>
  <c r="T1888" i="3"/>
  <c r="R1888" i="3"/>
  <c r="P1888" i="3"/>
  <c r="BI1887" i="3"/>
  <c r="BH1887" i="3"/>
  <c r="BG1887" i="3"/>
  <c r="BF1887" i="3"/>
  <c r="T1887" i="3"/>
  <c r="R1887" i="3"/>
  <c r="P1887" i="3"/>
  <c r="BI1885" i="3"/>
  <c r="BH1885" i="3"/>
  <c r="BG1885" i="3"/>
  <c r="BF1885" i="3"/>
  <c r="T1885" i="3"/>
  <c r="R1885" i="3"/>
  <c r="P1885" i="3"/>
  <c r="BI1881" i="3"/>
  <c r="BH1881" i="3"/>
  <c r="BG1881" i="3"/>
  <c r="BF1881" i="3"/>
  <c r="T1881" i="3"/>
  <c r="R1881" i="3"/>
  <c r="P1881" i="3"/>
  <c r="BI1879" i="3"/>
  <c r="BH1879" i="3"/>
  <c r="BG1879" i="3"/>
  <c r="BF1879" i="3"/>
  <c r="T1879" i="3"/>
  <c r="R1879" i="3"/>
  <c r="P1879" i="3"/>
  <c r="BI1877" i="3"/>
  <c r="BH1877" i="3"/>
  <c r="BG1877" i="3"/>
  <c r="BF1877" i="3"/>
  <c r="T1877" i="3"/>
  <c r="R1877" i="3"/>
  <c r="P1877" i="3"/>
  <c r="BI1862" i="3"/>
  <c r="BH1862" i="3"/>
  <c r="BG1862" i="3"/>
  <c r="BF1862" i="3"/>
  <c r="T1862" i="3"/>
  <c r="R1862" i="3"/>
  <c r="P1862" i="3"/>
  <c r="BI1860" i="3"/>
  <c r="BH1860" i="3"/>
  <c r="BG1860" i="3"/>
  <c r="BF1860" i="3"/>
  <c r="T1860" i="3"/>
  <c r="R1860" i="3"/>
  <c r="P1860" i="3"/>
  <c r="BI1858" i="3"/>
  <c r="BH1858" i="3"/>
  <c r="BG1858" i="3"/>
  <c r="BF1858" i="3"/>
  <c r="T1858" i="3"/>
  <c r="R1858" i="3"/>
  <c r="P1858" i="3"/>
  <c r="BI1843" i="3"/>
  <c r="BH1843" i="3"/>
  <c r="BG1843" i="3"/>
  <c r="BF1843" i="3"/>
  <c r="T1843" i="3"/>
  <c r="R1843" i="3"/>
  <c r="P1843" i="3"/>
  <c r="BI1841" i="3"/>
  <c r="BH1841" i="3"/>
  <c r="BG1841" i="3"/>
  <c r="BF1841" i="3"/>
  <c r="T1841" i="3"/>
  <c r="R1841" i="3"/>
  <c r="P1841" i="3"/>
  <c r="BI1830" i="3"/>
  <c r="BH1830" i="3"/>
  <c r="BG1830" i="3"/>
  <c r="BF1830" i="3"/>
  <c r="T1830" i="3"/>
  <c r="R1830" i="3"/>
  <c r="P1830" i="3"/>
  <c r="BI1827" i="3"/>
  <c r="BH1827" i="3"/>
  <c r="BG1827" i="3"/>
  <c r="BF1827" i="3"/>
  <c r="T1827" i="3"/>
  <c r="R1827" i="3"/>
  <c r="P1827" i="3"/>
  <c r="BI1825" i="3"/>
  <c r="BH1825" i="3"/>
  <c r="BG1825" i="3"/>
  <c r="BF1825" i="3"/>
  <c r="T1825" i="3"/>
  <c r="R1825" i="3"/>
  <c r="P1825" i="3"/>
  <c r="BI1821" i="3"/>
  <c r="BH1821" i="3"/>
  <c r="BG1821" i="3"/>
  <c r="BF1821" i="3"/>
  <c r="T1821" i="3"/>
  <c r="R1821" i="3"/>
  <c r="P1821" i="3"/>
  <c r="BI1820" i="3"/>
  <c r="BH1820" i="3"/>
  <c r="BG1820" i="3"/>
  <c r="BF1820" i="3"/>
  <c r="T1820" i="3"/>
  <c r="R1820" i="3"/>
  <c r="P1820" i="3"/>
  <c r="BI1815" i="3"/>
  <c r="BH1815" i="3"/>
  <c r="BG1815" i="3"/>
  <c r="BF1815" i="3"/>
  <c r="T1815" i="3"/>
  <c r="R1815" i="3"/>
  <c r="P1815" i="3"/>
  <c r="BI1813" i="3"/>
  <c r="BH1813" i="3"/>
  <c r="BG1813" i="3"/>
  <c r="BF1813" i="3"/>
  <c r="T1813" i="3"/>
  <c r="R1813" i="3"/>
  <c r="P1813" i="3"/>
  <c r="BI1808" i="3"/>
  <c r="BH1808" i="3"/>
  <c r="BG1808" i="3"/>
  <c r="BF1808" i="3"/>
  <c r="T1808" i="3"/>
  <c r="R1808" i="3"/>
  <c r="P1808" i="3"/>
  <c r="BI1807" i="3"/>
  <c r="BH1807" i="3"/>
  <c r="BG1807" i="3"/>
  <c r="BF1807" i="3"/>
  <c r="T1807" i="3"/>
  <c r="R1807" i="3"/>
  <c r="P1807" i="3"/>
  <c r="BI1803" i="3"/>
  <c r="BH1803" i="3"/>
  <c r="BG1803" i="3"/>
  <c r="BF1803" i="3"/>
  <c r="T1803" i="3"/>
  <c r="R1803" i="3"/>
  <c r="P1803" i="3"/>
  <c r="BI1801" i="3"/>
  <c r="BH1801" i="3"/>
  <c r="BG1801" i="3"/>
  <c r="BF1801" i="3"/>
  <c r="T1801" i="3"/>
  <c r="R1801" i="3"/>
  <c r="P1801" i="3"/>
  <c r="BI1796" i="3"/>
  <c r="BH1796" i="3"/>
  <c r="BG1796" i="3"/>
  <c r="BF1796" i="3"/>
  <c r="T1796" i="3"/>
  <c r="R1796" i="3"/>
  <c r="P1796" i="3"/>
  <c r="BI1791" i="3"/>
  <c r="BH1791" i="3"/>
  <c r="BG1791" i="3"/>
  <c r="BF1791" i="3"/>
  <c r="T1791" i="3"/>
  <c r="R1791" i="3"/>
  <c r="P1791" i="3"/>
  <c r="BI1784" i="3"/>
  <c r="BH1784" i="3"/>
  <c r="BG1784" i="3"/>
  <c r="BF1784" i="3"/>
  <c r="T1784" i="3"/>
  <c r="R1784" i="3"/>
  <c r="P1784" i="3"/>
  <c r="BI1782" i="3"/>
  <c r="BH1782" i="3"/>
  <c r="BG1782" i="3"/>
  <c r="BF1782" i="3"/>
  <c r="T1782" i="3"/>
  <c r="R1782" i="3"/>
  <c r="P1782" i="3"/>
  <c r="BI1777" i="3"/>
  <c r="BH1777" i="3"/>
  <c r="BG1777" i="3"/>
  <c r="BF1777" i="3"/>
  <c r="T1777" i="3"/>
  <c r="R1777" i="3"/>
  <c r="P1777" i="3"/>
  <c r="BI1773" i="3"/>
  <c r="BH1773" i="3"/>
  <c r="BG1773" i="3"/>
  <c r="BF1773" i="3"/>
  <c r="T1773" i="3"/>
  <c r="R1773" i="3"/>
  <c r="P1773" i="3"/>
  <c r="BI1768" i="3"/>
  <c r="BH1768" i="3"/>
  <c r="BG1768" i="3"/>
  <c r="BF1768" i="3"/>
  <c r="T1768" i="3"/>
  <c r="R1768" i="3"/>
  <c r="P1768" i="3"/>
  <c r="BI1763" i="3"/>
  <c r="BH1763" i="3"/>
  <c r="BG1763" i="3"/>
  <c r="BF1763" i="3"/>
  <c r="T1763" i="3"/>
  <c r="R1763" i="3"/>
  <c r="P1763" i="3"/>
  <c r="BI1758" i="3"/>
  <c r="BH1758" i="3"/>
  <c r="BG1758" i="3"/>
  <c r="BF1758" i="3"/>
  <c r="T1758" i="3"/>
  <c r="R1758" i="3"/>
  <c r="P1758" i="3"/>
  <c r="BI1754" i="3"/>
  <c r="BH1754" i="3"/>
  <c r="BG1754" i="3"/>
  <c r="BF1754" i="3"/>
  <c r="T1754" i="3"/>
  <c r="R1754" i="3"/>
  <c r="P1754" i="3"/>
  <c r="BI1750" i="3"/>
  <c r="BH1750" i="3"/>
  <c r="BG1750" i="3"/>
  <c r="BF1750" i="3"/>
  <c r="T1750" i="3"/>
  <c r="R1750" i="3"/>
  <c r="P1750" i="3"/>
  <c r="BI1742" i="3"/>
  <c r="BH1742" i="3"/>
  <c r="BG1742" i="3"/>
  <c r="BF1742" i="3"/>
  <c r="T1742" i="3"/>
  <c r="R1742" i="3"/>
  <c r="P1742" i="3"/>
  <c r="BI1733" i="3"/>
  <c r="BH1733" i="3"/>
  <c r="BG1733" i="3"/>
  <c r="BF1733" i="3"/>
  <c r="T1733" i="3"/>
  <c r="R1733" i="3"/>
  <c r="P1733" i="3"/>
  <c r="BI1732" i="3"/>
  <c r="BH1732" i="3"/>
  <c r="BG1732" i="3"/>
  <c r="BF1732" i="3"/>
  <c r="T1732" i="3"/>
  <c r="R1732" i="3"/>
  <c r="P1732" i="3"/>
  <c r="BI1731" i="3"/>
  <c r="BH1731" i="3"/>
  <c r="BG1731" i="3"/>
  <c r="BF1731" i="3"/>
  <c r="T1731" i="3"/>
  <c r="R1731" i="3"/>
  <c r="P1731" i="3"/>
  <c r="BI1729" i="3"/>
  <c r="BH1729" i="3"/>
  <c r="BG1729" i="3"/>
  <c r="BF1729" i="3"/>
  <c r="T1729" i="3"/>
  <c r="R1729" i="3"/>
  <c r="P1729" i="3"/>
  <c r="BI1728" i="3"/>
  <c r="BH1728" i="3"/>
  <c r="BG1728" i="3"/>
  <c r="BF1728" i="3"/>
  <c r="T1728" i="3"/>
  <c r="R1728" i="3"/>
  <c r="P1728" i="3"/>
  <c r="BI1727" i="3"/>
  <c r="BH1727" i="3"/>
  <c r="BG1727" i="3"/>
  <c r="BF1727" i="3"/>
  <c r="T1727" i="3"/>
  <c r="R1727" i="3"/>
  <c r="P1727" i="3"/>
  <c r="BI1726" i="3"/>
  <c r="BH1726" i="3"/>
  <c r="BG1726" i="3"/>
  <c r="BF1726" i="3"/>
  <c r="T1726" i="3"/>
  <c r="R1726" i="3"/>
  <c r="P1726" i="3"/>
  <c r="BI1718" i="3"/>
  <c r="BH1718" i="3"/>
  <c r="BG1718" i="3"/>
  <c r="BF1718" i="3"/>
  <c r="T1718" i="3"/>
  <c r="R1718" i="3"/>
  <c r="P1718" i="3"/>
  <c r="BI1717" i="3"/>
  <c r="BH1717" i="3"/>
  <c r="BG1717" i="3"/>
  <c r="BF1717" i="3"/>
  <c r="T1717" i="3"/>
  <c r="R1717" i="3"/>
  <c r="P1717" i="3"/>
  <c r="BI1715" i="3"/>
  <c r="BH1715" i="3"/>
  <c r="BG1715" i="3"/>
  <c r="BF1715" i="3"/>
  <c r="T1715" i="3"/>
  <c r="R1715" i="3"/>
  <c r="P1715" i="3"/>
  <c r="BI1710" i="3"/>
  <c r="BH1710" i="3"/>
  <c r="BG1710" i="3"/>
  <c r="BF1710" i="3"/>
  <c r="T1710" i="3"/>
  <c r="R1710" i="3"/>
  <c r="P1710" i="3"/>
  <c r="BI1708" i="3"/>
  <c r="BH1708" i="3"/>
  <c r="BG1708" i="3"/>
  <c r="BF1708" i="3"/>
  <c r="T1708" i="3"/>
  <c r="R1708" i="3"/>
  <c r="P1708" i="3"/>
  <c r="BI1703" i="3"/>
  <c r="BH1703" i="3"/>
  <c r="BG1703" i="3"/>
  <c r="BF1703" i="3"/>
  <c r="T1703" i="3"/>
  <c r="R1703" i="3"/>
  <c r="P1703" i="3"/>
  <c r="BI1701" i="3"/>
  <c r="BH1701" i="3"/>
  <c r="BG1701" i="3"/>
  <c r="BF1701" i="3"/>
  <c r="T1701" i="3"/>
  <c r="R1701" i="3"/>
  <c r="P1701" i="3"/>
  <c r="BI1696" i="3"/>
  <c r="BH1696" i="3"/>
  <c r="BG1696" i="3"/>
  <c r="BF1696" i="3"/>
  <c r="T1696" i="3"/>
  <c r="R1696" i="3"/>
  <c r="P1696" i="3"/>
  <c r="BI1694" i="3"/>
  <c r="BH1694" i="3"/>
  <c r="BG1694" i="3"/>
  <c r="BF1694" i="3"/>
  <c r="T1694" i="3"/>
  <c r="R1694" i="3"/>
  <c r="P1694" i="3"/>
  <c r="BI1689" i="3"/>
  <c r="BH1689" i="3"/>
  <c r="BG1689" i="3"/>
  <c r="BF1689" i="3"/>
  <c r="T1689" i="3"/>
  <c r="R1689" i="3"/>
  <c r="P1689" i="3"/>
  <c r="BI1687" i="3"/>
  <c r="BH1687" i="3"/>
  <c r="BG1687" i="3"/>
  <c r="BF1687" i="3"/>
  <c r="T1687" i="3"/>
  <c r="R1687" i="3"/>
  <c r="P1687" i="3"/>
  <c r="BI1682" i="3"/>
  <c r="BH1682" i="3"/>
  <c r="BG1682" i="3"/>
  <c r="BF1682" i="3"/>
  <c r="T1682" i="3"/>
  <c r="R1682" i="3"/>
  <c r="P1682" i="3"/>
  <c r="BI1679" i="3"/>
  <c r="BH1679" i="3"/>
  <c r="BG1679" i="3"/>
  <c r="BF1679" i="3"/>
  <c r="T1679" i="3"/>
  <c r="R1679" i="3"/>
  <c r="P1679" i="3"/>
  <c r="BI1677" i="3"/>
  <c r="BH1677" i="3"/>
  <c r="BG1677" i="3"/>
  <c r="BF1677" i="3"/>
  <c r="T1677" i="3"/>
  <c r="R1677" i="3"/>
  <c r="P1677" i="3"/>
  <c r="BI1670" i="3"/>
  <c r="BH1670" i="3"/>
  <c r="BG1670" i="3"/>
  <c r="BF1670" i="3"/>
  <c r="T1670" i="3"/>
  <c r="R1670" i="3"/>
  <c r="P1670" i="3"/>
  <c r="BI1663" i="3"/>
  <c r="BH1663" i="3"/>
  <c r="BG1663" i="3"/>
  <c r="BF1663" i="3"/>
  <c r="T1663" i="3"/>
  <c r="R1663" i="3"/>
  <c r="P1663" i="3"/>
  <c r="BI1661" i="3"/>
  <c r="BH1661" i="3"/>
  <c r="BG1661" i="3"/>
  <c r="BF1661" i="3"/>
  <c r="T1661" i="3"/>
  <c r="R1661" i="3"/>
  <c r="P1661" i="3"/>
  <c r="BI1656" i="3"/>
  <c r="BH1656" i="3"/>
  <c r="BG1656" i="3"/>
  <c r="BF1656" i="3"/>
  <c r="T1656" i="3"/>
  <c r="R1656" i="3"/>
  <c r="P1656" i="3"/>
  <c r="BI1649" i="3"/>
  <c r="BH1649" i="3"/>
  <c r="BG1649" i="3"/>
  <c r="BF1649" i="3"/>
  <c r="T1649" i="3"/>
  <c r="R1649" i="3"/>
  <c r="P1649" i="3"/>
  <c r="BI1647" i="3"/>
  <c r="BH1647" i="3"/>
  <c r="BG1647" i="3"/>
  <c r="BF1647" i="3"/>
  <c r="T1647" i="3"/>
  <c r="R1647" i="3"/>
  <c r="P1647" i="3"/>
  <c r="BI1640" i="3"/>
  <c r="BH1640" i="3"/>
  <c r="BG1640" i="3"/>
  <c r="BF1640" i="3"/>
  <c r="T1640" i="3"/>
  <c r="R1640" i="3"/>
  <c r="P1640" i="3"/>
  <c r="BI1638" i="3"/>
  <c r="BH1638" i="3"/>
  <c r="BG1638" i="3"/>
  <c r="BF1638" i="3"/>
  <c r="T1638" i="3"/>
  <c r="R1638" i="3"/>
  <c r="P1638" i="3"/>
  <c r="BI1633" i="3"/>
  <c r="BH1633" i="3"/>
  <c r="BG1633" i="3"/>
  <c r="BF1633" i="3"/>
  <c r="T1633" i="3"/>
  <c r="R1633" i="3"/>
  <c r="P1633" i="3"/>
  <c r="BI1629" i="3"/>
  <c r="BH1629" i="3"/>
  <c r="BG1629" i="3"/>
  <c r="BF1629" i="3"/>
  <c r="T1629" i="3"/>
  <c r="T1628" i="3"/>
  <c r="R1629" i="3"/>
  <c r="R1628" i="3" s="1"/>
  <c r="P1629" i="3"/>
  <c r="P1628" i="3"/>
  <c r="BI1626" i="3"/>
  <c r="BH1626" i="3"/>
  <c r="BG1626" i="3"/>
  <c r="BF1626" i="3"/>
  <c r="T1626" i="3"/>
  <c r="R1626" i="3"/>
  <c r="P1626" i="3"/>
  <c r="BI1623" i="3"/>
  <c r="BH1623" i="3"/>
  <c r="BG1623" i="3"/>
  <c r="BF1623" i="3"/>
  <c r="T1623" i="3"/>
  <c r="R1623" i="3"/>
  <c r="P1623" i="3"/>
  <c r="BI1621" i="3"/>
  <c r="BH1621" i="3"/>
  <c r="BG1621" i="3"/>
  <c r="BF1621" i="3"/>
  <c r="T1621" i="3"/>
  <c r="R1621" i="3"/>
  <c r="P1621" i="3"/>
  <c r="BI1619" i="3"/>
  <c r="BH1619" i="3"/>
  <c r="BG1619" i="3"/>
  <c r="BF1619" i="3"/>
  <c r="T1619" i="3"/>
  <c r="R1619" i="3"/>
  <c r="P1619" i="3"/>
  <c r="BI1617" i="3"/>
  <c r="BH1617" i="3"/>
  <c r="BG1617" i="3"/>
  <c r="BF1617" i="3"/>
  <c r="T1617" i="3"/>
  <c r="R1617" i="3"/>
  <c r="P1617" i="3"/>
  <c r="BI1615" i="3"/>
  <c r="BH1615" i="3"/>
  <c r="BG1615" i="3"/>
  <c r="BF1615" i="3"/>
  <c r="T1615" i="3"/>
  <c r="R1615" i="3"/>
  <c r="P1615" i="3"/>
  <c r="BI1610" i="3"/>
  <c r="BH1610" i="3"/>
  <c r="BG1610" i="3"/>
  <c r="BF1610" i="3"/>
  <c r="T1610" i="3"/>
  <c r="R1610" i="3"/>
  <c r="P1610" i="3"/>
  <c r="BI1607" i="3"/>
  <c r="BH1607" i="3"/>
  <c r="BG1607" i="3"/>
  <c r="BF1607" i="3"/>
  <c r="T1607" i="3"/>
  <c r="R1607" i="3"/>
  <c r="P1607" i="3"/>
  <c r="BI1604" i="3"/>
  <c r="BH1604" i="3"/>
  <c r="BG1604" i="3"/>
  <c r="BF1604" i="3"/>
  <c r="T1604" i="3"/>
  <c r="R1604" i="3"/>
  <c r="P1604" i="3"/>
  <c r="BI1601" i="3"/>
  <c r="BH1601" i="3"/>
  <c r="BG1601" i="3"/>
  <c r="BF1601" i="3"/>
  <c r="T1601" i="3"/>
  <c r="R1601" i="3"/>
  <c r="P1601" i="3"/>
  <c r="BI1599" i="3"/>
  <c r="BH1599" i="3"/>
  <c r="BG1599" i="3"/>
  <c r="BF1599" i="3"/>
  <c r="T1599" i="3"/>
  <c r="R1599" i="3"/>
  <c r="P1599" i="3"/>
  <c r="BI1591" i="3"/>
  <c r="BH1591" i="3"/>
  <c r="BG1591" i="3"/>
  <c r="BF1591" i="3"/>
  <c r="T1591" i="3"/>
  <c r="R1591" i="3"/>
  <c r="P1591" i="3"/>
  <c r="BI1586" i="3"/>
  <c r="BH1586" i="3"/>
  <c r="BG1586" i="3"/>
  <c r="BF1586" i="3"/>
  <c r="T1586" i="3"/>
  <c r="R1586" i="3"/>
  <c r="P1586" i="3"/>
  <c r="BI1581" i="3"/>
  <c r="BH1581" i="3"/>
  <c r="BG1581" i="3"/>
  <c r="BF1581" i="3"/>
  <c r="T1581" i="3"/>
  <c r="R1581" i="3"/>
  <c r="P1581" i="3"/>
  <c r="BI1576" i="3"/>
  <c r="BH1576" i="3"/>
  <c r="BG1576" i="3"/>
  <c r="BF1576" i="3"/>
  <c r="T1576" i="3"/>
  <c r="R1576" i="3"/>
  <c r="P1576" i="3"/>
  <c r="BI1567" i="3"/>
  <c r="BH1567" i="3"/>
  <c r="BG1567" i="3"/>
  <c r="BF1567" i="3"/>
  <c r="T1567" i="3"/>
  <c r="R1567" i="3"/>
  <c r="P1567" i="3"/>
  <c r="BI1558" i="3"/>
  <c r="BH1558" i="3"/>
  <c r="BG1558" i="3"/>
  <c r="BF1558" i="3"/>
  <c r="T1558" i="3"/>
  <c r="R1558" i="3"/>
  <c r="P1558" i="3"/>
  <c r="BI1553" i="3"/>
  <c r="BH1553" i="3"/>
  <c r="BG1553" i="3"/>
  <c r="BF1553" i="3"/>
  <c r="T1553" i="3"/>
  <c r="R1553" i="3"/>
  <c r="P1553" i="3"/>
  <c r="BI1545" i="3"/>
  <c r="BH1545" i="3"/>
  <c r="BG1545" i="3"/>
  <c r="BF1545" i="3"/>
  <c r="T1545" i="3"/>
  <c r="R1545" i="3"/>
  <c r="P1545" i="3"/>
  <c r="BI1541" i="3"/>
  <c r="BH1541" i="3"/>
  <c r="BG1541" i="3"/>
  <c r="BF1541" i="3"/>
  <c r="T1541" i="3"/>
  <c r="R1541" i="3"/>
  <c r="P1541" i="3"/>
  <c r="BI1537" i="3"/>
  <c r="BH1537" i="3"/>
  <c r="BG1537" i="3"/>
  <c r="BF1537" i="3"/>
  <c r="T1537" i="3"/>
  <c r="R1537" i="3"/>
  <c r="P1537" i="3"/>
  <c r="BI1528" i="3"/>
  <c r="BH1528" i="3"/>
  <c r="BG1528" i="3"/>
  <c r="BF1528" i="3"/>
  <c r="T1528" i="3"/>
  <c r="R1528" i="3"/>
  <c r="P1528" i="3"/>
  <c r="BI1520" i="3"/>
  <c r="BH1520" i="3"/>
  <c r="BG1520" i="3"/>
  <c r="BF1520" i="3"/>
  <c r="T1520" i="3"/>
  <c r="R1520" i="3"/>
  <c r="P1520" i="3"/>
  <c r="BI1510" i="3"/>
  <c r="BH1510" i="3"/>
  <c r="BG1510" i="3"/>
  <c r="BF1510" i="3"/>
  <c r="T1510" i="3"/>
  <c r="R1510" i="3"/>
  <c r="P1510" i="3"/>
  <c r="BI1499" i="3"/>
  <c r="BH1499" i="3"/>
  <c r="BG1499" i="3"/>
  <c r="BF1499" i="3"/>
  <c r="T1499" i="3"/>
  <c r="R1499" i="3"/>
  <c r="P1499" i="3"/>
  <c r="BI1473" i="3"/>
  <c r="BH1473" i="3"/>
  <c r="BG1473" i="3"/>
  <c r="BF1473" i="3"/>
  <c r="T1473" i="3"/>
  <c r="R1473" i="3"/>
  <c r="P1473" i="3"/>
  <c r="BI1466" i="3"/>
  <c r="BH1466" i="3"/>
  <c r="BG1466" i="3"/>
  <c r="BF1466" i="3"/>
  <c r="T1466" i="3"/>
  <c r="R1466" i="3"/>
  <c r="P1466" i="3"/>
  <c r="BI1461" i="3"/>
  <c r="BH1461" i="3"/>
  <c r="BG1461" i="3"/>
  <c r="BF1461" i="3"/>
  <c r="T1461" i="3"/>
  <c r="R1461" i="3"/>
  <c r="P1461" i="3"/>
  <c r="BI1460" i="3"/>
  <c r="BH1460" i="3"/>
  <c r="BG1460" i="3"/>
  <c r="BF1460" i="3"/>
  <c r="T1460" i="3"/>
  <c r="R1460" i="3"/>
  <c r="P1460" i="3"/>
  <c r="BI1459" i="3"/>
  <c r="BH1459" i="3"/>
  <c r="BG1459" i="3"/>
  <c r="BF1459" i="3"/>
  <c r="T1459" i="3"/>
  <c r="R1459" i="3"/>
  <c r="P1459" i="3"/>
  <c r="BI1453" i="3"/>
  <c r="BH1453" i="3"/>
  <c r="BG1453" i="3"/>
  <c r="BF1453" i="3"/>
  <c r="T1453" i="3"/>
  <c r="R1453" i="3"/>
  <c r="P1453" i="3"/>
  <c r="BI1449" i="3"/>
  <c r="BH1449" i="3"/>
  <c r="BG1449" i="3"/>
  <c r="BF1449" i="3"/>
  <c r="T1449" i="3"/>
  <c r="R1449" i="3"/>
  <c r="P1449" i="3"/>
  <c r="BI1443" i="3"/>
  <c r="BH1443" i="3"/>
  <c r="BG1443" i="3"/>
  <c r="BF1443" i="3"/>
  <c r="T1443" i="3"/>
  <c r="R1443" i="3"/>
  <c r="P1443" i="3"/>
  <c r="BI1436" i="3"/>
  <c r="BH1436" i="3"/>
  <c r="BG1436" i="3"/>
  <c r="BF1436" i="3"/>
  <c r="T1436" i="3"/>
  <c r="R1436" i="3"/>
  <c r="P1436" i="3"/>
  <c r="BI1434" i="3"/>
  <c r="BH1434" i="3"/>
  <c r="BG1434" i="3"/>
  <c r="BF1434" i="3"/>
  <c r="T1434" i="3"/>
  <c r="R1434" i="3"/>
  <c r="P1434" i="3"/>
  <c r="BI1431" i="3"/>
  <c r="BH1431" i="3"/>
  <c r="BG1431" i="3"/>
  <c r="BF1431" i="3"/>
  <c r="T1431" i="3"/>
  <c r="R1431" i="3"/>
  <c r="P1431" i="3"/>
  <c r="BI1429" i="3"/>
  <c r="BH1429" i="3"/>
  <c r="BG1429" i="3"/>
  <c r="BF1429" i="3"/>
  <c r="T1429" i="3"/>
  <c r="R1429" i="3"/>
  <c r="P1429" i="3"/>
  <c r="BI1427" i="3"/>
  <c r="BH1427" i="3"/>
  <c r="BG1427" i="3"/>
  <c r="BF1427" i="3"/>
  <c r="T1427" i="3"/>
  <c r="R1427" i="3"/>
  <c r="P1427" i="3"/>
  <c r="BI1424" i="3"/>
  <c r="BH1424" i="3"/>
  <c r="BG1424" i="3"/>
  <c r="BF1424" i="3"/>
  <c r="T1424" i="3"/>
  <c r="R1424" i="3"/>
  <c r="P1424" i="3"/>
  <c r="BI1422" i="3"/>
  <c r="BH1422" i="3"/>
  <c r="BG1422" i="3"/>
  <c r="BF1422" i="3"/>
  <c r="T1422" i="3"/>
  <c r="R1422" i="3"/>
  <c r="P1422" i="3"/>
  <c r="BI1420" i="3"/>
  <c r="BH1420" i="3"/>
  <c r="BG1420" i="3"/>
  <c r="BF1420" i="3"/>
  <c r="T1420" i="3"/>
  <c r="R1420" i="3"/>
  <c r="P1420" i="3"/>
  <c r="BI1418" i="3"/>
  <c r="BH1418" i="3"/>
  <c r="BG1418" i="3"/>
  <c r="BF1418" i="3"/>
  <c r="T1418" i="3"/>
  <c r="R1418" i="3"/>
  <c r="P1418" i="3"/>
  <c r="BI1415" i="3"/>
  <c r="BH1415" i="3"/>
  <c r="BG1415" i="3"/>
  <c r="BF1415" i="3"/>
  <c r="T1415" i="3"/>
  <c r="R1415" i="3"/>
  <c r="P1415" i="3"/>
  <c r="BI1411" i="3"/>
  <c r="BH1411" i="3"/>
  <c r="BG1411" i="3"/>
  <c r="BF1411" i="3"/>
  <c r="T1411" i="3"/>
  <c r="R1411" i="3"/>
  <c r="P1411" i="3"/>
  <c r="BI1409" i="3"/>
  <c r="BH1409" i="3"/>
  <c r="BG1409" i="3"/>
  <c r="BF1409" i="3"/>
  <c r="T1409" i="3"/>
  <c r="R1409" i="3"/>
  <c r="P1409" i="3"/>
  <c r="BI1408" i="3"/>
  <c r="BH1408" i="3"/>
  <c r="BG1408" i="3"/>
  <c r="BF1408" i="3"/>
  <c r="T1408" i="3"/>
  <c r="R1408" i="3"/>
  <c r="P1408" i="3"/>
  <c r="BI1407" i="3"/>
  <c r="BH1407" i="3"/>
  <c r="BG1407" i="3"/>
  <c r="BF1407" i="3"/>
  <c r="T1407" i="3"/>
  <c r="R1407" i="3"/>
  <c r="P1407" i="3"/>
  <c r="BI1399" i="3"/>
  <c r="BH1399" i="3"/>
  <c r="BG1399" i="3"/>
  <c r="BF1399" i="3"/>
  <c r="T1399" i="3"/>
  <c r="R1399" i="3"/>
  <c r="P1399"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81" i="3"/>
  <c r="BH1381" i="3"/>
  <c r="BG1381" i="3"/>
  <c r="BF1381" i="3"/>
  <c r="T1381" i="3"/>
  <c r="R1381" i="3"/>
  <c r="P1381"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58" i="3"/>
  <c r="BH1358" i="3"/>
  <c r="BG1358" i="3"/>
  <c r="BF1358" i="3"/>
  <c r="T1358" i="3"/>
  <c r="R1358" i="3"/>
  <c r="P1358" i="3"/>
  <c r="BI1356" i="3"/>
  <c r="BH1356" i="3"/>
  <c r="BG1356" i="3"/>
  <c r="BF1356" i="3"/>
  <c r="T1356" i="3"/>
  <c r="R1356" i="3"/>
  <c r="P1356" i="3"/>
  <c r="BI1351" i="3"/>
  <c r="BH1351" i="3"/>
  <c r="BG1351" i="3"/>
  <c r="BF1351" i="3"/>
  <c r="T1351" i="3"/>
  <c r="R1351" i="3"/>
  <c r="P1351" i="3"/>
  <c r="BI1344" i="3"/>
  <c r="BH1344" i="3"/>
  <c r="BG1344" i="3"/>
  <c r="BF1344" i="3"/>
  <c r="T1344" i="3"/>
  <c r="R1344" i="3"/>
  <c r="P1344" i="3"/>
  <c r="BI1324" i="3"/>
  <c r="BH1324" i="3"/>
  <c r="BG1324" i="3"/>
  <c r="BF1324" i="3"/>
  <c r="T1324" i="3"/>
  <c r="R1324" i="3"/>
  <c r="P1324" i="3"/>
  <c r="BI1316" i="3"/>
  <c r="BH1316" i="3"/>
  <c r="BG1316" i="3"/>
  <c r="BF1316" i="3"/>
  <c r="T1316" i="3"/>
  <c r="R1316" i="3"/>
  <c r="P1316" i="3"/>
  <c r="BI1284" i="3"/>
  <c r="BH1284" i="3"/>
  <c r="BG1284" i="3"/>
  <c r="BF1284" i="3"/>
  <c r="T1284" i="3"/>
  <c r="R1284" i="3"/>
  <c r="P1284" i="3"/>
  <c r="BI1267" i="3"/>
  <c r="BH1267" i="3"/>
  <c r="BG1267" i="3"/>
  <c r="BF1267" i="3"/>
  <c r="T1267" i="3"/>
  <c r="R1267" i="3"/>
  <c r="P1267" i="3"/>
  <c r="BI1235" i="3"/>
  <c r="BH1235" i="3"/>
  <c r="BG1235" i="3"/>
  <c r="BF1235" i="3"/>
  <c r="T1235" i="3"/>
  <c r="R1235" i="3"/>
  <c r="P1235" i="3"/>
  <c r="BI1203" i="3"/>
  <c r="BH1203" i="3"/>
  <c r="BG1203" i="3"/>
  <c r="BF1203" i="3"/>
  <c r="T1203" i="3"/>
  <c r="R1203" i="3"/>
  <c r="P1203" i="3"/>
  <c r="BI1192" i="3"/>
  <c r="BH1192" i="3"/>
  <c r="BG1192" i="3"/>
  <c r="BF1192" i="3"/>
  <c r="T1192" i="3"/>
  <c r="R1192" i="3"/>
  <c r="P1192" i="3"/>
  <c r="BI1188" i="3"/>
  <c r="BH1188" i="3"/>
  <c r="BG1188" i="3"/>
  <c r="BF1188" i="3"/>
  <c r="T1188" i="3"/>
  <c r="R1188" i="3"/>
  <c r="P1188" i="3"/>
  <c r="BI1163" i="3"/>
  <c r="BH1163" i="3"/>
  <c r="BG1163" i="3"/>
  <c r="BF1163" i="3"/>
  <c r="T1163" i="3"/>
  <c r="R1163" i="3"/>
  <c r="P1163" i="3"/>
  <c r="BI1161" i="3"/>
  <c r="BH1161" i="3"/>
  <c r="BG1161" i="3"/>
  <c r="BF1161" i="3"/>
  <c r="T1161" i="3"/>
  <c r="R1161" i="3"/>
  <c r="P1161" i="3"/>
  <c r="BI1152" i="3"/>
  <c r="BH1152" i="3"/>
  <c r="BG1152" i="3"/>
  <c r="BF1152" i="3"/>
  <c r="T1152" i="3"/>
  <c r="R1152" i="3"/>
  <c r="P1152" i="3"/>
  <c r="BI1143" i="3"/>
  <c r="BH1143" i="3"/>
  <c r="BG1143" i="3"/>
  <c r="BF1143" i="3"/>
  <c r="T1143" i="3"/>
  <c r="R1143" i="3"/>
  <c r="P1143" i="3"/>
  <c r="BI1135" i="3"/>
  <c r="BH1135" i="3"/>
  <c r="BG1135" i="3"/>
  <c r="BF1135" i="3"/>
  <c r="T1135" i="3"/>
  <c r="R1135" i="3"/>
  <c r="P1135" i="3"/>
  <c r="BI1133" i="3"/>
  <c r="BH1133" i="3"/>
  <c r="BG1133" i="3"/>
  <c r="BF1133" i="3"/>
  <c r="T1133" i="3"/>
  <c r="R1133" i="3"/>
  <c r="P1133" i="3"/>
  <c r="BI1109" i="3"/>
  <c r="BH1109" i="3"/>
  <c r="BG1109" i="3"/>
  <c r="BF1109" i="3"/>
  <c r="T1109" i="3"/>
  <c r="R1109" i="3"/>
  <c r="P1109" i="3"/>
  <c r="BI1108" i="3"/>
  <c r="BH1108" i="3"/>
  <c r="BG1108" i="3"/>
  <c r="BF1108" i="3"/>
  <c r="T1108" i="3"/>
  <c r="R1108" i="3"/>
  <c r="P1108" i="3"/>
  <c r="BI1093" i="3"/>
  <c r="BH1093" i="3"/>
  <c r="BG1093" i="3"/>
  <c r="BF1093" i="3"/>
  <c r="T1093" i="3"/>
  <c r="R1093" i="3"/>
  <c r="P1093" i="3"/>
  <c r="BI1087" i="3"/>
  <c r="BH1087" i="3"/>
  <c r="BG1087" i="3"/>
  <c r="BF1087" i="3"/>
  <c r="T1087" i="3"/>
  <c r="R1087" i="3"/>
  <c r="P1087" i="3"/>
  <c r="BI1080" i="3"/>
  <c r="BH1080" i="3"/>
  <c r="BG1080" i="3"/>
  <c r="BF1080" i="3"/>
  <c r="T1080" i="3"/>
  <c r="R1080" i="3"/>
  <c r="P1080" i="3"/>
  <c r="BI1072" i="3"/>
  <c r="BH1072" i="3"/>
  <c r="BG1072" i="3"/>
  <c r="BF1072" i="3"/>
  <c r="T1072" i="3"/>
  <c r="R1072" i="3"/>
  <c r="P1072" i="3"/>
  <c r="BI1071" i="3"/>
  <c r="BH1071" i="3"/>
  <c r="BG1071" i="3"/>
  <c r="BF1071" i="3"/>
  <c r="T1071" i="3"/>
  <c r="R1071" i="3"/>
  <c r="P1071" i="3"/>
  <c r="BI1068" i="3"/>
  <c r="BH1068" i="3"/>
  <c r="BG1068" i="3"/>
  <c r="BF1068" i="3"/>
  <c r="T1068" i="3"/>
  <c r="R1068" i="3"/>
  <c r="P1068" i="3"/>
  <c r="BI1065" i="3"/>
  <c r="BH1065" i="3"/>
  <c r="BG1065" i="3"/>
  <c r="BF1065" i="3"/>
  <c r="T1065" i="3"/>
  <c r="R1065" i="3"/>
  <c r="P1065" i="3"/>
  <c r="BI1063" i="3"/>
  <c r="BH1063" i="3"/>
  <c r="BG1063" i="3"/>
  <c r="BF1063" i="3"/>
  <c r="T1063" i="3"/>
  <c r="R1063" i="3"/>
  <c r="P1063" i="3"/>
  <c r="BI1054" i="3"/>
  <c r="BH1054" i="3"/>
  <c r="BG1054" i="3"/>
  <c r="BF1054" i="3"/>
  <c r="T1054" i="3"/>
  <c r="R1054" i="3"/>
  <c r="P1054" i="3"/>
  <c r="BI1051" i="3"/>
  <c r="BH1051" i="3"/>
  <c r="BG1051" i="3"/>
  <c r="BF1051" i="3"/>
  <c r="T1051" i="3"/>
  <c r="R1051" i="3"/>
  <c r="P1051" i="3"/>
  <c r="BI1045" i="3"/>
  <c r="BH1045" i="3"/>
  <c r="BG1045" i="3"/>
  <c r="BF1045" i="3"/>
  <c r="T1045" i="3"/>
  <c r="R1045" i="3"/>
  <c r="P1045" i="3"/>
  <c r="BI1033" i="3"/>
  <c r="BH1033" i="3"/>
  <c r="BG1033" i="3"/>
  <c r="BF1033" i="3"/>
  <c r="T1033" i="3"/>
  <c r="R1033" i="3"/>
  <c r="P1033" i="3"/>
  <c r="BI1028" i="3"/>
  <c r="BH1028" i="3"/>
  <c r="BG1028" i="3"/>
  <c r="BF1028" i="3"/>
  <c r="T1028" i="3"/>
  <c r="R1028" i="3"/>
  <c r="P1028" i="3"/>
  <c r="BI1026" i="3"/>
  <c r="BH1026" i="3"/>
  <c r="BG1026" i="3"/>
  <c r="BF1026" i="3"/>
  <c r="T1026" i="3"/>
  <c r="R1026" i="3"/>
  <c r="P1026" i="3"/>
  <c r="BI1024" i="3"/>
  <c r="BH1024" i="3"/>
  <c r="BG1024" i="3"/>
  <c r="BF1024" i="3"/>
  <c r="T1024" i="3"/>
  <c r="R1024" i="3"/>
  <c r="P1024" i="3"/>
  <c r="BI1020" i="3"/>
  <c r="BH1020" i="3"/>
  <c r="BG1020" i="3"/>
  <c r="BF1020" i="3"/>
  <c r="T1020" i="3"/>
  <c r="R1020" i="3"/>
  <c r="P1020" i="3"/>
  <c r="BI1018" i="3"/>
  <c r="BH1018" i="3"/>
  <c r="BG1018" i="3"/>
  <c r="BF1018" i="3"/>
  <c r="T1018" i="3"/>
  <c r="R1018" i="3"/>
  <c r="P1018" i="3"/>
  <c r="BI1016" i="3"/>
  <c r="BH1016" i="3"/>
  <c r="BG1016" i="3"/>
  <c r="BF1016" i="3"/>
  <c r="T1016" i="3"/>
  <c r="R1016" i="3"/>
  <c r="P1016" i="3"/>
  <c r="BI1006" i="3"/>
  <c r="BH1006" i="3"/>
  <c r="BG1006" i="3"/>
  <c r="BF1006" i="3"/>
  <c r="T1006" i="3"/>
  <c r="R1006" i="3"/>
  <c r="P1006" i="3"/>
  <c r="BI999" i="3"/>
  <c r="BH999" i="3"/>
  <c r="BG999" i="3"/>
  <c r="BF999" i="3"/>
  <c r="T999" i="3"/>
  <c r="R999" i="3"/>
  <c r="P999" i="3"/>
  <c r="BI992" i="3"/>
  <c r="BH992" i="3"/>
  <c r="BG992" i="3"/>
  <c r="BF992" i="3"/>
  <c r="T992" i="3"/>
  <c r="R992" i="3"/>
  <c r="P992" i="3"/>
  <c r="BI990" i="3"/>
  <c r="BH990" i="3"/>
  <c r="BG990" i="3"/>
  <c r="BF990" i="3"/>
  <c r="T990" i="3"/>
  <c r="R990" i="3"/>
  <c r="P990" i="3"/>
  <c r="BI975" i="3"/>
  <c r="BH975" i="3"/>
  <c r="BG975" i="3"/>
  <c r="BF975" i="3"/>
  <c r="T975" i="3"/>
  <c r="R975" i="3"/>
  <c r="P975" i="3"/>
  <c r="BI973" i="3"/>
  <c r="BH973" i="3"/>
  <c r="BG973" i="3"/>
  <c r="BF973" i="3"/>
  <c r="T973" i="3"/>
  <c r="R973" i="3"/>
  <c r="P973" i="3"/>
  <c r="BI964" i="3"/>
  <c r="BH964" i="3"/>
  <c r="BG964" i="3"/>
  <c r="BF964" i="3"/>
  <c r="T964" i="3"/>
  <c r="R964" i="3"/>
  <c r="P964" i="3"/>
  <c r="BI957" i="3"/>
  <c r="BH957" i="3"/>
  <c r="BG957" i="3"/>
  <c r="BF957" i="3"/>
  <c r="T957" i="3"/>
  <c r="R957" i="3"/>
  <c r="P957" i="3"/>
  <c r="BI949" i="3"/>
  <c r="BH949" i="3"/>
  <c r="BG949" i="3"/>
  <c r="BF949" i="3"/>
  <c r="T949" i="3"/>
  <c r="R949" i="3"/>
  <c r="P949" i="3"/>
  <c r="BI947" i="3"/>
  <c r="BH947" i="3"/>
  <c r="BG947" i="3"/>
  <c r="BF947" i="3"/>
  <c r="T947" i="3"/>
  <c r="R947" i="3"/>
  <c r="P947" i="3"/>
  <c r="BI942" i="3"/>
  <c r="BH942" i="3"/>
  <c r="BG942" i="3"/>
  <c r="BF942" i="3"/>
  <c r="T942" i="3"/>
  <c r="R942" i="3"/>
  <c r="P942" i="3"/>
  <c r="BI940" i="3"/>
  <c r="BH940" i="3"/>
  <c r="BG940" i="3"/>
  <c r="BF940" i="3"/>
  <c r="T940" i="3"/>
  <c r="R940" i="3"/>
  <c r="P940" i="3"/>
  <c r="BI938" i="3"/>
  <c r="BH938" i="3"/>
  <c r="BG938" i="3"/>
  <c r="BF938" i="3"/>
  <c r="T938" i="3"/>
  <c r="R938" i="3"/>
  <c r="P938" i="3"/>
  <c r="BI933" i="3"/>
  <c r="BH933" i="3"/>
  <c r="BG933" i="3"/>
  <c r="BF933" i="3"/>
  <c r="T933" i="3"/>
  <c r="R933" i="3"/>
  <c r="P933" i="3"/>
  <c r="BI931" i="3"/>
  <c r="BH931" i="3"/>
  <c r="BG931" i="3"/>
  <c r="BF931" i="3"/>
  <c r="T931" i="3"/>
  <c r="R931" i="3"/>
  <c r="P931" i="3"/>
  <c r="BI929" i="3"/>
  <c r="BH929" i="3"/>
  <c r="BG929" i="3"/>
  <c r="BF929" i="3"/>
  <c r="T929" i="3"/>
  <c r="R929" i="3"/>
  <c r="P929" i="3"/>
  <c r="BI923" i="3"/>
  <c r="BH923" i="3"/>
  <c r="BG923" i="3"/>
  <c r="BF923" i="3"/>
  <c r="T923" i="3"/>
  <c r="R923" i="3"/>
  <c r="P923" i="3"/>
  <c r="BI915" i="3"/>
  <c r="BH915" i="3"/>
  <c r="BG915" i="3"/>
  <c r="BF915" i="3"/>
  <c r="T915" i="3"/>
  <c r="R915" i="3"/>
  <c r="P915" i="3"/>
  <c r="BI911" i="3"/>
  <c r="BH911" i="3"/>
  <c r="BG911" i="3"/>
  <c r="BF911" i="3"/>
  <c r="T911" i="3"/>
  <c r="R911" i="3"/>
  <c r="P911" i="3"/>
  <c r="BI907" i="3"/>
  <c r="BH907" i="3"/>
  <c r="BG907" i="3"/>
  <c r="BF907" i="3"/>
  <c r="T907" i="3"/>
  <c r="R907" i="3"/>
  <c r="P907" i="3"/>
  <c r="BI901" i="3"/>
  <c r="BH901" i="3"/>
  <c r="BG901" i="3"/>
  <c r="BF901" i="3"/>
  <c r="T901" i="3"/>
  <c r="R901" i="3"/>
  <c r="P901" i="3"/>
  <c r="BI897" i="3"/>
  <c r="BH897" i="3"/>
  <c r="BG897" i="3"/>
  <c r="BF897" i="3"/>
  <c r="T897" i="3"/>
  <c r="R897" i="3"/>
  <c r="P897" i="3"/>
  <c r="BI893" i="3"/>
  <c r="BH893" i="3"/>
  <c r="BG893" i="3"/>
  <c r="BF893" i="3"/>
  <c r="T893" i="3"/>
  <c r="R893" i="3"/>
  <c r="P893"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4" i="3"/>
  <c r="BH794" i="3"/>
  <c r="BG794" i="3"/>
  <c r="BF794" i="3"/>
  <c r="T794" i="3"/>
  <c r="R794" i="3"/>
  <c r="P794" i="3"/>
  <c r="BI789" i="3"/>
  <c r="BH789" i="3"/>
  <c r="BG789" i="3"/>
  <c r="BF789" i="3"/>
  <c r="T789" i="3"/>
  <c r="R789" i="3"/>
  <c r="P789" i="3"/>
  <c r="BI777" i="3"/>
  <c r="BH777" i="3"/>
  <c r="BG777" i="3"/>
  <c r="BF777" i="3"/>
  <c r="T777" i="3"/>
  <c r="R777" i="3"/>
  <c r="P777" i="3"/>
  <c r="BI774" i="3"/>
  <c r="BH774" i="3"/>
  <c r="BG774" i="3"/>
  <c r="BF774" i="3"/>
  <c r="T774" i="3"/>
  <c r="R774" i="3"/>
  <c r="P774" i="3"/>
  <c r="BI769" i="3"/>
  <c r="BH769" i="3"/>
  <c r="BG769" i="3"/>
  <c r="BF769" i="3"/>
  <c r="T769" i="3"/>
  <c r="R769" i="3"/>
  <c r="P769" i="3"/>
  <c r="BI767" i="3"/>
  <c r="BH767" i="3"/>
  <c r="BG767" i="3"/>
  <c r="BF767" i="3"/>
  <c r="T767" i="3"/>
  <c r="R767" i="3"/>
  <c r="P767" i="3"/>
  <c r="BI752" i="3"/>
  <c r="BH752" i="3"/>
  <c r="BG752" i="3"/>
  <c r="BF752" i="3"/>
  <c r="T752" i="3"/>
  <c r="R752" i="3"/>
  <c r="P752" i="3"/>
  <c r="BI748" i="3"/>
  <c r="BH748" i="3"/>
  <c r="BG748" i="3"/>
  <c r="BF748" i="3"/>
  <c r="T748" i="3"/>
  <c r="R748" i="3"/>
  <c r="P748" i="3"/>
  <c r="BI731" i="3"/>
  <c r="BH731" i="3"/>
  <c r="BG731" i="3"/>
  <c r="BF731" i="3"/>
  <c r="T731" i="3"/>
  <c r="R731" i="3"/>
  <c r="P731" i="3"/>
  <c r="BI727" i="3"/>
  <c r="BH727" i="3"/>
  <c r="BG727" i="3"/>
  <c r="BF727" i="3"/>
  <c r="T727" i="3"/>
  <c r="R727" i="3"/>
  <c r="P727" i="3"/>
  <c r="BI725" i="3"/>
  <c r="BH725" i="3"/>
  <c r="BG725" i="3"/>
  <c r="BF725" i="3"/>
  <c r="T725" i="3"/>
  <c r="R725" i="3"/>
  <c r="P725" i="3"/>
  <c r="BI711" i="3"/>
  <c r="BH711" i="3"/>
  <c r="BG711" i="3"/>
  <c r="BF711" i="3"/>
  <c r="T711" i="3"/>
  <c r="R711" i="3"/>
  <c r="P711" i="3"/>
  <c r="BI697" i="3"/>
  <c r="BH697" i="3"/>
  <c r="BG697" i="3"/>
  <c r="BF697" i="3"/>
  <c r="T697" i="3"/>
  <c r="R697" i="3"/>
  <c r="P697" i="3"/>
  <c r="BI690" i="3"/>
  <c r="BH690" i="3"/>
  <c r="BG690" i="3"/>
  <c r="BF690" i="3"/>
  <c r="T690" i="3"/>
  <c r="R690" i="3"/>
  <c r="P690" i="3"/>
  <c r="BI670" i="3"/>
  <c r="BH670" i="3"/>
  <c r="BG670" i="3"/>
  <c r="BF670" i="3"/>
  <c r="T670" i="3"/>
  <c r="R670" i="3"/>
  <c r="P670" i="3"/>
  <c r="BI668" i="3"/>
  <c r="BH668" i="3"/>
  <c r="BG668" i="3"/>
  <c r="BF668" i="3"/>
  <c r="T668" i="3"/>
  <c r="R668" i="3"/>
  <c r="P668" i="3"/>
  <c r="BI655" i="3"/>
  <c r="BH655" i="3"/>
  <c r="BG655" i="3"/>
  <c r="BF655" i="3"/>
  <c r="T655" i="3"/>
  <c r="R655" i="3"/>
  <c r="P655" i="3"/>
  <c r="BI653" i="3"/>
  <c r="BH653" i="3"/>
  <c r="BG653" i="3"/>
  <c r="BF653" i="3"/>
  <c r="T653" i="3"/>
  <c r="R653" i="3"/>
  <c r="P653" i="3"/>
  <c r="BI626" i="3"/>
  <c r="BH626" i="3"/>
  <c r="BG626" i="3"/>
  <c r="BF626" i="3"/>
  <c r="T626" i="3"/>
  <c r="R626" i="3"/>
  <c r="P626" i="3"/>
  <c r="BI600" i="3"/>
  <c r="BH600" i="3"/>
  <c r="BG600" i="3"/>
  <c r="BF600" i="3"/>
  <c r="T600" i="3"/>
  <c r="R600" i="3"/>
  <c r="P600" i="3"/>
  <c r="BI597" i="3"/>
  <c r="BH597" i="3"/>
  <c r="BG597" i="3"/>
  <c r="BF597" i="3"/>
  <c r="T597" i="3"/>
  <c r="R597" i="3"/>
  <c r="P597" i="3"/>
  <c r="BI588" i="3"/>
  <c r="BH588" i="3"/>
  <c r="BG588" i="3"/>
  <c r="BF588" i="3"/>
  <c r="T588" i="3"/>
  <c r="R588" i="3"/>
  <c r="P588" i="3"/>
  <c r="BI576" i="3"/>
  <c r="BH576" i="3"/>
  <c r="BG576" i="3"/>
  <c r="BF576" i="3"/>
  <c r="T576" i="3"/>
  <c r="R576" i="3"/>
  <c r="P576" i="3"/>
  <c r="BI567" i="3"/>
  <c r="BH567" i="3"/>
  <c r="BG567" i="3"/>
  <c r="BF567" i="3"/>
  <c r="T567" i="3"/>
  <c r="R567" i="3"/>
  <c r="P567" i="3"/>
  <c r="BI556" i="3"/>
  <c r="BH556" i="3"/>
  <c r="BG556" i="3"/>
  <c r="BF556" i="3"/>
  <c r="T556" i="3"/>
  <c r="R556" i="3"/>
  <c r="P556" i="3"/>
  <c r="BI549" i="3"/>
  <c r="BH549" i="3"/>
  <c r="BG549" i="3"/>
  <c r="BF549" i="3"/>
  <c r="T549" i="3"/>
  <c r="R549" i="3"/>
  <c r="P549" i="3"/>
  <c r="BI529" i="3"/>
  <c r="BH529" i="3"/>
  <c r="BG529" i="3"/>
  <c r="BF529" i="3"/>
  <c r="T529" i="3"/>
  <c r="R529" i="3"/>
  <c r="P529" i="3"/>
  <c r="BI521" i="3"/>
  <c r="BH521" i="3"/>
  <c r="BG521" i="3"/>
  <c r="BF521" i="3"/>
  <c r="T521" i="3"/>
  <c r="R521" i="3"/>
  <c r="P521" i="3"/>
  <c r="BI512" i="3"/>
  <c r="BH512" i="3"/>
  <c r="BG512" i="3"/>
  <c r="BF512" i="3"/>
  <c r="T512" i="3"/>
  <c r="R512" i="3"/>
  <c r="P512" i="3"/>
  <c r="BI506" i="3"/>
  <c r="BH506" i="3"/>
  <c r="BG506" i="3"/>
  <c r="BF506" i="3"/>
  <c r="T506" i="3"/>
  <c r="R506" i="3"/>
  <c r="P506" i="3"/>
  <c r="BI504" i="3"/>
  <c r="BH504" i="3"/>
  <c r="BG504" i="3"/>
  <c r="BF504" i="3"/>
  <c r="T504" i="3"/>
  <c r="R504" i="3"/>
  <c r="P504" i="3"/>
  <c r="BI499" i="3"/>
  <c r="BH499" i="3"/>
  <c r="BG499" i="3"/>
  <c r="BF499" i="3"/>
  <c r="T499" i="3"/>
  <c r="R499" i="3"/>
  <c r="P499" i="3"/>
  <c r="BI493" i="3"/>
  <c r="BH493" i="3"/>
  <c r="BG493" i="3"/>
  <c r="BF493" i="3"/>
  <c r="T493" i="3"/>
  <c r="R493" i="3"/>
  <c r="P493" i="3"/>
  <c r="BI487" i="3"/>
  <c r="BH487" i="3"/>
  <c r="BG487" i="3"/>
  <c r="BF487" i="3"/>
  <c r="T487" i="3"/>
  <c r="R487" i="3"/>
  <c r="P487" i="3"/>
  <c r="BI478" i="3"/>
  <c r="BH478" i="3"/>
  <c r="BG478" i="3"/>
  <c r="BF478" i="3"/>
  <c r="T478" i="3"/>
  <c r="R478" i="3"/>
  <c r="P478" i="3"/>
  <c r="BI471" i="3"/>
  <c r="BH471" i="3"/>
  <c r="BG471" i="3"/>
  <c r="BF471" i="3"/>
  <c r="T471" i="3"/>
  <c r="R471" i="3"/>
  <c r="P471" i="3"/>
  <c r="BI465" i="3"/>
  <c r="BH465" i="3"/>
  <c r="BG465" i="3"/>
  <c r="BF465" i="3"/>
  <c r="T465" i="3"/>
  <c r="R465" i="3"/>
  <c r="P465" i="3"/>
  <c r="BI461" i="3"/>
  <c r="BH461" i="3"/>
  <c r="BG461" i="3"/>
  <c r="BF461" i="3"/>
  <c r="T461" i="3"/>
  <c r="R461" i="3"/>
  <c r="P461" i="3"/>
  <c r="BI457" i="3"/>
  <c r="BH457" i="3"/>
  <c r="BG457" i="3"/>
  <c r="BF457" i="3"/>
  <c r="T457" i="3"/>
  <c r="R457" i="3"/>
  <c r="P457" i="3"/>
  <c r="BI453" i="3"/>
  <c r="BH453" i="3"/>
  <c r="BG453" i="3"/>
  <c r="BF453" i="3"/>
  <c r="T453" i="3"/>
  <c r="R453" i="3"/>
  <c r="P453" i="3"/>
  <c r="BI445" i="3"/>
  <c r="BH445" i="3"/>
  <c r="BG445" i="3"/>
  <c r="BF445" i="3"/>
  <c r="T445" i="3"/>
  <c r="R445" i="3"/>
  <c r="P445" i="3"/>
  <c r="BI443" i="3"/>
  <c r="BH443" i="3"/>
  <c r="BG443" i="3"/>
  <c r="BF443" i="3"/>
  <c r="T443" i="3"/>
  <c r="R443" i="3"/>
  <c r="P443" i="3"/>
  <c r="BI438" i="3"/>
  <c r="BH438" i="3"/>
  <c r="BG438" i="3"/>
  <c r="BF438" i="3"/>
  <c r="T438" i="3"/>
  <c r="R438" i="3"/>
  <c r="P438" i="3"/>
  <c r="BI433" i="3"/>
  <c r="BH433" i="3"/>
  <c r="BG433" i="3"/>
  <c r="BF433" i="3"/>
  <c r="T433" i="3"/>
  <c r="R433" i="3"/>
  <c r="P433" i="3"/>
  <c r="BI423" i="3"/>
  <c r="BH423" i="3"/>
  <c r="BG423" i="3"/>
  <c r="BF423" i="3"/>
  <c r="T423" i="3"/>
  <c r="R423" i="3"/>
  <c r="P423" i="3"/>
  <c r="BI418" i="3"/>
  <c r="BH418" i="3"/>
  <c r="BG418" i="3"/>
  <c r="BF418" i="3"/>
  <c r="T418" i="3"/>
  <c r="R418" i="3"/>
  <c r="P418" i="3"/>
  <c r="BI413" i="3"/>
  <c r="BH413" i="3"/>
  <c r="BG413" i="3"/>
  <c r="BF413" i="3"/>
  <c r="T413" i="3"/>
  <c r="R413" i="3"/>
  <c r="P413" i="3"/>
  <c r="BI408" i="3"/>
  <c r="BH408" i="3"/>
  <c r="BG408" i="3"/>
  <c r="BF408" i="3"/>
  <c r="T408" i="3"/>
  <c r="R408" i="3"/>
  <c r="P408" i="3"/>
  <c r="BI370" i="3"/>
  <c r="BH370" i="3"/>
  <c r="BG370" i="3"/>
  <c r="BF370" i="3"/>
  <c r="T370" i="3"/>
  <c r="R370" i="3"/>
  <c r="P370" i="3"/>
  <c r="BI339" i="3"/>
  <c r="BH339" i="3"/>
  <c r="BG339" i="3"/>
  <c r="BF339" i="3"/>
  <c r="T339" i="3"/>
  <c r="R339" i="3"/>
  <c r="P339" i="3"/>
  <c r="BI320" i="3"/>
  <c r="BH320" i="3"/>
  <c r="BG320" i="3"/>
  <c r="BF320" i="3"/>
  <c r="T320" i="3"/>
  <c r="R320" i="3"/>
  <c r="P320" i="3"/>
  <c r="BI310" i="3"/>
  <c r="BH310" i="3"/>
  <c r="BG310" i="3"/>
  <c r="BF310" i="3"/>
  <c r="T310" i="3"/>
  <c r="R310" i="3"/>
  <c r="P310" i="3"/>
  <c r="BI305" i="3"/>
  <c r="BH305" i="3"/>
  <c r="BG305" i="3"/>
  <c r="BF305" i="3"/>
  <c r="T305" i="3"/>
  <c r="R305" i="3"/>
  <c r="P305" i="3"/>
  <c r="BI299" i="3"/>
  <c r="BH299" i="3"/>
  <c r="BG299" i="3"/>
  <c r="BF299" i="3"/>
  <c r="T299" i="3"/>
  <c r="R299" i="3"/>
  <c r="P299" i="3"/>
  <c r="BI297" i="3"/>
  <c r="BH297" i="3"/>
  <c r="BG297" i="3"/>
  <c r="BF297" i="3"/>
  <c r="T297" i="3"/>
  <c r="R297" i="3"/>
  <c r="P297" i="3"/>
  <c r="BI283" i="3"/>
  <c r="BH283" i="3"/>
  <c r="BG283" i="3"/>
  <c r="BF283" i="3"/>
  <c r="T283" i="3"/>
  <c r="R283" i="3"/>
  <c r="P283" i="3"/>
  <c r="BI270" i="3"/>
  <c r="BH270" i="3"/>
  <c r="BG270" i="3"/>
  <c r="BF270" i="3"/>
  <c r="T270" i="3"/>
  <c r="R270" i="3"/>
  <c r="P270" i="3"/>
  <c r="BI265" i="3"/>
  <c r="BH265" i="3"/>
  <c r="BG265" i="3"/>
  <c r="BF265" i="3"/>
  <c r="T265" i="3"/>
  <c r="R265" i="3"/>
  <c r="P265" i="3"/>
  <c r="BI263" i="3"/>
  <c r="BH263" i="3"/>
  <c r="BG263" i="3"/>
  <c r="BF263" i="3"/>
  <c r="T263" i="3"/>
  <c r="R263" i="3"/>
  <c r="P263" i="3"/>
  <c r="BI256" i="3"/>
  <c r="BH256" i="3"/>
  <c r="BG256" i="3"/>
  <c r="BF256" i="3"/>
  <c r="T256" i="3"/>
  <c r="R256" i="3"/>
  <c r="P256" i="3"/>
  <c r="BI251" i="3"/>
  <c r="BH251" i="3"/>
  <c r="BG251" i="3"/>
  <c r="BF251" i="3"/>
  <c r="T251" i="3"/>
  <c r="R251" i="3"/>
  <c r="P251" i="3"/>
  <c r="BI244" i="3"/>
  <c r="BH244" i="3"/>
  <c r="BG244" i="3"/>
  <c r="BF244" i="3"/>
  <c r="T244" i="3"/>
  <c r="R244" i="3"/>
  <c r="P244" i="3"/>
  <c r="BI241" i="3"/>
  <c r="BH241" i="3"/>
  <c r="BG241" i="3"/>
  <c r="BF241" i="3"/>
  <c r="T241" i="3"/>
  <c r="R241" i="3"/>
  <c r="P241" i="3"/>
  <c r="BI237" i="3"/>
  <c r="BH237" i="3"/>
  <c r="BG237" i="3"/>
  <c r="BF237" i="3"/>
  <c r="T237" i="3"/>
  <c r="R237" i="3"/>
  <c r="P237" i="3"/>
  <c r="BI234" i="3"/>
  <c r="BH234" i="3"/>
  <c r="BG234" i="3"/>
  <c r="BF234" i="3"/>
  <c r="T234" i="3"/>
  <c r="R234" i="3"/>
  <c r="P234" i="3"/>
  <c r="BI230" i="3"/>
  <c r="BH230" i="3"/>
  <c r="BG230" i="3"/>
  <c r="BF230" i="3"/>
  <c r="T230" i="3"/>
  <c r="R230" i="3"/>
  <c r="P230" i="3"/>
  <c r="BI227" i="3"/>
  <c r="BH227" i="3"/>
  <c r="BG227" i="3"/>
  <c r="BF227" i="3"/>
  <c r="T227" i="3"/>
  <c r="R227" i="3"/>
  <c r="P227" i="3"/>
  <c r="BI224" i="3"/>
  <c r="BH224" i="3"/>
  <c r="BG224" i="3"/>
  <c r="BF224" i="3"/>
  <c r="T224" i="3"/>
  <c r="R224" i="3"/>
  <c r="P224" i="3"/>
  <c r="BI218" i="3"/>
  <c r="BH218" i="3"/>
  <c r="BG218" i="3"/>
  <c r="BF218" i="3"/>
  <c r="T218" i="3"/>
  <c r="R218" i="3"/>
  <c r="P218" i="3"/>
  <c r="BI199" i="3"/>
  <c r="BH199" i="3"/>
  <c r="BG199" i="3"/>
  <c r="BF199" i="3"/>
  <c r="T199" i="3"/>
  <c r="R199" i="3"/>
  <c r="P199" i="3"/>
  <c r="BI194" i="3"/>
  <c r="BH194" i="3"/>
  <c r="BG194" i="3"/>
  <c r="BF194" i="3"/>
  <c r="T194" i="3"/>
  <c r="R194" i="3"/>
  <c r="P194" i="3"/>
  <c r="BI192" i="3"/>
  <c r="BH192" i="3"/>
  <c r="BG192" i="3"/>
  <c r="BF192" i="3"/>
  <c r="T192" i="3"/>
  <c r="R192" i="3"/>
  <c r="P192" i="3"/>
  <c r="BI184" i="3"/>
  <c r="BH184" i="3"/>
  <c r="BG184" i="3"/>
  <c r="BF184" i="3"/>
  <c r="T184" i="3"/>
  <c r="R184" i="3"/>
  <c r="P184" i="3"/>
  <c r="BI176" i="3"/>
  <c r="BH176" i="3"/>
  <c r="BG176" i="3"/>
  <c r="BF176" i="3"/>
  <c r="T176" i="3"/>
  <c r="R176" i="3"/>
  <c r="P176" i="3"/>
  <c r="BI169" i="3"/>
  <c r="BH169" i="3"/>
  <c r="BG169" i="3"/>
  <c r="BF169" i="3"/>
  <c r="T169" i="3"/>
  <c r="R169" i="3"/>
  <c r="P169" i="3"/>
  <c r="BI166" i="3"/>
  <c r="BH166" i="3"/>
  <c r="BG166" i="3"/>
  <c r="BF166" i="3"/>
  <c r="T166" i="3"/>
  <c r="R166" i="3"/>
  <c r="P166" i="3"/>
  <c r="BI161" i="3"/>
  <c r="BH161" i="3"/>
  <c r="BG161" i="3"/>
  <c r="BF161" i="3"/>
  <c r="T161" i="3"/>
  <c r="R161" i="3"/>
  <c r="P161" i="3"/>
  <c r="BI153" i="3"/>
  <c r="BH153" i="3"/>
  <c r="BG153" i="3"/>
  <c r="BF153" i="3"/>
  <c r="T153" i="3"/>
  <c r="R153" i="3"/>
  <c r="P153" i="3"/>
  <c r="BI145" i="3"/>
  <c r="BH145" i="3"/>
  <c r="BG145" i="3"/>
  <c r="BF145" i="3"/>
  <c r="T145" i="3"/>
  <c r="R145" i="3"/>
  <c r="P145" i="3"/>
  <c r="BI125" i="3"/>
  <c r="BH125" i="3"/>
  <c r="BG125" i="3"/>
  <c r="BF125" i="3"/>
  <c r="T125" i="3"/>
  <c r="R125" i="3"/>
  <c r="P125" i="3"/>
  <c r="BI116" i="3"/>
  <c r="BH116" i="3"/>
  <c r="BG116" i="3"/>
  <c r="BF116" i="3"/>
  <c r="T116" i="3"/>
  <c r="R116" i="3"/>
  <c r="P116" i="3"/>
  <c r="J110" i="3"/>
  <c r="J109" i="3"/>
  <c r="F109" i="3"/>
  <c r="F107" i="3"/>
  <c r="E105" i="3"/>
  <c r="J59" i="3"/>
  <c r="J58" i="3"/>
  <c r="F58" i="3"/>
  <c r="F56" i="3"/>
  <c r="E54" i="3"/>
  <c r="J20" i="3"/>
  <c r="E20" i="3"/>
  <c r="F59" i="3" s="1"/>
  <c r="J19" i="3"/>
  <c r="J14" i="3"/>
  <c r="J107" i="3" s="1"/>
  <c r="E7" i="3"/>
  <c r="E101" i="3" s="1"/>
  <c r="J37" i="2"/>
  <c r="J36" i="2"/>
  <c r="AY55" i="1"/>
  <c r="J35" i="2"/>
  <c r="AX55" i="1"/>
  <c r="BI258" i="2"/>
  <c r="BH258" i="2"/>
  <c r="BG258" i="2"/>
  <c r="BF258" i="2"/>
  <c r="T258" i="2"/>
  <c r="T257" i="2"/>
  <c r="R258" i="2"/>
  <c r="R257" i="2"/>
  <c r="P258" i="2"/>
  <c r="P257" i="2" s="1"/>
  <c r="P252" i="2" s="1"/>
  <c r="BI254" i="2"/>
  <c r="BH254" i="2"/>
  <c r="BG254" i="2"/>
  <c r="BF254" i="2"/>
  <c r="T254" i="2"/>
  <c r="T253" i="2"/>
  <c r="R254" i="2"/>
  <c r="R253" i="2" s="1"/>
  <c r="R252" i="2" s="1"/>
  <c r="P254" i="2"/>
  <c r="P253" i="2"/>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55" i="2" s="1"/>
  <c r="J17" i="2"/>
  <c r="J12" i="2"/>
  <c r="J80" i="2"/>
  <c r="E7" i="2"/>
  <c r="E76" i="2" s="1"/>
  <c r="L50" i="1"/>
  <c r="AM50" i="1"/>
  <c r="AM49" i="1"/>
  <c r="L49" i="1"/>
  <c r="AM47" i="1"/>
  <c r="L47" i="1"/>
  <c r="L45" i="1"/>
  <c r="L44" i="1"/>
  <c r="BK145" i="2"/>
  <c r="J2367" i="3"/>
  <c r="BK2299" i="3"/>
  <c r="BK1610" i="3"/>
  <c r="J1443" i="3"/>
  <c r="BK2125" i="3"/>
  <c r="BK1626" i="3"/>
  <c r="J1821" i="3"/>
  <c r="BK2661" i="3"/>
  <c r="BK3239" i="3"/>
  <c r="BK597" i="3"/>
  <c r="BK1621" i="3"/>
  <c r="BK2582" i="3"/>
  <c r="J2961" i="3"/>
  <c r="BK2139" i="3"/>
  <c r="BK173" i="4"/>
  <c r="BK247" i="5"/>
  <c r="J119" i="5"/>
  <c r="BK218" i="5"/>
  <c r="BK154" i="5"/>
  <c r="BK246" i="6"/>
  <c r="BK250" i="6"/>
  <c r="BK315" i="6"/>
  <c r="BK133" i="6"/>
  <c r="BK257" i="6"/>
  <c r="BK289" i="6"/>
  <c r="J143" i="7"/>
  <c r="BK312" i="8"/>
  <c r="BK340" i="8"/>
  <c r="J196" i="9"/>
  <c r="J118" i="9"/>
  <c r="J212" i="9"/>
  <c r="J110" i="10"/>
  <c r="BK689" i="12"/>
  <c r="J654" i="12"/>
  <c r="J436" i="12"/>
  <c r="BK365" i="12"/>
  <c r="J317" i="12"/>
  <c r="BK272" i="14"/>
  <c r="J394" i="14"/>
  <c r="BK685" i="14"/>
  <c r="BK556" i="14"/>
  <c r="BK120" i="15"/>
  <c r="J138" i="16"/>
  <c r="J187" i="17"/>
  <c r="BK126" i="17"/>
  <c r="BK132" i="19"/>
  <c r="J144" i="20"/>
  <c r="J99" i="21"/>
  <c r="BK91" i="22"/>
  <c r="BK134" i="22"/>
  <c r="BK97" i="22"/>
  <c r="BK137" i="22"/>
  <c r="BK128" i="22"/>
  <c r="J139" i="22"/>
  <c r="BK139" i="23"/>
  <c r="J145" i="23"/>
  <c r="BK125" i="23"/>
  <c r="J276" i="24"/>
  <c r="J179" i="24"/>
  <c r="J180" i="26"/>
  <c r="J161" i="26"/>
  <c r="J103" i="27"/>
  <c r="J947" i="3"/>
  <c r="J3234" i="3"/>
  <c r="BK1708" i="3"/>
  <c r="BK2002" i="3"/>
  <c r="BK2868" i="3"/>
  <c r="BK1006" i="3"/>
  <c r="BK1965" i="3"/>
  <c r="J150" i="4"/>
  <c r="BK121" i="5"/>
  <c r="J106" i="5"/>
  <c r="BK100" i="5"/>
  <c r="J225" i="5"/>
  <c r="BK242" i="6"/>
  <c r="J224" i="6"/>
  <c r="BK145" i="6"/>
  <c r="BK331" i="6"/>
  <c r="BK204" i="6"/>
  <c r="J173" i="6"/>
  <c r="BK330" i="6"/>
  <c r="J113" i="7"/>
  <c r="BK125" i="7"/>
  <c r="BK338" i="8"/>
  <c r="J234" i="2"/>
  <c r="AS66" i="1"/>
  <c r="BK999" i="3"/>
  <c r="BK727" i="3"/>
  <c r="BK752" i="3"/>
  <c r="J1791" i="3"/>
  <c r="BK2482" i="3"/>
  <c r="J1135" i="3"/>
  <c r="J2752" i="3"/>
  <c r="J1267" i="3"/>
  <c r="BK265" i="3"/>
  <c r="BK299" i="3"/>
  <c r="J1473" i="3"/>
  <c r="J185" i="4"/>
  <c r="BK191" i="4"/>
  <c r="J216" i="5"/>
  <c r="J152" i="5"/>
  <c r="BK141" i="5"/>
  <c r="BK220" i="5"/>
  <c r="BK316" i="6"/>
  <c r="J274" i="6"/>
  <c r="J268" i="6"/>
  <c r="BK227" i="6"/>
  <c r="J246" i="6"/>
  <c r="J138" i="7"/>
  <c r="J256" i="8"/>
  <c r="J234" i="8"/>
  <c r="BK150" i="8"/>
  <c r="J150" i="8"/>
  <c r="J145" i="9"/>
  <c r="J115" i="9"/>
  <c r="BK223" i="9"/>
  <c r="J146" i="10"/>
  <c r="J105" i="10"/>
  <c r="BK432" i="12"/>
  <c r="J501" i="12"/>
  <c r="BK203" i="12"/>
  <c r="J725" i="12"/>
  <c r="J409" i="12"/>
  <c r="J110" i="13"/>
  <c r="J112" i="14"/>
  <c r="BK148" i="14"/>
  <c r="J398" i="14"/>
  <c r="J410" i="14"/>
  <c r="BK258" i="14"/>
  <c r="J685" i="14"/>
  <c r="BK124" i="14"/>
  <c r="BK125" i="15"/>
  <c r="J111" i="16"/>
  <c r="BK342" i="17"/>
  <c r="BK90" i="17"/>
  <c r="J231" i="17"/>
  <c r="BK121" i="18"/>
  <c r="BK148" i="18"/>
  <c r="BK85" i="19"/>
  <c r="BK121" i="19"/>
  <c r="BK90" i="22"/>
  <c r="BK112" i="23"/>
  <c r="BK173" i="24"/>
  <c r="BK253" i="24"/>
  <c r="J262" i="24"/>
  <c r="J166" i="26"/>
  <c r="BK123" i="26"/>
  <c r="J126" i="27"/>
  <c r="J254" i="2"/>
  <c r="BK2740" i="3"/>
  <c r="J1399" i="3"/>
  <c r="BK1461" i="3"/>
  <c r="J1717" i="3"/>
  <c r="J1732" i="3"/>
  <c r="BK1967" i="3"/>
  <c r="BK2425" i="3"/>
  <c r="BK1018" i="3"/>
  <c r="BK1344" i="3"/>
  <c r="BK2376" i="3"/>
  <c r="BK600" i="3"/>
  <c r="BK2562" i="3"/>
  <c r="J1108" i="3"/>
  <c r="BK2455" i="3"/>
  <c r="BK915" i="3"/>
  <c r="BK199" i="3"/>
  <c r="J1813" i="3"/>
  <c r="J120" i="4"/>
  <c r="J122" i="4"/>
  <c r="BK213" i="4"/>
  <c r="J240" i="5"/>
  <c r="BK192" i="5"/>
  <c r="J99" i="5"/>
  <c r="J156" i="5"/>
  <c r="J179" i="5"/>
  <c r="BK350" i="6"/>
  <c r="BK272" i="6"/>
  <c r="BK239" i="6"/>
  <c r="BK183" i="6"/>
  <c r="J145" i="6"/>
  <c r="J118" i="7"/>
  <c r="J128" i="8"/>
  <c r="BK228" i="8"/>
  <c r="J278" i="8"/>
  <c r="BK332" i="8"/>
  <c r="BK144" i="8"/>
  <c r="BK221" i="9"/>
  <c r="J211" i="9"/>
  <c r="J150" i="9"/>
  <c r="BK122" i="10"/>
  <c r="BK148" i="10"/>
  <c r="J98" i="11"/>
  <c r="J356" i="12"/>
  <c r="J155" i="12"/>
  <c r="BK252" i="12"/>
  <c r="J397" i="12"/>
  <c r="J265" i="12"/>
  <c r="BK283" i="12"/>
  <c r="BK94" i="13"/>
  <c r="BK270" i="14"/>
  <c r="J495" i="14"/>
  <c r="BK356" i="14"/>
  <c r="J139" i="16"/>
  <c r="BK132" i="16"/>
  <c r="J249" i="17"/>
  <c r="J290" i="17"/>
  <c r="BK102" i="18"/>
  <c r="BK166" i="18"/>
  <c r="BK137" i="19"/>
  <c r="J141" i="19"/>
  <c r="J146" i="23"/>
  <c r="J297" i="24"/>
  <c r="J213" i="24"/>
  <c r="J260" i="24"/>
  <c r="J147" i="24"/>
  <c r="J253" i="24"/>
  <c r="J191" i="26"/>
  <c r="J131" i="26"/>
  <c r="J126" i="26"/>
  <c r="J132" i="27"/>
  <c r="J125" i="27"/>
  <c r="BK123" i="27"/>
  <c r="J139" i="2"/>
  <c r="J2295" i="3"/>
  <c r="J1843" i="3"/>
  <c r="BK1399" i="3"/>
  <c r="BK1647" i="3"/>
  <c r="J748" i="3"/>
  <c r="BK2540" i="3"/>
  <c r="BK1028" i="3"/>
  <c r="J1541" i="3"/>
  <c r="J184" i="3"/>
  <c r="J2450" i="3"/>
  <c r="J1054" i="3"/>
  <c r="J1925" i="3"/>
  <c r="BK438" i="3"/>
  <c r="J1629" i="3"/>
  <c r="BK1808" i="3"/>
  <c r="J142" i="4"/>
  <c r="BK253" i="5"/>
  <c r="J140" i="5"/>
  <c r="BK184" i="5"/>
  <c r="BK98" i="5"/>
  <c r="BK142" i="5"/>
  <c r="BK251" i="6"/>
  <c r="J244" i="6"/>
  <c r="BK328" i="6"/>
  <c r="J298" i="6"/>
  <c r="J236" i="6"/>
  <c r="J167" i="6"/>
  <c r="BK144" i="6"/>
  <c r="BK118" i="7"/>
  <c r="J135" i="7"/>
  <c r="J208" i="8"/>
  <c r="J238" i="8"/>
  <c r="BK246" i="8"/>
  <c r="J324" i="8"/>
  <c r="BK120" i="8"/>
  <c r="J248" i="8"/>
  <c r="J132" i="9"/>
  <c r="J120" i="9"/>
  <c r="BK145" i="10"/>
  <c r="BK127" i="10"/>
  <c r="J161" i="10"/>
  <c r="J706" i="12"/>
  <c r="BK647" i="12"/>
  <c r="BK297" i="12"/>
  <c r="J154" i="18"/>
  <c r="BK182" i="18"/>
  <c r="BK95" i="19"/>
  <c r="J146" i="20"/>
  <c r="BK107" i="20"/>
  <c r="BK121" i="22"/>
  <c r="BK148" i="23"/>
  <c r="BK124" i="23"/>
  <c r="BK311" i="24"/>
  <c r="BK107" i="24"/>
  <c r="J215" i="24"/>
  <c r="BK177" i="26"/>
  <c r="BK186" i="26"/>
  <c r="J198" i="27"/>
  <c r="J228" i="2"/>
  <c r="BK3148" i="3"/>
  <c r="J1409" i="3"/>
  <c r="BK1072" i="3"/>
  <c r="BK2466" i="3"/>
  <c r="J1682" i="3"/>
  <c r="J2868" i="3"/>
  <c r="BK1020" i="3"/>
  <c r="J1899" i="3"/>
  <c r="J3236" i="3"/>
  <c r="BK2402" i="3"/>
  <c r="BK207" i="4"/>
  <c r="BK148" i="4"/>
  <c r="BK108" i="4"/>
  <c r="J123" i="5"/>
  <c r="J145" i="5"/>
  <c r="J165" i="5"/>
  <c r="J139" i="5"/>
  <c r="BK150" i="5"/>
  <c r="BK214" i="6"/>
  <c r="BK311" i="6"/>
  <c r="BK235" i="6"/>
  <c r="J156" i="7"/>
  <c r="BK129" i="7"/>
  <c r="BK310" i="8"/>
  <c r="J332" i="8"/>
  <c r="BK156" i="9"/>
  <c r="J135" i="9"/>
  <c r="J206" i="9"/>
  <c r="J464" i="12"/>
  <c r="J634" i="12"/>
  <c r="J651" i="12"/>
  <c r="BK183" i="12"/>
  <c r="BK337" i="12"/>
  <c r="J579" i="12"/>
  <c r="BK103" i="13"/>
  <c r="BK678" i="14"/>
  <c r="BK751" i="14"/>
  <c r="BK342" i="14"/>
  <c r="J296" i="14"/>
  <c r="J532" i="14"/>
  <c r="J129" i="14"/>
  <c r="J104" i="15"/>
  <c r="BK148" i="16"/>
  <c r="J124" i="16"/>
  <c r="J136" i="17"/>
  <c r="J144" i="18"/>
  <c r="BK164" i="18"/>
  <c r="J134" i="18"/>
  <c r="BK155" i="19"/>
  <c r="BK113" i="19"/>
  <c r="BK104" i="20"/>
  <c r="BK111" i="21"/>
  <c r="BK151" i="23"/>
  <c r="J216" i="24"/>
  <c r="J222" i="24"/>
  <c r="BK228" i="24"/>
  <c r="BK165" i="26"/>
  <c r="BK171" i="26"/>
  <c r="BK125" i="27"/>
  <c r="BK192" i="27"/>
  <c r="J181" i="2"/>
  <c r="BK178" i="2"/>
  <c r="J1703" i="3"/>
  <c r="J1718" i="3"/>
  <c r="BK443" i="3"/>
  <c r="J2107" i="3"/>
  <c r="J2118" i="3"/>
  <c r="J2637" i="3"/>
  <c r="BK1623" i="3"/>
  <c r="BK2747" i="3"/>
  <c r="J1461" i="3"/>
  <c r="J2910" i="3"/>
  <c r="BK2118" i="3"/>
  <c r="J2775" i="3"/>
  <c r="J1903" i="3"/>
  <c r="J227" i="3"/>
  <c r="J1499" i="3"/>
  <c r="BK2029" i="3"/>
  <c r="BK176" i="3"/>
  <c r="J152" i="4"/>
  <c r="BK96" i="4"/>
  <c r="J255" i="5"/>
  <c r="BK103" i="5"/>
  <c r="J172" i="5"/>
  <c r="J219" i="5"/>
  <c r="BK127" i="5"/>
  <c r="BK94" i="5"/>
  <c r="J348" i="6"/>
  <c r="J154" i="6"/>
  <c r="J131" i="6"/>
  <c r="BK162" i="6"/>
  <c r="J337" i="6"/>
  <c r="BK173" i="6"/>
  <c r="BK156" i="6"/>
  <c r="J123" i="7"/>
  <c r="J232" i="8"/>
  <c r="J202" i="8"/>
  <c r="J344" i="8"/>
  <c r="J157" i="9"/>
  <c r="J133" i="9"/>
  <c r="BK181" i="9"/>
  <c r="BK132" i="10"/>
  <c r="J182" i="10"/>
  <c r="J676" i="12"/>
  <c r="J402" i="12"/>
  <c r="BK443" i="12"/>
  <c r="J552" i="12"/>
  <c r="J591" i="12"/>
  <c r="BK750" i="12"/>
  <c r="BK111" i="13"/>
  <c r="J238" i="14"/>
  <c r="J590" i="14"/>
  <c r="J504" i="14"/>
  <c r="BK203" i="14"/>
  <c r="J406" i="14"/>
  <c r="BK109" i="15"/>
  <c r="J128" i="16"/>
  <c r="BK139" i="16"/>
  <c r="J126" i="17"/>
  <c r="BK215" i="17"/>
  <c r="J270" i="17"/>
  <c r="J279" i="17"/>
  <c r="J186" i="18"/>
  <c r="J166" i="18"/>
  <c r="BK137" i="18"/>
  <c r="J126" i="19"/>
  <c r="J117" i="19"/>
  <c r="J121" i="20"/>
  <c r="BK97" i="21"/>
  <c r="BK147" i="23"/>
  <c r="BK313" i="24"/>
  <c r="BK283" i="24"/>
  <c r="BK187" i="24"/>
  <c r="J177" i="24"/>
  <c r="J246" i="24"/>
  <c r="BK144" i="26"/>
  <c r="BK134" i="26"/>
  <c r="J147" i="27"/>
  <c r="BK212" i="2"/>
  <c r="BK115" i="2"/>
  <c r="BK2930" i="3"/>
  <c r="BK1395" i="3"/>
  <c r="BK1694" i="3"/>
  <c r="J794" i="3"/>
  <c r="J2062" i="3"/>
  <c r="BK418" i="3"/>
  <c r="J270" i="3"/>
  <c r="BK1663" i="3"/>
  <c r="J443" i="3"/>
  <c r="J1431" i="3"/>
  <c r="BK2375" i="3"/>
  <c r="BK1541" i="3"/>
  <c r="J931" i="3"/>
  <c r="BK2368" i="3"/>
  <c r="J205" i="4"/>
  <c r="J222" i="4"/>
  <c r="J124" i="4"/>
  <c r="BK239" i="5"/>
  <c r="J235" i="5"/>
  <c r="J104" i="5"/>
  <c r="BK169" i="5"/>
  <c r="J186" i="5"/>
  <c r="J252" i="6"/>
  <c r="J245" i="6"/>
  <c r="J193" i="6"/>
  <c r="J216" i="6"/>
  <c r="BK151" i="6"/>
  <c r="BK287" i="6"/>
  <c r="J141" i="7"/>
  <c r="BK110" i="7"/>
  <c r="J206" i="8"/>
  <c r="BK116" i="8"/>
  <c r="BK351" i="8"/>
  <c r="J198" i="9"/>
  <c r="BK142" i="9"/>
  <c r="J221" i="9"/>
  <c r="J103" i="10"/>
  <c r="BK112" i="10"/>
  <c r="BK169" i="10"/>
  <c r="J108" i="18"/>
  <c r="BK97" i="19"/>
  <c r="J138" i="20"/>
  <c r="J84" i="21"/>
  <c r="BK106" i="23"/>
  <c r="BK243" i="24"/>
  <c r="BK91" i="25"/>
  <c r="BK157" i="26"/>
  <c r="J163" i="26"/>
  <c r="J118" i="27"/>
  <c r="J120" i="27"/>
  <c r="BK184" i="2"/>
  <c r="J104" i="2"/>
  <c r="J91" i="2"/>
  <c r="BK2520" i="3"/>
  <c r="BK453" i="3"/>
  <c r="BK2056" i="3"/>
  <c r="BK1135" i="3"/>
  <c r="J199" i="3"/>
  <c r="BK263" i="3"/>
  <c r="BK1473" i="3"/>
  <c r="J2977" i="3"/>
  <c r="J1815" i="3"/>
  <c r="BK1188" i="3"/>
  <c r="BK3132" i="3"/>
  <c r="BK1925" i="3"/>
  <c r="BK711" i="3"/>
  <c r="BK2318" i="3"/>
  <c r="J370" i="3"/>
  <c r="BK2256" i="3"/>
  <c r="BK167" i="4"/>
  <c r="BK134" i="4"/>
  <c r="BK150" i="4"/>
  <c r="J250" i="5"/>
  <c r="J141" i="5"/>
  <c r="J151" i="5"/>
  <c r="BK162" i="5"/>
  <c r="BK223" i="5"/>
  <c r="BK193" i="6"/>
  <c r="J303" i="6"/>
  <c r="BK329" i="6"/>
  <c r="BK301" i="6"/>
  <c r="BK207" i="6"/>
  <c r="BK273" i="6"/>
  <c r="BK158" i="7"/>
  <c r="BK106" i="7"/>
  <c r="BK298" i="8"/>
  <c r="J359" i="8"/>
  <c r="BK263" i="8"/>
  <c r="BK122" i="8"/>
  <c r="BK232" i="8"/>
  <c r="BK207" i="9"/>
  <c r="BK201" i="9"/>
  <c r="BK170" i="9"/>
  <c r="BK196" i="9"/>
  <c r="BK137" i="9"/>
  <c r="J112" i="10"/>
  <c r="BK170" i="10"/>
  <c r="BK155" i="10"/>
  <c r="BK119" i="10"/>
  <c r="BK102" i="11"/>
  <c r="BK346" i="12"/>
  <c r="BK599" i="12"/>
  <c r="BK493" i="12"/>
  <c r="BK486" i="12"/>
  <c r="J252" i="12"/>
  <c r="BK501" i="12"/>
  <c r="BK474" i="12"/>
  <c r="BK436" i="12"/>
  <c r="BK100" i="13"/>
  <c r="BK388" i="14"/>
  <c r="J224" i="14"/>
  <c r="J370" i="14"/>
  <c r="J746" i="14"/>
  <c r="J242" i="14"/>
  <c r="BK311" i="14"/>
  <c r="J123" i="15"/>
  <c r="J118" i="16"/>
  <c r="J309" i="17"/>
  <c r="BK189" i="18"/>
  <c r="BK154" i="18"/>
  <c r="BK135" i="19"/>
  <c r="J152" i="19"/>
  <c r="BK121" i="20"/>
  <c r="BK119" i="23"/>
  <c r="BK308" i="24"/>
  <c r="J173" i="24"/>
  <c r="BK211" i="24"/>
  <c r="J170" i="26"/>
  <c r="J158" i="26"/>
  <c r="J139" i="27"/>
  <c r="BK246" i="2"/>
  <c r="J129" i="2"/>
  <c r="BK3228" i="3"/>
  <c r="J2004" i="3"/>
  <c r="BK1661" i="3"/>
  <c r="J1825" i="3"/>
  <c r="BK1553" i="3"/>
  <c r="J1728" i="3"/>
  <c r="J2288" i="3"/>
  <c r="J2485" i="3"/>
  <c r="BK2877" i="3"/>
  <c r="BK1284" i="3"/>
  <c r="J2657" i="3"/>
  <c r="BK3084" i="3"/>
  <c r="J1862" i="3"/>
  <c r="J3062" i="3"/>
  <c r="BK2910" i="3"/>
  <c r="J195" i="4"/>
  <c r="BK112" i="4"/>
  <c r="J134" i="4"/>
  <c r="BK118" i="5"/>
  <c r="J135" i="5"/>
  <c r="BK101" i="5"/>
  <c r="BK349" i="6"/>
  <c r="BK192" i="6"/>
  <c r="BK313" i="6"/>
  <c r="J177" i="6"/>
  <c r="J207" i="6"/>
  <c r="BK121" i="7"/>
  <c r="J102" i="7"/>
  <c r="BK174" i="8"/>
  <c r="J230" i="8"/>
  <c r="BK238" i="8"/>
  <c r="BK198" i="8"/>
  <c r="J166" i="8"/>
  <c r="J179" i="9"/>
  <c r="BK203" i="9"/>
  <c r="BK116" i="9"/>
  <c r="J144" i="10"/>
  <c r="J114" i="10"/>
  <c r="BK128" i="10"/>
  <c r="J698" i="12"/>
  <c r="J377" i="12"/>
  <c r="BK231" i="12"/>
  <c r="J334" i="12"/>
  <c r="BK573" i="12"/>
  <c r="J743" i="14"/>
  <c r="BK654" i="14"/>
  <c r="BK120" i="14"/>
  <c r="BK224" i="14"/>
  <c r="BK112" i="15"/>
  <c r="J132" i="16"/>
  <c r="J271" i="17"/>
  <c r="BK276" i="17"/>
  <c r="BK134" i="18"/>
  <c r="J110" i="18"/>
  <c r="BK98" i="20"/>
  <c r="BK117" i="23"/>
  <c r="J280" i="24"/>
  <c r="BK96" i="24"/>
  <c r="BK115" i="24"/>
  <c r="BK189" i="26"/>
  <c r="J166" i="27"/>
  <c r="J172" i="2"/>
  <c r="BK2491" i="3"/>
  <c r="AS81" i="1"/>
  <c r="BK800" i="3"/>
  <c r="J2629" i="3"/>
  <c r="J2420" i="3"/>
  <c r="BK2082" i="3"/>
  <c r="BK1422" i="3"/>
  <c r="J2939" i="3"/>
  <c r="J1453" i="3"/>
  <c r="J2949" i="3"/>
  <c r="J1877" i="3"/>
  <c r="J2875" i="3"/>
  <c r="BK1087" i="3"/>
  <c r="J2908" i="3"/>
  <c r="BK493" i="3"/>
  <c r="J1957" i="3"/>
  <c r="BK90" i="4"/>
  <c r="BK132" i="4"/>
  <c r="BK169" i="4"/>
  <c r="J238" i="5"/>
  <c r="J175" i="5"/>
  <c r="BK231" i="5"/>
  <c r="BK179" i="5"/>
  <c r="BK107" i="5"/>
  <c r="J169" i="5"/>
  <c r="BK199" i="6"/>
  <c r="J184" i="6"/>
  <c r="BK293" i="6"/>
  <c r="J226" i="6"/>
  <c r="BK212" i="6"/>
  <c r="J200" i="6"/>
  <c r="BK228" i="6"/>
  <c r="BK142" i="7"/>
  <c r="J226" i="8"/>
  <c r="J312" i="8"/>
  <c r="BK204" i="8"/>
  <c r="J120" i="8"/>
  <c r="J168" i="9"/>
  <c r="J231" i="9"/>
  <c r="BK175" i="9"/>
  <c r="J165" i="10"/>
  <c r="BK179" i="10"/>
  <c r="BK105" i="10"/>
  <c r="J496" i="12"/>
  <c r="BK155" i="12"/>
  <c r="BK191" i="12"/>
  <c r="BK481" i="12"/>
  <c r="BK617" i="12"/>
  <c r="BK627" i="12"/>
  <c r="J95" i="13"/>
  <c r="BK244" i="14"/>
  <c r="BK511" i="14"/>
  <c r="BK278" i="14"/>
  <c r="BK186" i="14"/>
  <c r="BK117" i="15"/>
  <c r="J129" i="16"/>
  <c r="J252" i="17"/>
  <c r="J277" i="17"/>
  <c r="BK262" i="17"/>
  <c r="BK96" i="18"/>
  <c r="J128" i="19"/>
  <c r="J135" i="20"/>
  <c r="BK93" i="21"/>
  <c r="J111" i="22"/>
  <c r="J142" i="22"/>
  <c r="BK111" i="22"/>
  <c r="J125" i="22"/>
  <c r="BK134" i="23"/>
  <c r="BK121" i="23"/>
  <c r="J309" i="24"/>
  <c r="J272" i="24"/>
  <c r="J115" i="24"/>
  <c r="J112" i="26"/>
  <c r="J133" i="27"/>
  <c r="BK521" i="3"/>
  <c r="J2740" i="3"/>
  <c r="BK1427" i="3"/>
  <c r="BK1396" i="3"/>
  <c r="J1901" i="3"/>
  <c r="BK1807" i="3"/>
  <c r="J175" i="4"/>
  <c r="J155" i="5"/>
  <c r="BK210" i="5"/>
  <c r="J110" i="5"/>
  <c r="J342" i="6"/>
  <c r="J251" i="6"/>
  <c r="BK155" i="6"/>
  <c r="J158" i="6"/>
  <c r="J161" i="6"/>
  <c r="J317" i="6"/>
  <c r="J153" i="7"/>
  <c r="BK318" i="8"/>
  <c r="J184" i="2"/>
  <c r="J2562" i="3"/>
  <c r="J1567" i="3"/>
  <c r="BK1843" i="3"/>
  <c r="J1344" i="3"/>
  <c r="BK2512" i="3"/>
  <c r="BK2506" i="3"/>
  <c r="J2937" i="3"/>
  <c r="BK3236" i="3"/>
  <c r="BK1923" i="3"/>
  <c r="BK2399" i="3"/>
  <c r="BK2561" i="3"/>
  <c r="BK2617" i="3"/>
  <c r="BK116" i="4"/>
  <c r="J100" i="4"/>
  <c r="BK181" i="5"/>
  <c r="BK105" i="5"/>
  <c r="J202" i="5"/>
  <c r="J117" i="5"/>
  <c r="BK129" i="6"/>
  <c r="BK191" i="6"/>
  <c r="BK196" i="6"/>
  <c r="BK323" i="6"/>
  <c r="J322" i="8"/>
  <c r="J126" i="8"/>
  <c r="BK188" i="9"/>
  <c r="BK220" i="9"/>
  <c r="J107" i="9"/>
  <c r="BK130" i="10"/>
  <c r="BK585" i="12"/>
  <c r="J386" i="12"/>
  <c r="BK610" i="12"/>
  <c r="BK731" i="12"/>
  <c r="J109" i="13"/>
  <c r="BK242" i="14"/>
  <c r="BK115" i="15"/>
  <c r="J93" i="15"/>
  <c r="BK162" i="17"/>
  <c r="BK120" i="17"/>
  <c r="J100" i="18"/>
  <c r="BK86" i="18"/>
  <c r="BK144" i="20"/>
  <c r="J90" i="23"/>
  <c r="J252" i="24"/>
  <c r="BK97" i="24"/>
  <c r="BK95" i="25"/>
  <c r="J101" i="26"/>
  <c r="J139" i="26"/>
  <c r="J164" i="27"/>
  <c r="J2217" i="3"/>
  <c r="BK1682" i="3"/>
  <c r="BK2496" i="3"/>
  <c r="BK1143" i="3"/>
  <c r="BK1068" i="3"/>
  <c r="BK1510" i="3"/>
  <c r="BK270" i="3"/>
  <c r="BK1586" i="3"/>
  <c r="BK2613" i="3"/>
  <c r="J487" i="3"/>
  <c r="J1687" i="3"/>
  <c r="BK2805" i="3"/>
  <c r="BK2977" i="3"/>
  <c r="BK2079" i="3"/>
  <c r="J179" i="4"/>
  <c r="J211" i="4"/>
  <c r="J163" i="5"/>
  <c r="BK128" i="5"/>
  <c r="BK129" i="5"/>
  <c r="BK226" i="6"/>
  <c r="BK174" i="6"/>
  <c r="J286" i="6"/>
  <c r="J329" i="6"/>
  <c r="BK153" i="7"/>
  <c r="BK133" i="7"/>
  <c r="J352" i="8"/>
  <c r="BK184" i="8"/>
  <c r="BK196" i="8"/>
  <c r="BK162" i="9"/>
  <c r="J136" i="9"/>
  <c r="J205" i="9"/>
  <c r="BK125" i="10"/>
  <c r="BK120" i="10"/>
  <c r="J346" i="12"/>
  <c r="BK522" i="12"/>
  <c r="BK534" i="12"/>
  <c r="BK381" i="12"/>
  <c r="BK97" i="13"/>
  <c r="BK346" i="14"/>
  <c r="BK605" i="14"/>
  <c r="BK587" i="14"/>
  <c r="J120" i="16"/>
  <c r="J335" i="17"/>
  <c r="J262" i="17"/>
  <c r="J121" i="18"/>
  <c r="BK112" i="18"/>
  <c r="BK130" i="22"/>
  <c r="J306" i="24"/>
  <c r="J95" i="24"/>
  <c r="BK93" i="24"/>
  <c r="J251" i="24"/>
  <c r="J168" i="26"/>
  <c r="BK116" i="26"/>
  <c r="BK195" i="27"/>
  <c r="BK109" i="28"/>
  <c r="J246" i="2"/>
  <c r="BK1617" i="3"/>
  <c r="BK1358" i="3"/>
  <c r="BK2112" i="3"/>
  <c r="BK1679" i="3"/>
  <c r="J1016" i="3"/>
  <c r="J1796" i="3"/>
  <c r="BK2752" i="3"/>
  <c r="J224" i="3"/>
  <c r="J3064" i="3"/>
  <c r="J197" i="4"/>
  <c r="BK171" i="4"/>
  <c r="BK157" i="5"/>
  <c r="J200" i="5"/>
  <c r="J209" i="6"/>
  <c r="J332" i="6"/>
  <c r="BK337" i="6"/>
  <c r="J240" i="6"/>
  <c r="BK117" i="7"/>
  <c r="J270" i="8"/>
  <c r="BK352" i="8"/>
  <c r="J140" i="8"/>
  <c r="BK160" i="8"/>
  <c r="BK230" i="8"/>
  <c r="BK208" i="9"/>
  <c r="BK174" i="10"/>
  <c r="J115" i="10"/>
  <c r="J100" i="11"/>
  <c r="J587" i="12"/>
  <c r="BK420" i="12"/>
  <c r="BK291" i="12"/>
  <c r="J660" i="12"/>
  <c r="BK104" i="13"/>
  <c r="J715" i="14"/>
  <c r="J728" i="14"/>
  <c r="J346" i="14"/>
  <c r="BK178" i="14"/>
  <c r="BK126" i="14"/>
  <c r="BK116" i="16"/>
  <c r="BK108" i="16"/>
  <c r="J325" i="17"/>
  <c r="BK286" i="17"/>
  <c r="BK202" i="18"/>
  <c r="J123" i="18"/>
  <c r="BK147" i="19"/>
  <c r="J108" i="21"/>
  <c r="BK137" i="23"/>
  <c r="J149" i="23"/>
  <c r="J98" i="23"/>
  <c r="BK266" i="24"/>
  <c r="J146" i="24"/>
  <c r="BK130" i="27"/>
  <c r="BK169" i="2"/>
  <c r="BK2450" i="3"/>
  <c r="J1726" i="3"/>
  <c r="J777" i="3"/>
  <c r="J1377" i="3"/>
  <c r="BK1418" i="3"/>
  <c r="J653" i="3"/>
  <c r="BK2979" i="3"/>
  <c r="J711" i="3"/>
  <c r="J964" i="3"/>
  <c r="BK2216" i="3"/>
  <c r="BK2107" i="3"/>
  <c r="BK156" i="4"/>
  <c r="J249" i="5"/>
  <c r="J177" i="5"/>
  <c r="J194" i="5"/>
  <c r="BK233" i="6"/>
  <c r="J159" i="7"/>
  <c r="J139" i="7"/>
  <c r="BK152" i="8"/>
  <c r="BK287" i="8"/>
  <c r="J163" i="9"/>
  <c r="BK212" i="9"/>
  <c r="J543" i="12"/>
  <c r="BK457" i="12"/>
  <c r="J681" i="12"/>
  <c r="BK713" i="12"/>
  <c r="BK480" i="14"/>
  <c r="J717" i="14"/>
  <c r="BK659" i="14"/>
  <c r="BK214" i="14"/>
  <c r="BK99" i="15"/>
  <c r="BK94" i="17"/>
  <c r="J202" i="18"/>
  <c r="BK94" i="18"/>
  <c r="J147" i="19"/>
  <c r="J130" i="20"/>
  <c r="BK119" i="20"/>
  <c r="J88" i="23"/>
  <c r="BK223" i="24"/>
  <c r="J206" i="24"/>
  <c r="BK147" i="26"/>
  <c r="J99" i="26"/>
  <c r="J188" i="27"/>
  <c r="BK101" i="27"/>
  <c r="J239" i="2"/>
  <c r="BK2062" i="3"/>
  <c r="BK1436" i="3"/>
  <c r="BK1649" i="3"/>
  <c r="J2520" i="3"/>
  <c r="BK942" i="3"/>
  <c r="BK1742" i="3"/>
  <c r="BK2324" i="3"/>
  <c r="J299" i="3"/>
  <c r="J2483" i="3"/>
  <c r="J3243" i="3"/>
  <c r="J1663" i="3"/>
  <c r="BK2162" i="3"/>
  <c r="BK2303" i="3"/>
  <c r="J193" i="4"/>
  <c r="J173" i="4"/>
  <c r="J243" i="5"/>
  <c r="J166" i="5"/>
  <c r="BK151" i="5"/>
  <c r="BK167" i="5"/>
  <c r="J188" i="5"/>
  <c r="J254" i="6"/>
  <c r="J325" i="6"/>
  <c r="J290" i="6"/>
  <c r="J241" i="6"/>
  <c r="J247" i="6"/>
  <c r="BK157" i="7"/>
  <c r="J192" i="8"/>
  <c r="BK162" i="8"/>
  <c r="BK197" i="9"/>
  <c r="J216" i="9"/>
  <c r="J127" i="9"/>
  <c r="J136" i="10"/>
  <c r="BK182" i="10"/>
  <c r="BK510" i="12"/>
  <c r="J561" i="12"/>
  <c r="J711" i="12"/>
  <c r="J691" i="12"/>
  <c r="J276" i="14"/>
  <c r="BK753" i="14"/>
  <c r="J133" i="14"/>
  <c r="J197" i="14"/>
  <c r="J105" i="15"/>
  <c r="BK145" i="16"/>
  <c r="J209" i="24"/>
  <c r="J91" i="25"/>
  <c r="BK156" i="27"/>
  <c r="J141" i="2"/>
  <c r="J1424" i="3"/>
  <c r="J1188" i="3"/>
  <c r="J1018" i="3"/>
  <c r="BK2266" i="3"/>
  <c r="J2229" i="3"/>
  <c r="BK2212" i="3"/>
  <c r="BK1192" i="3"/>
  <c r="BK947" i="3"/>
  <c r="BK320" i="3"/>
  <c r="J1801" i="3"/>
  <c r="BK138" i="4"/>
  <c r="J163" i="4"/>
  <c r="J157" i="5"/>
  <c r="J196" i="5"/>
  <c r="BK205" i="5"/>
  <c r="J129" i="6"/>
  <c r="BK348" i="6"/>
  <c r="J331" i="6"/>
  <c r="J125" i="6"/>
  <c r="BK134" i="7"/>
  <c r="BK322" i="8"/>
  <c r="J214" i="8"/>
  <c r="BK126" i="9"/>
  <c r="BK140" i="9"/>
  <c r="BK178" i="10"/>
  <c r="BK601" i="12"/>
  <c r="BK418" i="12"/>
  <c r="BK370" i="12"/>
  <c r="BK106" i="13"/>
  <c r="J616" i="14"/>
  <c r="J140" i="14"/>
  <c r="J556" i="14"/>
  <c r="BK95" i="15"/>
  <c r="BK147" i="16"/>
  <c r="BK335" i="17"/>
  <c r="BK277" i="17"/>
  <c r="J148" i="18"/>
  <c r="J125" i="20"/>
  <c r="BK116" i="22"/>
  <c r="BK246" i="24"/>
  <c r="BK191" i="26"/>
  <c r="BK98" i="27"/>
  <c r="BK111" i="28"/>
  <c r="BK127" i="2"/>
  <c r="J2738" i="3"/>
  <c r="J990" i="3"/>
  <c r="J2324" i="3"/>
  <c r="BK1459" i="3"/>
  <c r="BK2000" i="3"/>
  <c r="BK655" i="3"/>
  <c r="J1729" i="3"/>
  <c r="J2848" i="3"/>
  <c r="J1599" i="3"/>
  <c r="BK2925" i="3"/>
  <c r="J1784" i="3"/>
  <c r="J2892" i="3"/>
  <c r="J1510" i="3"/>
  <c r="BK2497" i="3"/>
  <c r="BK504" i="3"/>
  <c r="J203" i="4"/>
  <c r="BK189" i="4"/>
  <c r="BK252" i="5"/>
  <c r="J183" i="5"/>
  <c r="BK124" i="5"/>
  <c r="BK222" i="6"/>
  <c r="J128" i="6"/>
  <c r="J318" i="6"/>
  <c r="J171" i="6"/>
  <c r="J227" i="6"/>
  <c r="BK139" i="7"/>
  <c r="BK256" i="8"/>
  <c r="J244" i="8"/>
  <c r="J310" i="8"/>
  <c r="J209" i="9"/>
  <c r="BK185" i="9"/>
  <c r="BK145" i="9"/>
  <c r="J111" i="9"/>
  <c r="BK141" i="9"/>
  <c r="J120" i="10"/>
  <c r="J153" i="10"/>
  <c r="J152" i="10"/>
  <c r="J474" i="12"/>
  <c r="BK489" i="12"/>
  <c r="J178" i="12"/>
  <c r="BK299" i="12"/>
  <c r="J124" i="12"/>
  <c r="BK450" i="12"/>
  <c r="J641" i="12"/>
  <c r="J103" i="13"/>
  <c r="BK554" i="14"/>
  <c r="BK513" i="14"/>
  <c r="BK220" i="14"/>
  <c r="BK236" i="17"/>
  <c r="J221" i="17"/>
  <c r="BK136" i="18"/>
  <c r="BK116" i="18"/>
  <c r="BK128" i="20"/>
  <c r="J115" i="22"/>
  <c r="J274" i="24"/>
  <c r="J259" i="24"/>
  <c r="J175" i="26"/>
  <c r="BK135" i="27"/>
  <c r="BK92" i="28"/>
  <c r="BK172" i="2"/>
  <c r="BK2541" i="3"/>
  <c r="BK1750" i="3"/>
  <c r="J752" i="3"/>
  <c r="BK283" i="3"/>
  <c r="BK2489" i="3"/>
  <c r="J1626" i="3"/>
  <c r="BK465" i="3"/>
  <c r="J1395" i="3"/>
  <c r="J1408" i="3"/>
  <c r="BK1520" i="3"/>
  <c r="BK1901" i="3"/>
  <c r="J110" i="4"/>
  <c r="J94" i="5"/>
  <c r="J118" i="5"/>
  <c r="BK178" i="6"/>
  <c r="J324" i="6"/>
  <c r="BK253" i="6"/>
  <c r="J152" i="7"/>
  <c r="J277" i="8"/>
  <c r="J291" i="8"/>
  <c r="BK291" i="8"/>
  <c r="BK232" i="9"/>
  <c r="BK199" i="9"/>
  <c r="J121" i="9"/>
  <c r="BK128" i="9"/>
  <c r="J160" i="10"/>
  <c r="J113" i="10"/>
  <c r="J610" i="12"/>
  <c r="J289" i="12"/>
  <c r="BK137" i="24"/>
  <c r="J212" i="24"/>
  <c r="BK215" i="24"/>
  <c r="J108" i="26"/>
  <c r="J150" i="26"/>
  <c r="BK147" i="27"/>
  <c r="BK166" i="27"/>
  <c r="BK94" i="28"/>
  <c r="J151" i="2"/>
  <c r="J2377" i="3"/>
  <c r="BK2275" i="3"/>
  <c r="J423" i="3"/>
  <c r="J2482" i="3"/>
  <c r="BK3171" i="3"/>
  <c r="J942" i="3"/>
  <c r="BK3160" i="3"/>
  <c r="BK193" i="4"/>
  <c r="BK94" i="4"/>
  <c r="J215" i="5"/>
  <c r="J220" i="5"/>
  <c r="J223" i="5"/>
  <c r="J203" i="5"/>
  <c r="J328" i="6"/>
  <c r="BK256" i="6"/>
  <c r="J322" i="6"/>
  <c r="J305" i="6"/>
  <c r="BK194" i="6"/>
  <c r="J125" i="7"/>
  <c r="J243" i="8"/>
  <c r="J272" i="8"/>
  <c r="J274" i="8"/>
  <c r="J129" i="9"/>
  <c r="BK210" i="9"/>
  <c r="J157" i="10"/>
  <c r="BK171" i="10"/>
  <c r="BK430" i="12"/>
  <c r="BK146" i="12"/>
  <c r="BK698" i="12"/>
  <c r="BK327" i="12"/>
  <c r="J100" i="13"/>
  <c r="BK378" i="14"/>
  <c r="J634" i="14"/>
  <c r="BK520" i="14"/>
  <c r="BK158" i="14"/>
  <c r="BK130" i="15"/>
  <c r="BK111" i="16"/>
  <c r="BK332" i="17"/>
  <c r="BK104" i="18"/>
  <c r="J189" i="18"/>
  <c r="J94" i="19"/>
  <c r="BK95" i="20"/>
  <c r="BK104" i="22"/>
  <c r="J94" i="22"/>
  <c r="BK142" i="22"/>
  <c r="J90" i="22"/>
  <c r="J152" i="23"/>
  <c r="J116" i="23"/>
  <c r="J198" i="24"/>
  <c r="BK209" i="24"/>
  <c r="BK93" i="25"/>
  <c r="BK158" i="26"/>
  <c r="BK185" i="27"/>
  <c r="BK102" i="28"/>
  <c r="BK248" i="2"/>
  <c r="J3160" i="3"/>
  <c r="BK2183" i="3"/>
  <c r="BK1629" i="3"/>
  <c r="BK2570" i="3"/>
  <c r="BK2192" i="3"/>
  <c r="J297" i="3"/>
  <c r="J938" i="3"/>
  <c r="BK1420" i="3"/>
  <c r="BK1728" i="3"/>
  <c r="J2587" i="3"/>
  <c r="BK3182" i="3"/>
  <c r="BK241" i="3"/>
  <c r="BK2665" i="3"/>
  <c r="BK175" i="4"/>
  <c r="BK237" i="5"/>
  <c r="BK203" i="5"/>
  <c r="J102" i="5"/>
  <c r="BK198" i="5"/>
  <c r="BK217" i="6"/>
  <c r="BK180" i="6"/>
  <c r="J230" i="6"/>
  <c r="BK258" i="6"/>
  <c r="J301" i="6"/>
  <c r="J222" i="6"/>
  <c r="BK116" i="7"/>
  <c r="BK370" i="8"/>
  <c r="BK364" i="8"/>
  <c r="J186" i="2"/>
  <c r="J89" i="2"/>
  <c r="J1398" i="3"/>
  <c r="J1324" i="3"/>
  <c r="J2682" i="3"/>
  <c r="BK1717" i="3"/>
  <c r="J153" i="3"/>
  <c r="J218" i="3"/>
  <c r="BK2755" i="3"/>
  <c r="BK2961" i="3"/>
  <c r="BK1431" i="3"/>
  <c r="BK1581" i="3"/>
  <c r="J2838" i="3"/>
  <c r="BK3062" i="3"/>
  <c r="BK506" i="3"/>
  <c r="J183" i="4"/>
  <c r="J236" i="5"/>
  <c r="J192" i="5"/>
  <c r="BK232" i="6"/>
  <c r="J191" i="6"/>
  <c r="J149" i="6"/>
  <c r="BK185" i="6"/>
  <c r="BK360" i="8"/>
  <c r="BK220" i="8"/>
  <c r="BK314" i="8"/>
  <c r="BK234" i="8"/>
  <c r="BK169" i="9"/>
  <c r="J197" i="9"/>
  <c r="BK115" i="10"/>
  <c r="BK129" i="10"/>
  <c r="J536" i="12"/>
  <c r="BK440" i="12"/>
  <c r="BK109" i="12"/>
  <c r="J108" i="13"/>
  <c r="BK772" i="14"/>
  <c r="J203" i="14"/>
  <c r="J290" i="14"/>
  <c r="J268" i="14"/>
  <c r="J130" i="15"/>
  <c r="J95" i="15"/>
  <c r="BK129" i="16"/>
  <c r="BK181" i="17"/>
  <c r="BK160" i="18"/>
  <c r="J172" i="18"/>
  <c r="BK89" i="19"/>
  <c r="BK255" i="24"/>
  <c r="J245" i="24"/>
  <c r="J189" i="26"/>
  <c r="J192" i="27"/>
  <c r="BK175" i="2"/>
  <c r="J2890" i="3"/>
  <c r="BK2277" i="3"/>
  <c r="J413" i="3"/>
  <c r="BK2207" i="3"/>
  <c r="BK1784" i="3"/>
  <c r="BK1988" i="3"/>
  <c r="BK2170" i="3"/>
  <c r="J2805" i="3"/>
  <c r="BK2937" i="3"/>
  <c r="BK1607" i="3"/>
  <c r="BK2295" i="3"/>
  <c r="BK556" i="3"/>
  <c r="BK1957" i="3"/>
  <c r="BK2377" i="3"/>
  <c r="J159" i="4"/>
  <c r="BK230" i="4"/>
  <c r="BK234" i="5"/>
  <c r="BK189" i="5"/>
  <c r="J212" i="5"/>
  <c r="J293" i="6"/>
  <c r="BK265" i="6"/>
  <c r="BK326" i="6"/>
  <c r="BK275" i="6"/>
  <c r="J120" i="7"/>
  <c r="J374" i="8"/>
  <c r="J158" i="8"/>
  <c r="BK172" i="8"/>
  <c r="BK282" i="8"/>
  <c r="BK119" i="9"/>
  <c r="BK226" i="9"/>
  <c r="BK150" i="10"/>
  <c r="J688" i="12"/>
  <c r="BK218" i="12"/>
  <c r="J115" i="12"/>
  <c r="BK265" i="12"/>
  <c r="BK166" i="12"/>
  <c r="J118" i="13"/>
  <c r="J148" i="14"/>
  <c r="J148" i="16"/>
  <c r="J299" i="17"/>
  <c r="J181" i="17"/>
  <c r="J142" i="18"/>
  <c r="J92" i="18"/>
  <c r="BK93" i="19"/>
  <c r="BK114" i="23"/>
  <c r="J285" i="24"/>
  <c r="BK264" i="24"/>
  <c r="BK196" i="24"/>
  <c r="BK153" i="24"/>
  <c r="J143" i="26"/>
  <c r="BK192" i="26"/>
  <c r="J195" i="27"/>
  <c r="J225" i="2"/>
  <c r="J1381" i="3"/>
  <c r="BK774" i="3"/>
  <c r="J1696" i="3"/>
  <c r="J767" i="3"/>
  <c r="BK227" i="3"/>
  <c r="BK3184" i="3"/>
  <c r="BK1545" i="3"/>
  <c r="J2021" i="3"/>
  <c r="J2807" i="3"/>
  <c r="BK2875" i="3"/>
  <c r="J217" i="4"/>
  <c r="J140" i="4"/>
  <c r="J241" i="5"/>
  <c r="J339" i="6"/>
  <c r="J264" i="6"/>
  <c r="BK200" i="6"/>
  <c r="BK125" i="6"/>
  <c r="J132" i="7"/>
  <c r="BK103" i="7"/>
  <c r="J340" i="8"/>
  <c r="BK240" i="8"/>
  <c r="BK300" i="8"/>
  <c r="BK144" i="9"/>
  <c r="BK125" i="9"/>
  <c r="BK165" i="10"/>
  <c r="BK156" i="10"/>
  <c r="J430" i="12"/>
  <c r="J166" i="12"/>
  <c r="J455" i="12"/>
  <c r="BK552" i="12"/>
  <c r="BK310" i="12"/>
  <c r="BK329" i="12"/>
  <c r="J278" i="14"/>
  <c r="J683" i="14"/>
  <c r="BK238" i="14"/>
  <c r="BK370" i="14"/>
  <c r="J129" i="15"/>
  <c r="J137" i="16"/>
  <c r="BK346" i="17"/>
  <c r="J175" i="17"/>
  <c r="J131" i="17"/>
  <c r="BK106" i="18"/>
  <c r="J135" i="19"/>
  <c r="BK89" i="21"/>
  <c r="BK118" i="22"/>
  <c r="J154" i="23"/>
  <c r="J129" i="23"/>
  <c r="BK276" i="24"/>
  <c r="J93" i="24"/>
  <c r="J113" i="24"/>
  <c r="J100" i="26"/>
  <c r="BK172" i="27"/>
  <c r="BK117" i="2"/>
  <c r="BK2939" i="3"/>
  <c r="J2327" i="3"/>
  <c r="J2212" i="3"/>
  <c r="J2207" i="3"/>
  <c r="BK2485" i="3"/>
  <c r="BK626" i="3"/>
  <c r="J1133" i="3"/>
  <c r="J1993" i="3"/>
  <c r="J1808" i="3"/>
  <c r="J189" i="4"/>
  <c r="J209" i="4"/>
  <c r="J100" i="5"/>
  <c r="J112" i="5"/>
  <c r="BK215" i="5"/>
  <c r="BK224" i="6"/>
  <c r="BK169" i="6"/>
  <c r="BK198" i="6"/>
  <c r="J114" i="7"/>
  <c r="BK330" i="8"/>
  <c r="J351" i="8"/>
  <c r="BK148" i="8"/>
  <c r="BK239" i="9"/>
  <c r="BK675" i="12"/>
  <c r="J550" i="12"/>
  <c r="J325" i="12"/>
  <c r="J503" i="12"/>
  <c r="BK416" i="12"/>
  <c r="J517" i="14"/>
  <c r="BK570" i="14"/>
  <c r="BK579" i="14"/>
  <c r="J511" i="14"/>
  <c r="J126" i="15"/>
  <c r="J147" i="16"/>
  <c r="J215" i="17"/>
  <c r="BK197" i="18"/>
  <c r="BK146" i="18"/>
  <c r="BK154" i="19"/>
  <c r="BK101" i="20"/>
  <c r="BK141" i="22"/>
  <c r="J95" i="25"/>
  <c r="BK117" i="26"/>
  <c r="BK164" i="27"/>
  <c r="J99" i="28"/>
  <c r="J97" i="2"/>
  <c r="J1356" i="3"/>
  <c r="J668" i="3"/>
  <c r="J2359" i="3"/>
  <c r="BK2394" i="3"/>
  <c r="J1358" i="3"/>
  <c r="J2665" i="3"/>
  <c r="BK725" i="3"/>
  <c r="BK2670" i="3"/>
  <c r="J2607" i="3"/>
  <c r="BK413" i="3"/>
  <c r="BK2602" i="3"/>
  <c r="BK3009" i="3"/>
  <c r="J1028" i="3"/>
  <c r="BK215" i="4"/>
  <c r="BK120" i="4"/>
  <c r="BK226" i="5"/>
  <c r="J224" i="5"/>
  <c r="J178" i="5"/>
  <c r="BK153" i="5"/>
  <c r="BK221" i="6"/>
  <c r="BK225" i="6"/>
  <c r="BK231" i="6"/>
  <c r="J189" i="6"/>
  <c r="J142" i="7"/>
  <c r="J134" i="8"/>
  <c r="J280" i="8"/>
  <c r="J258" i="8"/>
  <c r="J171" i="9"/>
  <c r="BK124" i="9"/>
  <c r="BK159" i="10"/>
  <c r="BK158" i="10"/>
  <c r="BK321" i="12"/>
  <c r="J304" i="12"/>
  <c r="BK581" i="12"/>
  <c r="J256" i="12"/>
  <c r="BK302" i="14"/>
  <c r="BK765" i="14"/>
  <c r="BK630" i="14"/>
  <c r="J378" i="14"/>
  <c r="BK118" i="15"/>
  <c r="BK142" i="24"/>
  <c r="BK113" i="24"/>
  <c r="J129" i="26"/>
  <c r="BK135" i="26"/>
  <c r="BK108" i="27"/>
  <c r="BK89" i="2"/>
  <c r="J2056" i="3"/>
  <c r="BK1558" i="3"/>
  <c r="BK1356" i="3"/>
  <c r="J907" i="3"/>
  <c r="J2561" i="3"/>
  <c r="J2029" i="3"/>
  <c r="J315" i="6"/>
  <c r="J213" i="6"/>
  <c r="J151" i="7"/>
  <c r="J253" i="8"/>
  <c r="J136" i="8"/>
  <c r="J176" i="9"/>
  <c r="BK200" i="9"/>
  <c r="J140" i="10"/>
  <c r="BK575" i="12"/>
  <c r="BK124" i="12"/>
  <c r="J481" i="12"/>
  <c r="BK325" i="12"/>
  <c r="BK743" i="14"/>
  <c r="BK296" i="14"/>
  <c r="J587" i="14"/>
  <c r="J182" i="14"/>
  <c r="BK122" i="15"/>
  <c r="BK113" i="16"/>
  <c r="BK307" i="17"/>
  <c r="BK299" i="17"/>
  <c r="BK170" i="18"/>
  <c r="J129" i="19"/>
  <c r="J123" i="20"/>
  <c r="BK310" i="24"/>
  <c r="J185" i="26"/>
  <c r="BK149" i="26"/>
  <c r="BK154" i="26"/>
  <c r="J130" i="27"/>
  <c r="J178" i="2"/>
  <c r="BK2858" i="3"/>
  <c r="BK1429" i="3"/>
  <c r="BK104" i="4"/>
  <c r="J256" i="5"/>
  <c r="J162" i="5"/>
  <c r="BK225" i="5"/>
  <c r="BK286" i="6"/>
  <c r="BK203" i="6"/>
  <c r="BK320" i="6"/>
  <c r="J250" i="6"/>
  <c r="BK268" i="6"/>
  <c r="BK154" i="7"/>
  <c r="BK127" i="7"/>
  <c r="BK214" i="8"/>
  <c r="BK356" i="8"/>
  <c r="J753" i="12"/>
  <c r="J416" i="12"/>
  <c r="J727" i="12"/>
  <c r="J94" i="13"/>
  <c r="J611" i="14"/>
  <c r="J364" i="14"/>
  <c r="J286" i="14"/>
  <c r="J678" i="14"/>
  <c r="BK96" i="15"/>
  <c r="J105" i="16"/>
  <c r="BK88" i="18"/>
  <c r="J158" i="18"/>
  <c r="BK124" i="20"/>
  <c r="J143" i="22"/>
  <c r="J273" i="24"/>
  <c r="J194" i="24"/>
  <c r="BK256" i="24"/>
  <c r="J167" i="26"/>
  <c r="BK190" i="27"/>
  <c r="J209" i="2"/>
  <c r="BK133" i="2"/>
  <c r="BK1161" i="3"/>
  <c r="J1731" i="3"/>
  <c r="J408" i="3"/>
  <c r="BK1815" i="3"/>
  <c r="J2305" i="3"/>
  <c r="J2932" i="3"/>
  <c r="BK1576" i="3"/>
  <c r="BK1638" i="3"/>
  <c r="J2700" i="3"/>
  <c r="J154" i="4"/>
  <c r="BK249" i="5"/>
  <c r="J218" i="5"/>
  <c r="BK175" i="5"/>
  <c r="BK264" i="6"/>
  <c r="J134" i="6"/>
  <c r="BK263" i="6"/>
  <c r="BK131" i="7"/>
  <c r="J218" i="8"/>
  <c r="J194" i="8"/>
  <c r="BK194" i="8"/>
  <c r="BK226" i="8"/>
  <c r="BK176" i="9"/>
  <c r="J226" i="9"/>
  <c r="J203" i="9"/>
  <c r="BK167" i="10"/>
  <c r="J148" i="10"/>
  <c r="J92" i="11"/>
  <c r="J645" i="12"/>
  <c r="BK668" i="12"/>
  <c r="BK587" i="12"/>
  <c r="BK178" i="12"/>
  <c r="BK316" i="14"/>
  <c r="J772" i="14"/>
  <c r="BK128" i="15"/>
  <c r="J113" i="16"/>
  <c r="BK290" i="17"/>
  <c r="BK108" i="17"/>
  <c r="J108" i="17"/>
  <c r="J132" i="18"/>
  <c r="J137" i="22"/>
  <c r="J311" i="24"/>
  <c r="J190" i="24"/>
  <c r="J257" i="24"/>
  <c r="BK173" i="26"/>
  <c r="BK125" i="26"/>
  <c r="BK198" i="27"/>
  <c r="BK104" i="28"/>
  <c r="BK113" i="2"/>
  <c r="J798" i="3"/>
  <c r="BK204" i="2"/>
  <c r="J115" i="2"/>
  <c r="J1449" i="3"/>
  <c r="BK1152" i="3"/>
  <c r="J1161" i="3"/>
  <c r="BK1718" i="3"/>
  <c r="BK408" i="3"/>
  <c r="BK2514" i="3"/>
  <c r="J600" i="3"/>
  <c r="J418" i="3"/>
  <c r="BK2358" i="3"/>
  <c r="J192" i="3"/>
  <c r="BK2645" i="3"/>
  <c r="BK1109" i="3"/>
  <c r="BK1434" i="3"/>
  <c r="J3100" i="3"/>
  <c r="J1045" i="3"/>
  <c r="J2266" i="3"/>
  <c r="J213" i="4"/>
  <c r="J167" i="4"/>
  <c r="J253" i="5"/>
  <c r="BK143" i="5"/>
  <c r="J113" i="5"/>
  <c r="J227" i="5"/>
  <c r="BK123" i="5"/>
  <c r="BK305" i="6"/>
  <c r="BK236" i="6"/>
  <c r="BK148" i="6"/>
  <c r="J260" i="6"/>
  <c r="BK161" i="6"/>
  <c r="BK184" i="6"/>
  <c r="J175" i="6"/>
  <c r="J140" i="6"/>
  <c r="BK111" i="7"/>
  <c r="BK142" i="8"/>
  <c r="BK213" i="8"/>
  <c r="BK342" i="8"/>
  <c r="BK186" i="8"/>
  <c r="J169" i="9"/>
  <c r="J119" i="9"/>
  <c r="J130" i="9"/>
  <c r="J121" i="10"/>
  <c r="BK391" i="12"/>
  <c r="BK172" i="12"/>
  <c r="BK607" i="12"/>
  <c r="BK691" i="12"/>
  <c r="BK462" i="12"/>
  <c r="J426" i="12"/>
  <c r="J99" i="13"/>
  <c r="J618" i="14"/>
  <c r="J506" i="14"/>
  <c r="J674" i="14"/>
  <c r="BK609" i="14"/>
  <c r="BK252" i="14"/>
  <c r="BK108" i="15"/>
  <c r="J103" i="15"/>
  <c r="J134" i="16"/>
  <c r="BK139" i="17"/>
  <c r="BK325" i="17"/>
  <c r="J146" i="18"/>
  <c r="J162" i="18"/>
  <c r="BK109" i="19"/>
  <c r="BK135" i="20"/>
  <c r="J114" i="22"/>
  <c r="BK125" i="22"/>
  <c r="BK139" i="22"/>
  <c r="BK101" i="22"/>
  <c r="J144" i="22"/>
  <c r="J140" i="22"/>
  <c r="J116" i="22"/>
  <c r="BK143" i="23"/>
  <c r="BK129" i="23"/>
  <c r="BK298" i="24"/>
  <c r="BK95" i="24"/>
  <c r="BK234" i="24"/>
  <c r="BK169" i="26"/>
  <c r="BK143" i="27"/>
  <c r="BK114" i="28"/>
  <c r="J135" i="2"/>
  <c r="J2994" i="3"/>
  <c r="BK1841" i="3"/>
  <c r="J2645" i="3"/>
  <c r="BK2410" i="3"/>
  <c r="BK1885" i="3"/>
  <c r="BK1701" i="3"/>
  <c r="BK153" i="3"/>
  <c r="BK2221" i="3"/>
  <c r="J2508" i="3"/>
  <c r="J576" i="3"/>
  <c r="BK2234" i="3"/>
  <c r="BK248" i="5"/>
  <c r="J121" i="5"/>
  <c r="J198" i="5"/>
  <c r="J211" i="6"/>
  <c r="J182" i="6"/>
  <c r="J176" i="6"/>
  <c r="BK208" i="6"/>
  <c r="BK162" i="7"/>
  <c r="BK99" i="7"/>
  <c r="BK236" i="8"/>
  <c r="J189" i="2"/>
  <c r="BK109" i="2"/>
  <c r="BK690" i="3"/>
  <c r="BK911" i="3"/>
  <c r="J1378" i="3"/>
  <c r="BK2367" i="3"/>
  <c r="BK1601" i="3"/>
  <c r="J1436" i="3"/>
  <c r="J2338" i="3"/>
  <c r="BK276" i="6"/>
  <c r="BK146" i="6"/>
  <c r="BK375" i="8"/>
  <c r="J188" i="8"/>
  <c r="J174" i="8"/>
  <c r="BK280" i="8"/>
  <c r="BK147" i="9"/>
  <c r="BK130" i="9"/>
  <c r="J175" i="9"/>
  <c r="BK126" i="10"/>
  <c r="J102" i="11"/>
  <c r="J601" i="12"/>
  <c r="BK267" i="12"/>
  <c r="BK530" i="12"/>
  <c r="BK118" i="13"/>
  <c r="BK575" i="14"/>
  <c r="J659" i="14"/>
  <c r="BK489" i="14"/>
  <c r="J437" i="14"/>
  <c r="BK111" i="15"/>
  <c r="J125" i="16"/>
  <c r="J101" i="16"/>
  <c r="BK315" i="17"/>
  <c r="J200" i="18"/>
  <c r="BK127" i="18"/>
  <c r="J111" i="19"/>
  <c r="J133" i="20"/>
  <c r="J312" i="24"/>
  <c r="BK200" i="24"/>
  <c r="BK146" i="24"/>
  <c r="BK164" i="26"/>
  <c r="J123" i="26"/>
  <c r="BK161" i="27"/>
  <c r="BK139" i="2"/>
  <c r="J1679" i="3"/>
  <c r="J1192" i="3"/>
  <c r="J1649" i="3"/>
  <c r="BK767" i="3"/>
  <c r="BK2625" i="3"/>
  <c r="J2935" i="3"/>
  <c r="BK1407" i="3"/>
  <c r="BK2709" i="3"/>
  <c r="BK3095" i="3"/>
  <c r="J1427" i="3"/>
  <c r="J2592" i="3"/>
  <c r="BK2246" i="3"/>
  <c r="BK102" i="4"/>
  <c r="BK152" i="4"/>
  <c r="J251" i="5"/>
  <c r="BK228" i="5"/>
  <c r="BK165" i="5"/>
  <c r="BK206" i="6"/>
  <c r="BK135" i="6"/>
  <c r="J138" i="6"/>
  <c r="J316" i="6"/>
  <c r="J154" i="7"/>
  <c r="J224" i="8"/>
  <c r="J172" i="8"/>
  <c r="BK132" i="8"/>
  <c r="J246" i="8"/>
  <c r="J177" i="9"/>
  <c r="J165" i="9"/>
  <c r="BK109" i="9"/>
  <c r="BK106" i="10"/>
  <c r="BK631" i="12"/>
  <c r="BK591" i="12"/>
  <c r="BK695" i="12"/>
  <c r="J720" i="12"/>
  <c r="BK409" i="12"/>
  <c r="J630" i="14"/>
  <c r="BK168" i="14"/>
  <c r="BK726" i="14"/>
  <c r="J140" i="16"/>
  <c r="J207" i="17"/>
  <c r="BK223" i="17"/>
  <c r="BK95" i="18"/>
  <c r="BK152" i="18"/>
  <c r="BK123" i="19"/>
  <c r="BK90" i="23"/>
  <c r="J310" i="24"/>
  <c r="BK235" i="24"/>
  <c r="BK257" i="24"/>
  <c r="J93" i="25"/>
  <c r="BK131" i="26"/>
  <c r="J162" i="26"/>
  <c r="BK206" i="27"/>
  <c r="BK91" i="28"/>
  <c r="BK2019" i="3"/>
  <c r="BK1071" i="3"/>
  <c r="J1080" i="3"/>
  <c r="J2510" i="3"/>
  <c r="BK2524" i="3"/>
  <c r="BK1408" i="3"/>
  <c r="BK1453" i="3"/>
  <c r="BK2439" i="3"/>
  <c r="J493" i="3"/>
  <c r="J230" i="4"/>
  <c r="J247" i="5"/>
  <c r="BK182" i="5"/>
  <c r="J190" i="5"/>
  <c r="BK186" i="6"/>
  <c r="BK294" i="6"/>
  <c r="BK172" i="6"/>
  <c r="BK160" i="7"/>
  <c r="J107" i="7"/>
  <c r="J348" i="8"/>
  <c r="BK218" i="8"/>
  <c r="BK270" i="8"/>
  <c r="J287" i="8"/>
  <c r="BK132" i="9"/>
  <c r="J151" i="9"/>
  <c r="J141" i="10"/>
  <c r="BK146" i="10"/>
  <c r="J132" i="10"/>
  <c r="BK317" i="12"/>
  <c r="BK550" i="12"/>
  <c r="J750" i="12"/>
  <c r="BK139" i="12"/>
  <c r="BK304" i="12"/>
  <c r="BK119" i="13"/>
  <c r="BK182" i="14"/>
  <c r="J609" i="14"/>
  <c r="J116" i="14"/>
  <c r="J458" i="14"/>
  <c r="BK100" i="15"/>
  <c r="J141" i="16"/>
  <c r="J286" i="17"/>
  <c r="BK330" i="17"/>
  <c r="BK90" i="18"/>
  <c r="J174" i="18"/>
  <c r="J103" i="19"/>
  <c r="BK141" i="20"/>
  <c r="J120" i="22"/>
  <c r="BK142" i="23"/>
  <c r="J142" i="23"/>
  <c r="BK150" i="23"/>
  <c r="J218" i="24"/>
  <c r="BK125" i="24"/>
  <c r="J195" i="26"/>
  <c r="J173" i="26"/>
  <c r="BK118" i="27"/>
  <c r="J215" i="2"/>
  <c r="BK91" i="2"/>
  <c r="J1619" i="3"/>
  <c r="J1380" i="3"/>
  <c r="BK2072" i="3"/>
  <c r="BK1051" i="3"/>
  <c r="BK2532" i="3"/>
  <c r="BK116" i="3"/>
  <c r="J3186" i="3"/>
  <c r="J1466" i="3"/>
  <c r="J2602" i="3"/>
  <c r="BK2935" i="3"/>
  <c r="J2964" i="3"/>
  <c r="J1930" i="3"/>
  <c r="J96" i="4"/>
  <c r="J215" i="4"/>
  <c r="BK160" i="5"/>
  <c r="BK229" i="5"/>
  <c r="J95" i="5"/>
  <c r="J256" i="6"/>
  <c r="BK154" i="6"/>
  <c r="BK182" i="6"/>
  <c r="J146" i="7"/>
  <c r="J133" i="7"/>
  <c r="BK192" i="8"/>
  <c r="J176" i="8"/>
  <c r="BK121" i="9"/>
  <c r="BK136" i="9"/>
  <c r="BK119" i="19"/>
  <c r="J141" i="20"/>
  <c r="BK91" i="21"/>
  <c r="J112" i="23"/>
  <c r="BK260" i="24"/>
  <c r="BK249" i="24"/>
  <c r="J182" i="26"/>
  <c r="BK189" i="2"/>
  <c r="BK2686" i="3"/>
  <c r="J2358" i="3"/>
  <c r="BK1163" i="3"/>
  <c r="BK992" i="3"/>
  <c r="J116" i="3"/>
  <c r="J1235" i="3"/>
  <c r="BK3246" i="3"/>
  <c r="J2000" i="3"/>
  <c r="J2828" i="3"/>
  <c r="BK1424" i="3"/>
  <c r="J774" i="3"/>
  <c r="J2777" i="3"/>
  <c r="BK3186" i="3"/>
  <c r="BK1615" i="3"/>
  <c r="J148" i="4"/>
  <c r="J138" i="4"/>
  <c r="J230" i="5"/>
  <c r="J226" i="5"/>
  <c r="J132" i="5"/>
  <c r="J126" i="5"/>
  <c r="J271" i="6"/>
  <c r="J311" i="6"/>
  <c r="BK297" i="6"/>
  <c r="BK310" i="6"/>
  <c r="J174" i="6"/>
  <c r="J151" i="6"/>
  <c r="BK156" i="7"/>
  <c r="J300" i="8"/>
  <c r="BK258" i="8"/>
  <c r="J190" i="8"/>
  <c r="J142" i="9"/>
  <c r="J174" i="9"/>
  <c r="BK172" i="9"/>
  <c r="J181" i="10"/>
  <c r="BK123" i="10"/>
  <c r="J469" i="12"/>
  <c r="J585" i="12"/>
  <c r="BK688" i="12"/>
  <c r="J214" i="12"/>
  <c r="BK624" i="12"/>
  <c r="J113" i="13"/>
  <c r="J524" i="14"/>
  <c r="J108" i="14"/>
  <c r="J258" i="14"/>
  <c r="J579" i="14"/>
  <c r="J605" i="14"/>
  <c r="BK550" i="14"/>
  <c r="J127" i="15"/>
  <c r="BK142" i="16"/>
  <c r="BK317" i="17"/>
  <c r="BK112" i="17"/>
  <c r="BK249" i="17"/>
  <c r="J172" i="17"/>
  <c r="J182" i="18"/>
  <c r="BK178" i="18"/>
  <c r="BK184" i="18"/>
  <c r="BK111" i="19"/>
  <c r="J89" i="19"/>
  <c r="BK120" i="20"/>
  <c r="BK87" i="21"/>
  <c r="J141" i="22"/>
  <c r="BK127" i="23"/>
  <c r="J293" i="24"/>
  <c r="J97" i="24"/>
  <c r="J205" i="24"/>
  <c r="J192" i="24"/>
  <c r="J243" i="24"/>
  <c r="J186" i="26"/>
  <c r="J147" i="26"/>
  <c r="BK132" i="27"/>
  <c r="BK120" i="28"/>
  <c r="BK244" i="2"/>
  <c r="J125" i="3"/>
  <c r="BK1063" i="3"/>
  <c r="J1638" i="3"/>
  <c r="J670" i="3"/>
  <c r="BK931" i="3"/>
  <c r="J3092" i="3"/>
  <c r="BK2872" i="3"/>
  <c r="BK2065" i="3"/>
  <c r="J2040" i="3"/>
  <c r="BK124" i="4"/>
  <c r="J177" i="4"/>
  <c r="BK226" i="4"/>
  <c r="BK244" i="5"/>
  <c r="BK126" i="5"/>
  <c r="J161" i="5"/>
  <c r="J142" i="5"/>
  <c r="J185" i="5"/>
  <c r="J181" i="5"/>
  <c r="J148" i="6"/>
  <c r="J338" i="6"/>
  <c r="BK325" i="6"/>
  <c r="J159" i="6"/>
  <c r="BK164" i="6"/>
  <c r="BK153" i="6"/>
  <c r="J116" i="7"/>
  <c r="BK374" i="8"/>
  <c r="BK362" i="8"/>
  <c r="J338" i="8"/>
  <c r="BK164" i="9"/>
  <c r="J114" i="9"/>
  <c r="BK117" i="9"/>
  <c r="BK161" i="10"/>
  <c r="J123" i="10"/>
  <c r="BK319" i="12"/>
  <c r="J381" i="12"/>
  <c r="J291" i="12"/>
  <c r="BK634" i="12"/>
  <c r="BK739" i="12"/>
  <c r="J172" i="12"/>
  <c r="BK98" i="13"/>
  <c r="BK321" i="14"/>
  <c r="BK623" i="14"/>
  <c r="BK674" i="14"/>
  <c r="BK144" i="14"/>
  <c r="J462" i="14"/>
  <c r="J107" i="15"/>
  <c r="BK140" i="16"/>
  <c r="J332" i="17"/>
  <c r="BK245" i="17"/>
  <c r="BK193" i="18"/>
  <c r="BK143" i="19"/>
  <c r="BK129" i="19"/>
  <c r="BK103" i="21"/>
  <c r="BK110" i="23"/>
  <c r="J278" i="24"/>
  <c r="J107" i="24"/>
  <c r="J113" i="26"/>
  <c r="BK167" i="26"/>
  <c r="J145" i="26"/>
  <c r="J156" i="27"/>
  <c r="J199" i="2"/>
  <c r="J143" i="2"/>
  <c r="BK3064" i="3"/>
  <c r="BK1731" i="3"/>
  <c r="BK2429" i="3"/>
  <c r="BK2338" i="3"/>
  <c r="BK794" i="3"/>
  <c r="J2072" i="3"/>
  <c r="BK1567" i="3"/>
  <c r="J2472" i="3"/>
  <c r="J244" i="3"/>
  <c r="BK2724" i="3"/>
  <c r="J1459" i="3"/>
  <c r="BK2700" i="3"/>
  <c r="BK2797" i="3"/>
  <c r="J727" i="3"/>
  <c r="BK2726" i="3"/>
  <c r="J1988" i="3"/>
  <c r="J90" i="4"/>
  <c r="J98" i="4"/>
  <c r="BK98" i="4"/>
  <c r="BK122" i="4"/>
  <c r="J237" i="5"/>
  <c r="BK232" i="5"/>
  <c r="BK166" i="5"/>
  <c r="J167" i="5"/>
  <c r="J270" i="6"/>
  <c r="BK282" i="6"/>
  <c r="J192" i="6"/>
  <c r="J263" i="6"/>
  <c r="J183" i="6"/>
  <c r="J335" i="6"/>
  <c r="J139" i="6"/>
  <c r="BK159" i="7"/>
  <c r="J376" i="8"/>
  <c r="BK254" i="8"/>
  <c r="J222" i="8"/>
  <c r="BK346" i="8"/>
  <c r="J216" i="8"/>
  <c r="J210" i="9"/>
  <c r="BK152" i="9"/>
  <c r="BK133" i="9"/>
  <c r="BK209" i="9"/>
  <c r="J234" i="9"/>
  <c r="J170" i="10"/>
  <c r="J150" i="10"/>
  <c r="J131" i="10"/>
  <c r="J180" i="10"/>
  <c r="J125" i="10"/>
  <c r="BK526" i="12"/>
  <c r="J659" i="12"/>
  <c r="BK503" i="12"/>
  <c r="J603" i="12"/>
  <c r="J209" i="12"/>
  <c r="J411" i="12"/>
  <c r="BK579" i="12"/>
  <c r="J229" i="12"/>
  <c r="J739" i="12"/>
  <c r="BK169" i="12"/>
  <c r="J299" i="12"/>
  <c r="J106" i="13"/>
  <c r="BK276" i="14"/>
  <c r="J640" i="14"/>
  <c r="J753" i="14"/>
  <c r="J421" i="14"/>
  <c r="J250" i="14"/>
  <c r="J356" i="14"/>
  <c r="J414" i="14"/>
  <c r="BK129" i="15"/>
  <c r="BK101" i="16"/>
  <c r="J337" i="17"/>
  <c r="BK166" i="17"/>
  <c r="BK195" i="17"/>
  <c r="BK125" i="18"/>
  <c r="J195" i="18"/>
  <c r="J85" i="19"/>
  <c r="J97" i="19"/>
  <c r="BK105" i="21"/>
  <c r="BK312" i="24"/>
  <c r="J298" i="24"/>
  <c r="J125" i="24"/>
  <c r="BK224" i="24"/>
  <c r="BK90" i="25"/>
  <c r="BK195" i="26"/>
  <c r="BK178" i="27"/>
  <c r="J94" i="28"/>
  <c r="J127" i="2"/>
  <c r="J137" i="2"/>
  <c r="J2755" i="3"/>
  <c r="J1407" i="3"/>
  <c r="BK1381" i="3"/>
  <c r="BK218" i="3"/>
  <c r="BK789" i="3"/>
  <c r="J567" i="3"/>
  <c r="BK2682" i="3"/>
  <c r="BK169" i="3"/>
  <c r="BK1026" i="3"/>
  <c r="J2449" i="3"/>
  <c r="J1773" i="3"/>
  <c r="J2795" i="3"/>
  <c r="J2246" i="3"/>
  <c r="BK2448" i="3"/>
  <c r="J949" i="3"/>
  <c r="J2526" i="3"/>
  <c r="BK2305" i="3"/>
  <c r="BK126" i="4"/>
  <c r="BK181" i="4"/>
  <c r="J165" i="4"/>
  <c r="J239" i="5"/>
  <c r="BK108" i="5"/>
  <c r="BK178" i="5"/>
  <c r="BK109" i="5"/>
  <c r="J131" i="5"/>
  <c r="J217" i="6"/>
  <c r="J137" i="6"/>
  <c r="BK140" i="6"/>
  <c r="BK189" i="6"/>
  <c r="BK295" i="6"/>
  <c r="J239" i="6"/>
  <c r="BK140" i="7"/>
  <c r="J369" i="8"/>
  <c r="J240" i="8"/>
  <c r="J342" i="8"/>
  <c r="J200" i="8"/>
  <c r="BK130" i="8"/>
  <c r="BK206" i="8"/>
  <c r="BK135" i="9"/>
  <c r="BK193" i="9"/>
  <c r="BK113" i="9"/>
  <c r="BK236" i="9"/>
  <c r="BK234" i="9"/>
  <c r="J139" i="10"/>
  <c r="BK162" i="10"/>
  <c r="BK131" i="10"/>
  <c r="J278" i="12"/>
  <c r="J544" i="12"/>
  <c r="BK595" i="12"/>
  <c r="J631" i="12"/>
  <c r="J183" i="12"/>
  <c r="J139" i="12"/>
  <c r="BK532" i="14"/>
  <c r="J321" i="14"/>
  <c r="BK162" i="14"/>
  <c r="J102" i="15"/>
  <c r="BK115" i="16"/>
  <c r="BK350" i="17"/>
  <c r="BK231" i="17"/>
  <c r="J112" i="17"/>
  <c r="BK118" i="18"/>
  <c r="J145" i="18"/>
  <c r="BK99" i="21"/>
  <c r="J124" i="23"/>
  <c r="J283" i="24"/>
  <c r="J275" i="24"/>
  <c r="BK193" i="26"/>
  <c r="J160" i="26"/>
  <c r="J180" i="27"/>
  <c r="BK141" i="2"/>
  <c r="BK1727" i="3"/>
  <c r="J163" i="2"/>
  <c r="J1888" i="3"/>
  <c r="BK1398" i="3"/>
  <c r="J2125" i="3"/>
  <c r="J1803" i="3"/>
  <c r="BK1054" i="3"/>
  <c r="J1284" i="3"/>
  <c r="BK3232" i="3"/>
  <c r="BK111" i="5"/>
  <c r="BK106" i="5"/>
  <c r="J187" i="5"/>
  <c r="J275" i="6"/>
  <c r="BK187" i="6"/>
  <c r="BK127" i="6"/>
  <c r="BK261" i="6"/>
  <c r="J242" i="6"/>
  <c r="BK163" i="7"/>
  <c r="BK369" i="8"/>
  <c r="BK134" i="8"/>
  <c r="J328" i="8"/>
  <c r="BK205" i="9"/>
  <c r="J140" i="9"/>
  <c r="BK153" i="10"/>
  <c r="BK98" i="11"/>
  <c r="J564" i="12"/>
  <c r="BK356" i="12"/>
  <c r="J555" i="12"/>
  <c r="J700" i="12"/>
  <c r="J105" i="13"/>
  <c r="J178" i="14"/>
  <c r="J374" i="14"/>
  <c r="J162" i="14"/>
  <c r="BK414" i="14"/>
  <c r="J110" i="15"/>
  <c r="J107" i="16"/>
  <c r="J195" i="17"/>
  <c r="BK158" i="17"/>
  <c r="BK103" i="19"/>
  <c r="BK105" i="19"/>
  <c r="J105" i="21"/>
  <c r="J103" i="22"/>
  <c r="BK113" i="22"/>
  <c r="J138" i="22"/>
  <c r="BK89" i="22"/>
  <c r="BK145" i="23"/>
  <c r="J106" i="23"/>
  <c r="BK291" i="24"/>
  <c r="BK268" i="24"/>
  <c r="J142" i="24"/>
  <c r="BK139" i="26"/>
  <c r="BK153" i="26"/>
  <c r="BK188" i="27"/>
  <c r="J113" i="2"/>
  <c r="J160" i="2"/>
  <c r="J1434" i="3"/>
  <c r="BK1696" i="3"/>
  <c r="BK433" i="3"/>
  <c r="BK1862" i="3"/>
  <c r="J2569" i="3"/>
  <c r="J265" i="3"/>
  <c r="J2597" i="3"/>
  <c r="J3095" i="3"/>
  <c r="J2925" i="3"/>
  <c r="J923" i="3"/>
  <c r="BK3037" i="3"/>
  <c r="J957" i="3"/>
  <c r="J252" i="5"/>
  <c r="BK95" i="5"/>
  <c r="J133" i="5"/>
  <c r="BK145" i="5"/>
  <c r="J278" i="6"/>
  <c r="J170" i="6"/>
  <c r="J212" i="6"/>
  <c r="J314" i="6"/>
  <c r="BK238" i="6"/>
  <c r="BK322" i="6"/>
  <c r="J160" i="7"/>
  <c r="J144" i="7"/>
  <c r="BK278" i="8"/>
  <c r="J119" i="2"/>
  <c r="BK121" i="2"/>
  <c r="J1995" i="3"/>
  <c r="BK2310" i="3"/>
  <c r="J453" i="3"/>
  <c r="BK1962" i="3"/>
  <c r="BK2420" i="3"/>
  <c r="J2183" i="3"/>
  <c r="J3084" i="3"/>
  <c r="J1460" i="3"/>
  <c r="J2698" i="3"/>
  <c r="J1923" i="3"/>
  <c r="BK567" i="3"/>
  <c r="BK893" i="3"/>
  <c r="BK195" i="4"/>
  <c r="J146" i="4"/>
  <c r="BK137" i="5"/>
  <c r="J127" i="5"/>
  <c r="BK173" i="5"/>
  <c r="BK216" i="6"/>
  <c r="J326" i="6"/>
  <c r="BK254" i="6"/>
  <c r="J104" i="7"/>
  <c r="BK128" i="8"/>
  <c r="J354" i="8"/>
  <c r="J210" i="8"/>
  <c r="J155" i="9"/>
  <c r="BK122" i="9"/>
  <c r="J164" i="10"/>
  <c r="J167" i="10"/>
  <c r="BK690" i="12"/>
  <c r="BK141" i="12"/>
  <c r="BK654" i="12"/>
  <c r="BK123" i="23"/>
  <c r="BK281" i="24"/>
  <c r="BK251" i="24"/>
  <c r="J256" i="24"/>
  <c r="BK133" i="26"/>
  <c r="BK202" i="27"/>
  <c r="J102" i="28"/>
  <c r="AS56" i="1"/>
  <c r="J207" i="5"/>
  <c r="BK196" i="5"/>
  <c r="BK283" i="6"/>
  <c r="BK314" i="6"/>
  <c r="BK321" i="6"/>
  <c r="BK120" i="7"/>
  <c r="BK366" i="8"/>
  <c r="J314" i="8"/>
  <c r="BK170" i="8"/>
  <c r="J168" i="8"/>
  <c r="BK231" i="9"/>
  <c r="BK235" i="9"/>
  <c r="J162" i="9"/>
  <c r="J174" i="10"/>
  <c r="J495" i="12"/>
  <c r="BK504" i="12"/>
  <c r="J690" i="12"/>
  <c r="BK377" i="12"/>
  <c r="J731" i="12"/>
  <c r="J93" i="13"/>
  <c r="BK458" i="14"/>
  <c r="BK597" i="14"/>
  <c r="BK286" i="14"/>
  <c r="BK118" i="16"/>
  <c r="BK238" i="17"/>
  <c r="BK281" i="17"/>
  <c r="J197" i="18"/>
  <c r="J156" i="18"/>
  <c r="J91" i="19"/>
  <c r="J89" i="23"/>
  <c r="BK259" i="24"/>
  <c r="J228" i="24"/>
  <c r="J230" i="24"/>
  <c r="J127" i="26"/>
  <c r="J157" i="26"/>
  <c r="BK170" i="27"/>
  <c r="J114" i="28"/>
  <c r="J1750" i="3"/>
  <c r="BK923" i="3"/>
  <c r="J1072" i="3"/>
  <c r="J263" i="3"/>
  <c r="J1827" i="3"/>
  <c r="J1777" i="3"/>
  <c r="BK2745" i="3"/>
  <c r="J911" i="3"/>
  <c r="BK2049" i="3"/>
  <c r="BK1093" i="3"/>
  <c r="J132" i="4"/>
  <c r="BK235" i="5"/>
  <c r="BK104" i="5"/>
  <c r="J164" i="5"/>
  <c r="BK131" i="5"/>
  <c r="J255" i="6"/>
  <c r="J146" i="6"/>
  <c r="J330" i="6"/>
  <c r="BK252" i="6"/>
  <c r="J287" i="6"/>
  <c r="J372" i="8"/>
  <c r="BK253" i="8"/>
  <c r="BK222" i="8"/>
  <c r="BK190" i="8"/>
  <c r="BK107" i="9"/>
  <c r="BK159" i="9"/>
  <c r="J130" i="10"/>
  <c r="BK107" i="10"/>
  <c r="J627" i="12"/>
  <c r="BK115" i="12"/>
  <c r="BK426" i="12"/>
  <c r="J450" i="12"/>
  <c r="J744" i="12"/>
  <c r="J623" i="14"/>
  <c r="J126" i="14"/>
  <c r="J644" i="14"/>
  <c r="J234" i="14"/>
  <c r="J352" i="14"/>
  <c r="J149" i="16"/>
  <c r="BK221" i="17"/>
  <c r="BK303" i="17"/>
  <c r="BK138" i="18"/>
  <c r="J143" i="19"/>
  <c r="BK87" i="20"/>
  <c r="J109" i="22"/>
  <c r="J137" i="23"/>
  <c r="J121" i="23"/>
  <c r="BK241" i="24"/>
  <c r="BK216" i="24"/>
  <c r="BK159" i="26"/>
  <c r="BK127" i="26"/>
  <c r="J133" i="2"/>
  <c r="J123" i="2"/>
  <c r="J161" i="3"/>
  <c r="J310" i="3"/>
  <c r="J1727" i="3"/>
  <c r="J1601" i="3"/>
  <c r="J1109" i="3"/>
  <c r="BK2396" i="3"/>
  <c r="J2858" i="3"/>
  <c r="BK796" i="3"/>
  <c r="BK2738" i="3"/>
  <c r="J116" i="4"/>
  <c r="J90" i="11"/>
  <c r="BK496" i="12"/>
  <c r="J489" i="12"/>
  <c r="J607" i="12"/>
  <c r="J680" i="12"/>
  <c r="J117" i="13"/>
  <c r="J380" i="14"/>
  <c r="BK133" i="14"/>
  <c r="J153" i="14"/>
  <c r="BK611" i="14"/>
  <c r="BK268" i="14"/>
  <c r="BK112" i="16"/>
  <c r="BK201" i="17"/>
  <c r="J120" i="18"/>
  <c r="BK100" i="18"/>
  <c r="BK120" i="22"/>
  <c r="BK272" i="24"/>
  <c r="J264" i="24"/>
  <c r="BK96" i="25"/>
  <c r="J135" i="26"/>
  <c r="BK203" i="27"/>
  <c r="J106" i="28"/>
  <c r="J131" i="2"/>
  <c r="BK1415" i="3"/>
  <c r="BK2641" i="3"/>
  <c r="J1758" i="3"/>
  <c r="J2079" i="3"/>
  <c r="J166" i="3"/>
  <c r="J283" i="3"/>
  <c r="J2429" i="3"/>
  <c r="BK3139" i="3"/>
  <c r="BK1903" i="3"/>
  <c r="J2884" i="3"/>
  <c r="BK1449" i="3"/>
  <c r="BK2508" i="3"/>
  <c r="BK2142" i="3"/>
  <c r="J104" i="4"/>
  <c r="J226" i="4"/>
  <c r="J171" i="4"/>
  <c r="BK161" i="5"/>
  <c r="BK194" i="5"/>
  <c r="J233" i="5"/>
  <c r="J299" i="6"/>
  <c r="J333" i="6"/>
  <c r="BK318" i="6"/>
  <c r="BK229" i="6"/>
  <c r="J277" i="6"/>
  <c r="J321" i="6"/>
  <c r="J155" i="7"/>
  <c r="J316" i="8"/>
  <c r="J156" i="8"/>
  <c r="BK124" i="8"/>
  <c r="BK215" i="9"/>
  <c r="J124" i="9"/>
  <c r="J219" i="9"/>
  <c r="BK163" i="9"/>
  <c r="J106" i="10"/>
  <c r="BK110" i="10"/>
  <c r="J310" i="12"/>
  <c r="BK476" i="12"/>
  <c r="BK744" i="12"/>
  <c r="J119" i="13"/>
  <c r="BK775" i="14"/>
  <c r="J334" i="14"/>
  <c r="J264" i="14"/>
  <c r="BK504" i="14"/>
  <c r="BK127" i="15"/>
  <c r="J151" i="16"/>
  <c r="J130" i="16"/>
  <c r="BK131" i="17"/>
  <c r="J98" i="17"/>
  <c r="J161" i="18"/>
  <c r="J150" i="18"/>
  <c r="BK91" i="19"/>
  <c r="J120" i="20"/>
  <c r="BK118" i="20"/>
  <c r="BK154" i="23"/>
  <c r="J303" i="24"/>
  <c r="J242" i="24"/>
  <c r="BK214" i="24"/>
  <c r="J97" i="25"/>
  <c r="J171" i="26"/>
  <c r="J205" i="27"/>
  <c r="BK199" i="2"/>
  <c r="J121" i="2"/>
  <c r="BK1710" i="3"/>
  <c r="J973" i="3"/>
  <c r="BK1729" i="3"/>
  <c r="J1429" i="3"/>
  <c r="BK1203" i="3"/>
  <c r="BK2906" i="3"/>
  <c r="J1415" i="3"/>
  <c r="J2770" i="3"/>
  <c r="J2690" i="3"/>
  <c r="BK2908" i="3"/>
  <c r="BK1443" i="3"/>
  <c r="BK142" i="4"/>
  <c r="J248" i="5"/>
  <c r="J109" i="5"/>
  <c r="J116" i="5"/>
  <c r="BK96" i="5"/>
  <c r="BK205" i="6"/>
  <c r="BK280" i="6"/>
  <c r="J235" i="6"/>
  <c r="BK339" i="6"/>
  <c r="BK147" i="7"/>
  <c r="BK126" i="7"/>
  <c r="BK248" i="8"/>
  <c r="J162" i="8"/>
  <c r="J190" i="9"/>
  <c r="J188" i="9"/>
  <c r="J171" i="10"/>
  <c r="BK180" i="10"/>
  <c r="J248" i="12"/>
  <c r="BK289" i="12"/>
  <c r="BK518" i="12"/>
  <c r="J472" i="14"/>
  <c r="BK116" i="14"/>
  <c r="J726" i="14"/>
  <c r="BK338" i="14"/>
  <c r="BK131" i="15"/>
  <c r="BK110" i="16"/>
  <c r="BK213" i="17"/>
  <c r="J184" i="18"/>
  <c r="J123" i="19"/>
  <c r="BK142" i="20"/>
  <c r="BK88" i="23"/>
  <c r="BK208" i="24"/>
  <c r="BK152" i="26"/>
  <c r="BK168" i="27"/>
  <c r="BK99" i="28"/>
  <c r="BK242" i="2"/>
  <c r="J2959" i="3"/>
  <c r="BK1591" i="3"/>
  <c r="J1093" i="3"/>
  <c r="J2234" i="3"/>
  <c r="J1710" i="3"/>
  <c r="BK1860" i="3"/>
  <c r="BK2472" i="3"/>
  <c r="J3232" i="3"/>
  <c r="J2455" i="3"/>
  <c r="J1152" i="3"/>
  <c r="BK2592" i="3"/>
  <c r="BK2932" i="3"/>
  <c r="BK161" i="3"/>
  <c r="BK187" i="4"/>
  <c r="J114" i="4"/>
  <c r="BK245" i="5"/>
  <c r="BK112" i="5"/>
  <c r="J136" i="5"/>
  <c r="BK168" i="5"/>
  <c r="BK341" i="6"/>
  <c r="BK167" i="6"/>
  <c r="BK168" i="6"/>
  <c r="J257" i="6"/>
  <c r="BK190" i="6"/>
  <c r="BK108" i="7"/>
  <c r="BK302" i="8"/>
  <c r="BK336" i="8"/>
  <c r="J160" i="8"/>
  <c r="BK154" i="9"/>
  <c r="J125" i="9"/>
  <c r="BK237" i="9"/>
  <c r="J152" i="9"/>
  <c r="BK116" i="10"/>
  <c r="BK181" i="10"/>
  <c r="J176" i="10"/>
  <c r="BK402" i="12"/>
  <c r="J218" i="12"/>
  <c r="J267" i="12"/>
  <c r="J675" i="12"/>
  <c r="J297" i="12"/>
  <c r="BK676" i="12"/>
  <c r="BK102" i="13"/>
  <c r="J751" i="14"/>
  <c r="J550" i="14"/>
  <c r="BK741" i="14"/>
  <c r="J168" i="14"/>
  <c r="J94" i="15"/>
  <c r="BK119" i="16"/>
  <c r="BK293" i="17"/>
  <c r="J191" i="18"/>
  <c r="BK87" i="19"/>
  <c r="J127" i="20"/>
  <c r="BK136" i="22"/>
  <c r="J281" i="24"/>
  <c r="BK94" i="24"/>
  <c r="BK150" i="26"/>
  <c r="J146" i="26"/>
  <c r="J174" i="27"/>
  <c r="BK129" i="2"/>
  <c r="J1677" i="3"/>
  <c r="J893" i="3"/>
  <c r="BK2415" i="3"/>
  <c r="J2448" i="3"/>
  <c r="J1661" i="3"/>
  <c r="BK3234" i="3"/>
  <c r="BK3134" i="3"/>
  <c r="BK1024" i="3"/>
  <c r="J2002" i="3"/>
  <c r="BK1687" i="3"/>
  <c r="J126" i="4"/>
  <c r="J221" i="5"/>
  <c r="BK213" i="5"/>
  <c r="J189" i="5"/>
  <c r="J295" i="6"/>
  <c r="J152" i="6"/>
  <c r="BK188" i="6"/>
  <c r="BK150" i="7"/>
  <c r="J364" i="8"/>
  <c r="J266" i="8"/>
  <c r="J264" i="8"/>
  <c r="J128" i="9"/>
  <c r="J217" i="9"/>
  <c r="BK202" i="9"/>
  <c r="J102" i="10"/>
  <c r="J116" i="10"/>
  <c r="J406" i="12"/>
  <c r="J109" i="12"/>
  <c r="J504" i="12"/>
  <c r="J541" i="12"/>
  <c r="BK634" i="14"/>
  <c r="J425" i="14"/>
  <c r="BK234" i="14"/>
  <c r="BK625" i="14"/>
  <c r="J100" i="15"/>
  <c r="BK141" i="16"/>
  <c r="J166" i="17"/>
  <c r="BK186" i="18"/>
  <c r="J89" i="21"/>
  <c r="BK296" i="24"/>
  <c r="BK198" i="24"/>
  <c r="BK177" i="24"/>
  <c r="BK163" i="26"/>
  <c r="J134" i="26"/>
  <c r="J172" i="27"/>
  <c r="J248" i="2"/>
  <c r="BK97" i="2"/>
  <c r="BK1378" i="3"/>
  <c r="BK137" i="2"/>
  <c r="J2709" i="3"/>
  <c r="BK2629" i="3"/>
  <c r="BK529" i="3"/>
  <c r="BK2327" i="3"/>
  <c r="J234" i="3"/>
  <c r="BK1763" i="3"/>
  <c r="J1715" i="3"/>
  <c r="J1975" i="3"/>
  <c r="J2872" i="3"/>
  <c r="BK1380" i="3"/>
  <c r="J1965" i="3"/>
  <c r="J2747" i="3"/>
  <c r="BK2834" i="3"/>
  <c r="J1026" i="3"/>
  <c r="BK161" i="4"/>
  <c r="BK224" i="4"/>
  <c r="BK242" i="5"/>
  <c r="J114" i="5"/>
  <c r="J130" i="5"/>
  <c r="BK155" i="5"/>
  <c r="BK218" i="6"/>
  <c r="J231" i="6"/>
  <c r="BK209" i="6"/>
  <c r="BK299" i="6"/>
  <c r="J178" i="6"/>
  <c r="BK149" i="6"/>
  <c r="J115" i="7"/>
  <c r="BK268" i="8"/>
  <c r="BK264" i="8"/>
  <c r="BK158" i="8"/>
  <c r="BK143" i="9"/>
  <c r="BK165" i="9"/>
  <c r="J172" i="9"/>
  <c r="J107" i="10"/>
  <c r="BK114" i="10"/>
  <c r="J327" i="12"/>
  <c r="J224" i="12"/>
  <c r="J236" i="12"/>
  <c r="J668" i="12"/>
  <c r="BK398" i="14"/>
  <c r="J597" i="14"/>
  <c r="J595" i="14"/>
  <c r="J125" i="15"/>
  <c r="BK103" i="16"/>
  <c r="J94" i="17"/>
  <c r="BK98" i="17"/>
  <c r="BK201" i="18"/>
  <c r="BK130" i="19"/>
  <c r="J108" i="22"/>
  <c r="BK94" i="22"/>
  <c r="BK143" i="22"/>
  <c r="J136" i="22"/>
  <c r="BK108" i="22"/>
  <c r="J147" i="23"/>
  <c r="J131" i="23"/>
  <c r="BK149" i="23"/>
  <c r="BK226" i="24"/>
  <c r="J241" i="24"/>
  <c r="J200" i="24"/>
  <c r="BK115" i="26"/>
  <c r="BK129" i="26"/>
  <c r="J120" i="28"/>
  <c r="BK157" i="2"/>
  <c r="BK2777" i="3"/>
  <c r="J2514" i="3"/>
  <c r="J915" i="3"/>
  <c r="J512" i="3"/>
  <c r="J2198" i="3"/>
  <c r="J2487" i="3"/>
  <c r="J305" i="3"/>
  <c r="J2677" i="3"/>
  <c r="BK1379" i="3"/>
  <c r="BK1670" i="3"/>
  <c r="BK244" i="3"/>
  <c r="J161" i="4"/>
  <c r="BK219" i="5"/>
  <c r="BK156" i="5"/>
  <c r="BK158" i="5"/>
  <c r="J180" i="5"/>
  <c r="BK332" i="6"/>
  <c r="J273" i="6"/>
  <c r="J291" i="6"/>
  <c r="J343" i="6"/>
  <c r="J276" i="6"/>
  <c r="BK112" i="7"/>
  <c r="J258" i="2"/>
  <c r="BK94" i="2"/>
  <c r="J2139" i="3"/>
  <c r="BK1906" i="3"/>
  <c r="J2641" i="3"/>
  <c r="J251" i="3"/>
  <c r="BK1773" i="3"/>
  <c r="J1694" i="3"/>
  <c r="J1881" i="3"/>
  <c r="BK2879" i="3"/>
  <c r="BK1768" i="3"/>
  <c r="BK2824" i="3"/>
  <c r="BK1033" i="3"/>
  <c r="J3037" i="3"/>
  <c r="J2906" i="3"/>
  <c r="BK1803" i="3"/>
  <c r="J224" i="4"/>
  <c r="BK246" i="5"/>
  <c r="J98" i="5"/>
  <c r="J148" i="5"/>
  <c r="J138" i="5"/>
  <c r="J206" i="5"/>
  <c r="BK343" i="6"/>
  <c r="BK308" i="6"/>
  <c r="BK333" i="6"/>
  <c r="J108" i="7"/>
  <c r="J268" i="8"/>
  <c r="J302" i="8"/>
  <c r="J170" i="8"/>
  <c r="BK206" i="9"/>
  <c r="BK112" i="9"/>
  <c r="J123" i="9"/>
  <c r="BK149" i="10"/>
  <c r="BK104" i="11"/>
  <c r="BK334" i="12"/>
  <c r="J573" i="12"/>
  <c r="J319" i="12"/>
  <c r="J443" i="12"/>
  <c r="BK334" i="14"/>
  <c r="BK472" i="14"/>
  <c r="BK290" i="14"/>
  <c r="J444" i="14"/>
  <c r="BK543" i="14"/>
  <c r="J104" i="16"/>
  <c r="J201" i="17"/>
  <c r="BK271" i="17"/>
  <c r="J118" i="18"/>
  <c r="J104" i="18"/>
  <c r="J139" i="19"/>
  <c r="J139" i="20"/>
  <c r="J104" i="22"/>
  <c r="BK293" i="24"/>
  <c r="J258" i="24"/>
  <c r="J138" i="24"/>
  <c r="BK162" i="26"/>
  <c r="J159" i="26"/>
  <c r="J222" i="2"/>
  <c r="J2554" i="3"/>
  <c r="J1858" i="3"/>
  <c r="BK2633" i="3"/>
  <c r="J2065" i="3"/>
  <c r="BK1599" i="3"/>
  <c r="BK1758" i="3"/>
  <c r="BK1689" i="3"/>
  <c r="J2469" i="3"/>
  <c r="J1071" i="3"/>
  <c r="BK2770" i="3"/>
  <c r="BK1409" i="3"/>
  <c r="BK1045" i="3"/>
  <c r="J2318" i="3"/>
  <c r="J1020" i="3"/>
  <c r="J201" i="4"/>
  <c r="BK165" i="4"/>
  <c r="BK222" i="5"/>
  <c r="BK117" i="5"/>
  <c r="BK183" i="5"/>
  <c r="J143" i="5"/>
  <c r="J169" i="6"/>
  <c r="J163" i="6"/>
  <c r="BK142" i="6"/>
  <c r="BK128" i="7"/>
  <c r="BK102" i="7"/>
  <c r="BK359" i="8"/>
  <c r="BK316" i="8"/>
  <c r="BK284" i="8"/>
  <c r="BK167" i="9"/>
  <c r="BK151" i="9"/>
  <c r="J156" i="10"/>
  <c r="BK157" i="10"/>
  <c r="BK660" i="12"/>
  <c r="J617" i="12"/>
  <c r="J438" i="12"/>
  <c r="BK706" i="12"/>
  <c r="J665" i="12"/>
  <c r="BK99" i="13"/>
  <c r="BK364" i="14"/>
  <c r="BK104" i="16"/>
  <c r="J344" i="17"/>
  <c r="J273" i="17"/>
  <c r="J176" i="18"/>
  <c r="BK92" i="18"/>
  <c r="BK139" i="19"/>
  <c r="BK103" i="22"/>
  <c r="J111" i="23"/>
  <c r="J127" i="24"/>
  <c r="J255" i="24"/>
  <c r="BK245" i="24"/>
  <c r="BK193" i="24"/>
  <c r="BK190" i="26"/>
  <c r="J152" i="26"/>
  <c r="BK126" i="27"/>
  <c r="J104" i="28"/>
  <c r="BK2437" i="3"/>
  <c r="J2613" i="3"/>
  <c r="BK2198" i="3"/>
  <c r="J1591" i="3"/>
  <c r="J2070" i="3"/>
  <c r="BK1619" i="3"/>
  <c r="J2112" i="3"/>
  <c r="J1689" i="3"/>
  <c r="J2621" i="3"/>
  <c r="J2082" i="3"/>
  <c r="BK183" i="4"/>
  <c r="BK118" i="4"/>
  <c r="J229" i="5"/>
  <c r="BK200" i="5"/>
  <c r="J124" i="5"/>
  <c r="J203" i="6"/>
  <c r="BK317" i="6"/>
  <c r="J162" i="6"/>
  <c r="J172" i="6"/>
  <c r="J282" i="6"/>
  <c r="BK175" i="6"/>
  <c r="J163" i="7"/>
  <c r="J147" i="7"/>
  <c r="BK376" i="8"/>
  <c r="J306" i="8"/>
  <c r="BK156" i="8"/>
  <c r="J184" i="8"/>
  <c r="BK208" i="8"/>
  <c r="BK171" i="9"/>
  <c r="BK168" i="9"/>
  <c r="BK214" i="9"/>
  <c r="J159" i="10"/>
  <c r="BK152" i="10"/>
  <c r="J173" i="10"/>
  <c r="J104" i="11"/>
  <c r="J413" i="12"/>
  <c r="J581" i="12"/>
  <c r="J530" i="12"/>
  <c r="J283" i="12"/>
  <c r="BK753" i="12"/>
  <c r="BK620" i="12"/>
  <c r="J104" i="13"/>
  <c r="J302" i="14"/>
  <c r="J583" i="14"/>
  <c r="BK421" i="14"/>
  <c r="J433" i="14"/>
  <c r="BK640" i="14"/>
  <c r="BK126" i="15"/>
  <c r="BK94" i="15"/>
  <c r="BK128" i="16"/>
  <c r="J162" i="17"/>
  <c r="BK144" i="17"/>
  <c r="BK156" i="18"/>
  <c r="J170" i="18"/>
  <c r="J193" i="18"/>
  <c r="J109" i="19"/>
  <c r="BK125" i="20"/>
  <c r="J111" i="21"/>
  <c r="J148" i="23"/>
  <c r="J143" i="23"/>
  <c r="BK98" i="23"/>
  <c r="J296" i="24"/>
  <c r="J263" i="24"/>
  <c r="J96" i="25"/>
  <c r="J169" i="26"/>
  <c r="J108" i="27"/>
  <c r="BK89" i="28"/>
  <c r="BK163" i="2"/>
  <c r="BK2807" i="3"/>
  <c r="J1065" i="3"/>
  <c r="J1576" i="3"/>
  <c r="J504" i="3"/>
  <c r="J2096" i="3"/>
  <c r="J2439" i="3"/>
  <c r="J975" i="3"/>
  <c r="J1537" i="3"/>
  <c r="J2322" i="3"/>
  <c r="J2686" i="3"/>
  <c r="J3239" i="3"/>
  <c r="J1420" i="3"/>
  <c r="J2625" i="3"/>
  <c r="J3184" i="3"/>
  <c r="BK203" i="4"/>
  <c r="J228" i="4"/>
  <c r="BK243" i="5"/>
  <c r="BK114" i="5"/>
  <c r="J154" i="5"/>
  <c r="J231" i="5"/>
  <c r="J217" i="5"/>
  <c r="J125" i="5"/>
  <c r="J309" i="6"/>
  <c r="J143" i="6"/>
  <c r="BK290" i="6"/>
  <c r="BK151" i="7"/>
  <c r="J101" i="7"/>
  <c r="BK372" i="8"/>
  <c r="J164" i="8"/>
  <c r="J362" i="8"/>
  <c r="J282" i="8"/>
  <c r="J207" i="9"/>
  <c r="BK150" i="9"/>
  <c r="BK217" i="9"/>
  <c r="BK686" i="12"/>
  <c r="BK199" i="12"/>
  <c r="J191" i="12"/>
  <c r="BK725" i="12"/>
  <c r="J321" i="12"/>
  <c r="BK241" i="12"/>
  <c r="BK110" i="13"/>
  <c r="BK153" i="14"/>
  <c r="BK184" i="14"/>
  <c r="BK444" i="14"/>
  <c r="BK517" i="14"/>
  <c r="BK216" i="14"/>
  <c r="J360" i="14"/>
  <c r="J116" i="15"/>
  <c r="BK101" i="15"/>
  <c r="J136" i="16"/>
  <c r="J303" i="17"/>
  <c r="J164" i="18"/>
  <c r="BK110" i="18"/>
  <c r="J127" i="18"/>
  <c r="J101" i="19"/>
  <c r="J105" i="19"/>
  <c r="J92" i="20"/>
  <c r="J93" i="21"/>
  <c r="J102" i="23"/>
  <c r="BK273" i="24"/>
  <c r="BK179" i="24"/>
  <c r="BK194" i="24"/>
  <c r="BK101" i="26"/>
  <c r="J149" i="26"/>
  <c r="BK100" i="26"/>
  <c r="J176" i="27"/>
  <c r="J92" i="28"/>
  <c r="BK131" i="2"/>
  <c r="BK154" i="2"/>
  <c r="J2394" i="3"/>
  <c r="J1623" i="3"/>
  <c r="BK2469" i="3"/>
  <c r="J556" i="3"/>
  <c r="J1733" i="3"/>
  <c r="BK938" i="3"/>
  <c r="J3039" i="3"/>
  <c r="J1708" i="3"/>
  <c r="J3246" i="3"/>
  <c r="J2724" i="3"/>
  <c r="J1553" i="3"/>
  <c r="BK2510" i="3"/>
  <c r="BK957" i="3"/>
  <c r="BK2848" i="3"/>
  <c r="BK423" i="3"/>
  <c r="BK1887" i="3"/>
  <c r="BK136" i="4"/>
  <c r="J136" i="4"/>
  <c r="J220" i="4"/>
  <c r="J246" i="5"/>
  <c r="BK130" i="5"/>
  <c r="BK136" i="5"/>
  <c r="BK172" i="5"/>
  <c r="BK190" i="5"/>
  <c r="J153" i="5"/>
  <c r="BK211" i="6"/>
  <c r="BK274" i="6"/>
  <c r="J126" i="6"/>
  <c r="J144" i="6"/>
  <c r="J304" i="6"/>
  <c r="BK138" i="6"/>
  <c r="J294" i="6"/>
  <c r="BK114" i="7"/>
  <c r="J356" i="8"/>
  <c r="J335" i="8"/>
  <c r="BK202" i="8"/>
  <c r="BK289" i="8"/>
  <c r="J108" i="9"/>
  <c r="J228" i="9"/>
  <c r="J167" i="9"/>
  <c r="J235" i="9"/>
  <c r="J154" i="10"/>
  <c r="BK103" i="10"/>
  <c r="BK567" i="12"/>
  <c r="BK372" i="12"/>
  <c r="J129" i="12"/>
  <c r="J476" i="12"/>
  <c r="J424" i="12"/>
  <c r="BK115" i="13"/>
  <c r="J384" i="14"/>
  <c r="J775" i="14"/>
  <c r="BK197" i="14"/>
  <c r="J669" i="14"/>
  <c r="BK110" i="15"/>
  <c r="J99" i="15"/>
  <c r="BK124" i="16"/>
  <c r="J350" i="17"/>
  <c r="BK282" i="17"/>
  <c r="BK172" i="17"/>
  <c r="BK257" i="17"/>
  <c r="J140" i="18"/>
  <c r="BK132" i="18"/>
  <c r="J198" i="18"/>
  <c r="BK94" i="19"/>
  <c r="BK138" i="20"/>
  <c r="J104" i="20"/>
  <c r="J118" i="22"/>
  <c r="J125" i="23"/>
  <c r="BK309" i="24"/>
  <c r="BK275" i="24"/>
  <c r="BK263" i="24"/>
  <c r="BK138" i="24"/>
  <c r="J207" i="24"/>
  <c r="J133" i="26"/>
  <c r="BK145" i="26"/>
  <c r="J178" i="27"/>
  <c r="BK116" i="28"/>
  <c r="BK186" i="2"/>
  <c r="BK3039" i="3"/>
  <c r="BK2518" i="3"/>
  <c r="BK1993" i="3"/>
  <c r="J465" i="3"/>
  <c r="BK1633" i="3"/>
  <c r="J1860" i="3"/>
  <c r="J1807" i="3"/>
  <c r="J1621" i="3"/>
  <c r="BK2677" i="3"/>
  <c r="BK897" i="3"/>
  <c r="J2506" i="3"/>
  <c r="BK370" i="3"/>
  <c r="J2718" i="3"/>
  <c r="J169" i="4"/>
  <c r="J181" i="4"/>
  <c r="J228" i="5"/>
  <c r="J234" i="5"/>
  <c r="BK174" i="5"/>
  <c r="BK139" i="5"/>
  <c r="J142" i="6"/>
  <c r="BK309" i="6"/>
  <c r="J111" i="7"/>
  <c r="J99" i="7"/>
  <c r="J178" i="8"/>
  <c r="J141" i="9"/>
  <c r="BK192" i="9"/>
  <c r="J208" i="9"/>
  <c r="BK176" i="10"/>
  <c r="BK438" i="12"/>
  <c r="J624" i="12"/>
  <c r="BK659" i="12"/>
  <c r="J718" i="12"/>
  <c r="J116" i="13"/>
  <c r="BK449" i="14"/>
  <c r="J252" i="14"/>
  <c r="J454" i="14"/>
  <c r="BK116" i="15"/>
  <c r="J145" i="16"/>
  <c r="J158" i="17"/>
  <c r="J95" i="18"/>
  <c r="J130" i="19"/>
  <c r="BK146" i="20"/>
  <c r="BK144" i="22"/>
  <c r="BK285" i="24"/>
  <c r="J177" i="26"/>
  <c r="BK176" i="27"/>
  <c r="BK234" i="2"/>
  <c r="BK104" i="2"/>
  <c r="BK1411" i="3"/>
  <c r="J2137" i="3"/>
  <c r="J549" i="3"/>
  <c r="BK1825" i="3"/>
  <c r="J2653" i="3"/>
  <c r="J3228" i="3"/>
  <c r="BK1733" i="3"/>
  <c r="BK3243" i="3"/>
  <c r="J2649" i="3"/>
  <c r="J1610" i="3"/>
  <c r="J2703" i="3"/>
  <c r="BK2795" i="3"/>
  <c r="BK1881" i="3"/>
  <c r="BK106" i="4"/>
  <c r="BK144" i="4"/>
  <c r="BK116" i="5"/>
  <c r="J150" i="5"/>
  <c r="J232" i="6"/>
  <c r="J233" i="6"/>
  <c r="BK234" i="6"/>
  <c r="BK131" i="6"/>
  <c r="BK319" i="6"/>
  <c r="BK250" i="8"/>
  <c r="BK178" i="8"/>
  <c r="BK272" i="8"/>
  <c r="BK224" i="9"/>
  <c r="J143" i="9"/>
  <c r="BK123" i="9"/>
  <c r="BK108" i="9"/>
  <c r="BK160" i="10"/>
  <c r="BK166" i="10"/>
  <c r="J695" i="12"/>
  <c r="J343" i="12"/>
  <c r="BK413" i="12"/>
  <c r="BK236" i="12"/>
  <c r="J522" i="12"/>
  <c r="J243" i="12"/>
  <c r="BK113" i="13"/>
  <c r="J323" i="14"/>
  <c r="J180" i="14"/>
  <c r="BK306" i="14"/>
  <c r="J759" i="14"/>
  <c r="J112" i="15"/>
  <c r="J126" i="16"/>
  <c r="BK168" i="17"/>
  <c r="BK142" i="18"/>
  <c r="J115" i="19"/>
  <c r="J87" i="21"/>
  <c r="BK116" i="23"/>
  <c r="BK239" i="24"/>
  <c r="BK254" i="24"/>
  <c r="J153" i="26"/>
  <c r="BK139" i="27"/>
  <c r="BK96" i="28"/>
  <c r="J109" i="2"/>
  <c r="J802" i="3"/>
  <c r="BK1267" i="3"/>
  <c r="J2142" i="3"/>
  <c r="BK668" i="3"/>
  <c r="BK234" i="3"/>
  <c r="J3241" i="3"/>
  <c r="J457" i="3"/>
  <c r="BK461" i="3"/>
  <c r="J433" i="3"/>
  <c r="BK2070" i="3"/>
  <c r="BK209" i="4"/>
  <c r="J244" i="5"/>
  <c r="BK233" i="5"/>
  <c r="J120" i="5"/>
  <c r="BK336" i="6"/>
  <c r="J272" i="6"/>
  <c r="J132" i="6"/>
  <c r="J162" i="7"/>
  <c r="BK377" i="8"/>
  <c r="J360" i="8"/>
  <c r="BK335" i="8"/>
  <c r="BK309" i="8"/>
  <c r="J122" i="9"/>
  <c r="BK134" i="9"/>
  <c r="J201" i="9"/>
  <c r="J129" i="10"/>
  <c r="J179" i="10"/>
  <c r="BK90" i="11"/>
  <c r="BK495" i="12"/>
  <c r="J647" i="12"/>
  <c r="BK759" i="14"/>
  <c r="J228" i="14"/>
  <c r="J566" i="14"/>
  <c r="BK583" i="14"/>
  <c r="BK528" i="14"/>
  <c r="J122" i="15"/>
  <c r="J144" i="16"/>
  <c r="J223" i="17"/>
  <c r="J116" i="18"/>
  <c r="J118" i="20"/>
  <c r="J214" i="24"/>
  <c r="BK97" i="25"/>
  <c r="J117" i="26"/>
  <c r="J96" i="28"/>
  <c r="J256" i="3"/>
  <c r="J1063" i="3"/>
  <c r="BK160" i="2"/>
  <c r="J2797" i="3"/>
  <c r="J1656" i="3"/>
  <c r="J237" i="3"/>
  <c r="J933" i="3"/>
  <c r="J478" i="3"/>
  <c r="BK949" i="3"/>
  <c r="BK697" i="3"/>
  <c r="J1604" i="3"/>
  <c r="J2349" i="3"/>
  <c r="BK2554" i="3"/>
  <c r="J230" i="3"/>
  <c r="BK1986" i="3"/>
  <c r="BK1537" i="3"/>
  <c r="J106" i="4"/>
  <c r="BK197" i="4"/>
  <c r="BK224" i="5"/>
  <c r="BK164" i="5"/>
  <c r="BK132" i="5"/>
  <c r="J111" i="5"/>
  <c r="J349" i="6"/>
  <c r="J168" i="6"/>
  <c r="J127" i="6"/>
  <c r="J340" i="6"/>
  <c r="J140" i="7"/>
  <c r="BK373" i="8"/>
  <c r="J130" i="8"/>
  <c r="J236" i="8"/>
  <c r="BK157" i="9"/>
  <c r="BK111" i="9"/>
  <c r="BK173" i="10"/>
  <c r="BK144" i="10"/>
  <c r="BK680" i="12"/>
  <c r="BK571" i="12"/>
  <c r="BK641" i="12"/>
  <c r="BK711" i="12"/>
  <c r="J361" i="12"/>
  <c r="BK173" i="14"/>
  <c r="J144" i="14"/>
  <c r="J654" i="14"/>
  <c r="J270" i="14"/>
  <c r="BK103" i="15"/>
  <c r="BK123" i="16"/>
  <c r="J276" i="17"/>
  <c r="J136" i="18"/>
  <c r="J107" i="19"/>
  <c r="BK127" i="20"/>
  <c r="J134" i="22"/>
  <c r="J122" i="22"/>
  <c r="J91" i="22"/>
  <c r="J106" i="22"/>
  <c r="J130" i="22"/>
  <c r="J134" i="23"/>
  <c r="J123" i="23"/>
  <c r="BK271" i="24"/>
  <c r="J266" i="24"/>
  <c r="J199" i="24"/>
  <c r="BK166" i="26"/>
  <c r="BK120" i="27"/>
  <c r="BK222" i="2"/>
  <c r="BK166" i="2"/>
  <c r="BK512" i="3"/>
  <c r="J1006" i="3"/>
  <c r="J1396" i="3"/>
  <c r="J1087" i="3"/>
  <c r="J1397" i="3"/>
  <c r="BK2137" i="3"/>
  <c r="J1820" i="3"/>
  <c r="BK2463" i="3"/>
  <c r="J2726" i="3"/>
  <c r="BK2078" i="3"/>
  <c r="J2399" i="3"/>
  <c r="BK256" i="5"/>
  <c r="BK144" i="5"/>
  <c r="BK147" i="5"/>
  <c r="J128" i="5"/>
  <c r="BK128" i="6"/>
  <c r="BK340" i="6"/>
  <c r="J336" i="6"/>
  <c r="BK170" i="6"/>
  <c r="J179" i="6"/>
  <c r="J145" i="7"/>
  <c r="J375" i="8"/>
  <c r="J309" i="8"/>
  <c r="BK123" i="2"/>
  <c r="BK1656" i="3"/>
  <c r="J1068" i="3"/>
  <c r="J2541" i="3"/>
  <c r="J2533" i="3"/>
  <c r="BK2053" i="3"/>
  <c r="BK653" i="3"/>
  <c r="BK1732" i="3"/>
  <c r="BK2569" i="3"/>
  <c r="J3132" i="3"/>
  <c r="BK1397" i="3"/>
  <c r="BK2288" i="3"/>
  <c r="J1969" i="3"/>
  <c r="J94" i="4"/>
  <c r="BK251" i="5"/>
  <c r="BK212" i="5"/>
  <c r="J97" i="5"/>
  <c r="BK245" i="6"/>
  <c r="J327" i="6"/>
  <c r="J153" i="6"/>
  <c r="BK171" i="6"/>
  <c r="J106" i="7"/>
  <c r="BK243" i="8"/>
  <c r="J326" i="8"/>
  <c r="J181" i="9"/>
  <c r="J232" i="9"/>
  <c r="J233" i="9"/>
  <c r="J109" i="10"/>
  <c r="BK141" i="10"/>
  <c r="BK351" i="12"/>
  <c r="J146" i="12"/>
  <c r="J510" i="12"/>
  <c r="J737" i="12"/>
  <c r="BK484" i="14"/>
  <c r="J342" i="14"/>
  <c r="BK739" i="14"/>
  <c r="J739" i="14"/>
  <c r="BK228" i="14"/>
  <c r="J96" i="15"/>
  <c r="J131" i="16"/>
  <c r="J340" i="17"/>
  <c r="J278" i="17"/>
  <c r="BK124" i="26"/>
  <c r="J206" i="27"/>
  <c r="BK225" i="2"/>
  <c r="J2019" i="3"/>
  <c r="BK802" i="3"/>
  <c r="J2612" i="3"/>
  <c r="J2221" i="3"/>
  <c r="J2135" i="3"/>
  <c r="J655" i="3"/>
  <c r="BK1877" i="3"/>
  <c r="J3148" i="3"/>
  <c r="BK1879" i="3"/>
  <c r="J1962" i="3"/>
  <c r="BK2892" i="3"/>
  <c r="BK2621" i="3"/>
  <c r="BK211" i="4"/>
  <c r="BK100" i="4"/>
  <c r="J245" i="5"/>
  <c r="J147" i="5"/>
  <c r="BK149" i="5"/>
  <c r="BK188" i="5"/>
  <c r="J253" i="6"/>
  <c r="BK334" i="6"/>
  <c r="J187" i="6"/>
  <c r="J234" i="6"/>
  <c r="BK132" i="7"/>
  <c r="J321" i="8"/>
  <c r="J154" i="8"/>
  <c r="J336" i="8"/>
  <c r="BK146" i="9"/>
  <c r="J229" i="9"/>
  <c r="J169" i="10"/>
  <c r="BK136" i="10"/>
  <c r="BK455" i="12"/>
  <c r="J457" i="12"/>
  <c r="J599" i="12"/>
  <c r="J493" i="12"/>
  <c r="BK108" i="13"/>
  <c r="BK250" i="14"/>
  <c r="J402" i="14"/>
  <c r="BK180" i="14"/>
  <c r="BK125" i="16"/>
  <c r="J293" i="17"/>
  <c r="J234" i="17"/>
  <c r="BK200" i="18"/>
  <c r="BK144" i="18"/>
  <c r="BK99" i="19"/>
  <c r="J146" i="22"/>
  <c r="BK111" i="23"/>
  <c r="J254" i="24"/>
  <c r="BK199" i="24"/>
  <c r="J208" i="24"/>
  <c r="BK161" i="26"/>
  <c r="BK185" i="26"/>
  <c r="J156" i="26"/>
  <c r="J101" i="27"/>
  <c r="BK106" i="28"/>
  <c r="BK181" i="2"/>
  <c r="BK1703" i="3"/>
  <c r="J2376" i="3"/>
  <c r="J2080" i="3"/>
  <c r="BK1858" i="3"/>
  <c r="J769" i="3"/>
  <c r="BK2959" i="3"/>
  <c r="BK478" i="3"/>
  <c r="J1351" i="3"/>
  <c r="BK499" i="3"/>
  <c r="J118" i="4"/>
  <c r="BK228" i="4"/>
  <c r="BK120" i="5"/>
  <c r="BK135" i="5"/>
  <c r="BK277" i="6"/>
  <c r="BK278" i="6"/>
  <c r="BK137" i="6"/>
  <c r="J313" i="6"/>
  <c r="BK152" i="7"/>
  <c r="BK113" i="7"/>
  <c r="J116" i="8"/>
  <c r="BK344" i="8"/>
  <c r="BK164" i="8"/>
  <c r="BK138" i="8"/>
  <c r="J192" i="9"/>
  <c r="BK129" i="9"/>
  <c r="BK140" i="10"/>
  <c r="BK139" i="10"/>
  <c r="J518" i="12"/>
  <c r="J534" i="12"/>
  <c r="BK665" i="12"/>
  <c r="J595" i="12"/>
  <c r="BK543" i="12"/>
  <c r="BK95" i="13"/>
  <c r="J563" i="14"/>
  <c r="BK437" i="14"/>
  <c r="BK135" i="14"/>
  <c r="BK410" i="14"/>
  <c r="BK105" i="15"/>
  <c r="BK151" i="16"/>
  <c r="BK187" i="17"/>
  <c r="BK268" i="17"/>
  <c r="BK191" i="18"/>
  <c r="J96" i="18"/>
  <c r="BK117" i="19"/>
  <c r="BK107" i="19"/>
  <c r="J112" i="20"/>
  <c r="J128" i="22"/>
  <c r="BK146" i="23"/>
  <c r="J127" i="23"/>
  <c r="J94" i="24"/>
  <c r="J223" i="24"/>
  <c r="BK160" i="26"/>
  <c r="BK105" i="27"/>
  <c r="J116" i="28"/>
  <c r="J125" i="2"/>
  <c r="J1754" i="3"/>
  <c r="J789" i="3"/>
  <c r="J2491" i="3"/>
  <c r="BK339" i="3"/>
  <c r="BK224" i="3"/>
  <c r="J1841" i="3"/>
  <c r="BK2004" i="3"/>
  <c r="J2466" i="3"/>
  <c r="BK2828" i="3"/>
  <c r="J1528" i="3"/>
  <c r="BK159" i="4"/>
  <c r="J254" i="5"/>
  <c r="BK208" i="5"/>
  <c r="BK176" i="5"/>
  <c r="BK134" i="5"/>
  <c r="BK260" i="6"/>
  <c r="J164" i="6"/>
  <c r="J112" i="7"/>
  <c r="J304" i="8"/>
  <c r="J186" i="8"/>
  <c r="BK176" i="8"/>
  <c r="J223" i="9"/>
  <c r="J139" i="9"/>
  <c r="J134" i="12"/>
  <c r="BK229" i="12"/>
  <c r="BK162" i="12"/>
  <c r="BK340" i="12"/>
  <c r="J92" i="13"/>
  <c r="BK264" i="14"/>
  <c r="J216" i="14"/>
  <c r="BK350" i="14"/>
  <c r="J388" i="14"/>
  <c r="BK136" i="16"/>
  <c r="J301" i="17"/>
  <c r="BK120" i="18"/>
  <c r="BK140" i="18"/>
  <c r="BK126" i="19"/>
  <c r="J119" i="19"/>
  <c r="BK123" i="20"/>
  <c r="J101" i="22"/>
  <c r="BK218" i="24"/>
  <c r="BK230" i="24"/>
  <c r="J144" i="26"/>
  <c r="J172" i="26"/>
  <c r="J98" i="26"/>
  <c r="BK114" i="27"/>
  <c r="J244" i="2"/>
  <c r="BK111" i="2"/>
  <c r="BK166" i="3"/>
  <c r="J999" i="3"/>
  <c r="J1163" i="3"/>
  <c r="BK256" i="3"/>
  <c r="J1586" i="3"/>
  <c r="J2053" i="3"/>
  <c r="J2928" i="3"/>
  <c r="J1033" i="3"/>
  <c r="J2582" i="3"/>
  <c r="J800" i="3"/>
  <c r="J1977" i="3"/>
  <c r="BK2949" i="3"/>
  <c r="J2734" i="3"/>
  <c r="J725" i="3"/>
  <c r="BK185" i="4"/>
  <c r="BK130" i="4"/>
  <c r="BK238" i="5"/>
  <c r="BK99" i="5"/>
  <c r="J105" i="5"/>
  <c r="J222" i="5"/>
  <c r="BK244" i="6"/>
  <c r="BK241" i="6"/>
  <c r="J258" i="6"/>
  <c r="BK176" i="6"/>
  <c r="J205" i="6"/>
  <c r="J135" i="6"/>
  <c r="BK224" i="8"/>
  <c r="J122" i="8"/>
  <c r="BK140" i="8"/>
  <c r="BK179" i="9"/>
  <c r="J236" i="9"/>
  <c r="J113" i="9"/>
  <c r="BK134" i="10"/>
  <c r="J365" i="12"/>
  <c r="J614" i="12"/>
  <c r="J420" i="12"/>
  <c r="J372" i="12"/>
  <c r="J625" i="14"/>
  <c r="BK406" i="14"/>
  <c r="BK284" i="14"/>
  <c r="BK384" i="14"/>
  <c r="BK590" i="14"/>
  <c r="BK123" i="15"/>
  <c r="BK130" i="16"/>
  <c r="BK234" i="17"/>
  <c r="J307" i="17"/>
  <c r="BK172" i="18"/>
  <c r="J102" i="18"/>
  <c r="J137" i="19"/>
  <c r="BK128" i="19"/>
  <c r="J101" i="20"/>
  <c r="J91" i="21"/>
  <c r="J114" i="23"/>
  <c r="BK280" i="24"/>
  <c r="J249" i="24"/>
  <c r="J153" i="24"/>
  <c r="BK142" i="26"/>
  <c r="BK146" i="26"/>
  <c r="J91" i="28"/>
  <c r="J175" i="2"/>
  <c r="BK143" i="2"/>
  <c r="BK2698" i="3"/>
  <c r="BK1830" i="3"/>
  <c r="BK1640" i="3"/>
  <c r="BK2575" i="3"/>
  <c r="BK445" i="3"/>
  <c r="J3134" i="3"/>
  <c r="J1615" i="3"/>
  <c r="J1986" i="3"/>
  <c r="BK3092" i="3"/>
  <c r="J3086" i="3"/>
  <c r="BK901" i="3"/>
  <c r="BK220" i="4"/>
  <c r="BK254" i="5"/>
  <c r="BK217" i="5"/>
  <c r="J209" i="5"/>
  <c r="BK97" i="5"/>
  <c r="J280" i="6"/>
  <c r="J198" i="6"/>
  <c r="BK270" i="6"/>
  <c r="BK335" i="6"/>
  <c r="J150" i="7"/>
  <c r="BK216" i="8"/>
  <c r="BK127" i="9"/>
  <c r="BK233" i="9"/>
  <c r="J149" i="10"/>
  <c r="J162" i="12"/>
  <c r="J486" i="12"/>
  <c r="BK727" i="12"/>
  <c r="BK718" i="12"/>
  <c r="J98" i="13"/>
  <c r="BK190" i="14"/>
  <c r="BK487" i="14"/>
  <c r="J543" i="14"/>
  <c r="J109" i="15"/>
  <c r="J123" i="16"/>
  <c r="J282" i="17"/>
  <c r="J257" i="17"/>
  <c r="BK108" i="18"/>
  <c r="J95" i="19"/>
  <c r="J87" i="20"/>
  <c r="BK122" i="22"/>
  <c r="J137" i="24"/>
  <c r="BK108" i="26"/>
  <c r="BK120" i="26"/>
  <c r="J202" i="27"/>
  <c r="J122" i="28"/>
  <c r="BK135" i="2"/>
  <c r="BK2229" i="3"/>
  <c r="BK1975" i="3"/>
  <c r="BK1726" i="3"/>
  <c r="BK2483" i="3"/>
  <c r="J2216" i="3"/>
  <c r="J3090" i="3"/>
  <c r="BK798" i="3"/>
  <c r="J2570" i="3"/>
  <c r="BK3157" i="3"/>
  <c r="J2291" i="3"/>
  <c r="BK1604" i="3"/>
  <c r="J102" i="4"/>
  <c r="J108" i="4"/>
  <c r="BK186" i="5"/>
  <c r="BK113" i="5"/>
  <c r="J144" i="5"/>
  <c r="J156" i="6"/>
  <c r="BK303" i="6"/>
  <c r="BK163" i="6"/>
  <c r="BK150" i="6"/>
  <c r="BK115" i="7"/>
  <c r="BK143" i="7"/>
  <c r="BK260" i="8"/>
  <c r="BK154" i="8"/>
  <c r="BK118" i="8"/>
  <c r="J185" i="9"/>
  <c r="BK158" i="9"/>
  <c r="BK120" i="9"/>
  <c r="BK190" i="9"/>
  <c r="J127" i="10"/>
  <c r="BK137" i="10"/>
  <c r="BK100" i="11"/>
  <c r="BK424" i="12"/>
  <c r="BK681" i="12"/>
  <c r="BK541" i="12"/>
  <c r="BK645" i="12"/>
  <c r="BK256" i="12"/>
  <c r="J111" i="13"/>
  <c r="J570" i="14"/>
  <c r="J449" i="14"/>
  <c r="BK108" i="14"/>
  <c r="J108" i="15"/>
  <c r="BK144" i="16"/>
  <c r="J236" i="17"/>
  <c r="BK207" i="17"/>
  <c r="BK198" i="18"/>
  <c r="J142" i="20"/>
  <c r="J196" i="24"/>
  <c r="BK248" i="24"/>
  <c r="BK143" i="24"/>
  <c r="J192" i="26"/>
  <c r="BK215" i="2"/>
  <c r="BK2870" i="3"/>
  <c r="J2415" i="3"/>
  <c r="BK2539" i="3"/>
  <c r="BK1065" i="3"/>
  <c r="BK1791" i="3"/>
  <c r="BK576" i="3"/>
  <c r="BK297" i="3"/>
  <c r="BK2487" i="3"/>
  <c r="BK2597" i="3"/>
  <c r="J2879" i="3"/>
  <c r="BK1133" i="3"/>
  <c r="BK114" i="4"/>
  <c r="BK180" i="5"/>
  <c r="J107" i="5"/>
  <c r="BK347" i="6"/>
  <c r="BK177" i="6"/>
  <c r="J208" i="6"/>
  <c r="BK143" i="6"/>
  <c r="J131" i="7"/>
  <c r="BK137" i="7"/>
  <c r="BK328" i="8"/>
  <c r="J298" i="8"/>
  <c r="J148" i="8"/>
  <c r="J147" i="9"/>
  <c r="J117" i="9"/>
  <c r="BK114" i="9"/>
  <c r="BK168" i="10"/>
  <c r="J126" i="10"/>
  <c r="J500" i="12"/>
  <c r="J169" i="12"/>
  <c r="J273" i="12"/>
  <c r="BK737" i="12"/>
  <c r="J306" i="14"/>
  <c r="J173" i="14"/>
  <c r="BK429" i="14"/>
  <c r="J158" i="14"/>
  <c r="J489" i="14"/>
  <c r="BK93" i="15"/>
  <c r="J90" i="17"/>
  <c r="J139" i="17"/>
  <c r="J168" i="18"/>
  <c r="J103" i="21"/>
  <c r="BK102" i="23"/>
  <c r="BK127" i="24"/>
  <c r="J268" i="24"/>
  <c r="J120" i="26"/>
  <c r="BK99" i="26"/>
  <c r="J170" i="27"/>
  <c r="J149" i="2"/>
  <c r="BK239" i="2"/>
  <c r="BK3086" i="3"/>
  <c r="J1379" i="3"/>
  <c r="BK990" i="3"/>
  <c r="BK964" i="3"/>
  <c r="J2540" i="3"/>
  <c r="BK2838" i="3"/>
  <c r="J731" i="3"/>
  <c r="BK2732" i="3"/>
  <c r="J1581" i="3"/>
  <c r="J2350" i="3"/>
  <c r="J588" i="3"/>
  <c r="BK2337" i="3"/>
  <c r="J2438" i="3"/>
  <c r="BK487" i="3"/>
  <c r="J199" i="4"/>
  <c r="J257" i="5"/>
  <c r="J182" i="5"/>
  <c r="BK170" i="5"/>
  <c r="J158" i="5"/>
  <c r="BK133" i="5"/>
  <c r="J350" i="6"/>
  <c r="J347" i="6"/>
  <c r="J190" i="6"/>
  <c r="J308" i="6"/>
  <c r="BK312" i="6"/>
  <c r="J320" i="6"/>
  <c r="BK144" i="7"/>
  <c r="BK101" i="7"/>
  <c r="BK182" i="8"/>
  <c r="J318" i="8"/>
  <c r="BK180" i="8"/>
  <c r="BK296" i="8"/>
  <c r="J224" i="9"/>
  <c r="J200" i="9"/>
  <c r="BK110" i="9"/>
  <c r="BK121" i="10"/>
  <c r="BK555" i="12"/>
  <c r="BK386" i="12"/>
  <c r="J514" i="12"/>
  <c r="BK159" i="12"/>
  <c r="J115" i="13"/>
  <c r="J135" i="14"/>
  <c r="J484" i="14"/>
  <c r="BK380" i="14"/>
  <c r="BK717" i="14"/>
  <c r="BK536" i="14"/>
  <c r="BK114" i="15"/>
  <c r="BK138" i="16"/>
  <c r="J112" i="16"/>
  <c r="BK309" i="17"/>
  <c r="BK247" i="17"/>
  <c r="J114" i="18"/>
  <c r="J178" i="18"/>
  <c r="J93" i="19"/>
  <c r="J119" i="20"/>
  <c r="J148" i="22"/>
  <c r="BK146" i="22"/>
  <c r="J89" i="22"/>
  <c r="BK115" i="22"/>
  <c r="J133" i="22"/>
  <c r="J139" i="23"/>
  <c r="J93" i="23"/>
  <c r="BK282" i="24"/>
  <c r="BK270" i="24"/>
  <c r="J234" i="24"/>
  <c r="J116" i="26"/>
  <c r="J125" i="26"/>
  <c r="J123" i="27"/>
  <c r="BK254" i="2"/>
  <c r="J169" i="2"/>
  <c r="BK2657" i="3"/>
  <c r="J2286" i="3"/>
  <c r="BK731" i="3"/>
  <c r="BK1080" i="3"/>
  <c r="J897" i="3"/>
  <c r="J1670" i="3"/>
  <c r="BK1960" i="3"/>
  <c r="J1617" i="3"/>
  <c r="J1960" i="3"/>
  <c r="BK2349" i="3"/>
  <c r="BK2703" i="3"/>
  <c r="BK1316" i="3"/>
  <c r="BK128" i="4"/>
  <c r="BK110" i="5"/>
  <c r="J205" i="5"/>
  <c r="BK159" i="5"/>
  <c r="J345" i="6"/>
  <c r="BK291" i="6"/>
  <c r="J334" i="6"/>
  <c r="J265" i="6"/>
  <c r="J134" i="7"/>
  <c r="J110" i="7"/>
  <c r="J366" i="8"/>
  <c r="J111" i="2"/>
  <c r="BK2775" i="3"/>
  <c r="J2512" i="3"/>
  <c r="BK748" i="3"/>
  <c r="BK2130" i="3"/>
  <c r="J1051" i="3"/>
  <c r="BK1324" i="3"/>
  <c r="J339" i="3"/>
  <c r="J169" i="3"/>
  <c r="J2241" i="3"/>
  <c r="J2575" i="3"/>
  <c r="BK907" i="3"/>
  <c r="BK1899" i="3"/>
  <c r="J2310" i="3"/>
  <c r="BK140" i="4"/>
  <c r="BK241" i="5"/>
  <c r="BK202" i="5"/>
  <c r="J149" i="5"/>
  <c r="BK139" i="6"/>
  <c r="BK158" i="6"/>
  <c r="BK134" i="6"/>
  <c r="J297" i="6"/>
  <c r="J261" i="6"/>
  <c r="J330" i="8"/>
  <c r="BK326" i="8"/>
  <c r="BK126" i="8"/>
  <c r="BK155" i="9"/>
  <c r="J115" i="15"/>
  <c r="J119" i="16"/>
  <c r="J120" i="17"/>
  <c r="J281" i="17"/>
  <c r="BK174" i="18"/>
  <c r="BK141" i="19"/>
  <c r="J156" i="19"/>
  <c r="BK95" i="21"/>
  <c r="J110" i="23"/>
  <c r="J270" i="24"/>
  <c r="BK212" i="24"/>
  <c r="J90" i="25"/>
  <c r="BK156" i="26"/>
  <c r="J143" i="27"/>
  <c r="J242" i="2"/>
  <c r="J3171" i="3"/>
  <c r="J597" i="3"/>
  <c r="J506" i="3"/>
  <c r="J1520" i="3"/>
  <c r="BK777" i="3"/>
  <c r="BK2526" i="3"/>
  <c r="BK1754" i="3"/>
  <c r="J2299" i="3"/>
  <c r="J2425" i="3"/>
  <c r="J2870" i="3"/>
  <c r="BK305" i="3"/>
  <c r="J2745" i="3"/>
  <c r="BK1499" i="3"/>
  <c r="J92" i="4"/>
  <c r="BK201" i="4"/>
  <c r="BK207" i="5"/>
  <c r="J232" i="5"/>
  <c r="BK115" i="5"/>
  <c r="J214" i="6"/>
  <c r="J281" i="6"/>
  <c r="J196" i="6"/>
  <c r="BK138" i="7"/>
  <c r="BK266" i="8"/>
  <c r="BK321" i="8"/>
  <c r="J124" i="8"/>
  <c r="BK177" i="9"/>
  <c r="BK211" i="9"/>
  <c r="J126" i="9"/>
  <c r="J128" i="10"/>
  <c r="BK109" i="10"/>
  <c r="BK273" i="12"/>
  <c r="BK361" i="12"/>
  <c r="BK209" i="12"/>
  <c r="J571" i="12"/>
  <c r="BK112" i="13"/>
  <c r="BK595" i="14"/>
  <c r="BK433" i="14"/>
  <c r="J115" i="16"/>
  <c r="BK107" i="16"/>
  <c r="BK337" i="17"/>
  <c r="BK162" i="18"/>
  <c r="J1418" i="3"/>
  <c r="BK2690" i="3"/>
  <c r="J2489" i="3"/>
  <c r="J2396" i="3"/>
  <c r="J176" i="3"/>
  <c r="J2303" i="3"/>
  <c r="BK2322" i="3"/>
  <c r="J2930" i="3"/>
  <c r="BK2928" i="3"/>
  <c r="BK251" i="3"/>
  <c r="J128" i="4"/>
  <c r="J174" i="5"/>
  <c r="J155" i="6"/>
  <c r="J223" i="6"/>
  <c r="J319" i="6"/>
  <c r="BK230" i="6"/>
  <c r="J149" i="7"/>
  <c r="BK135" i="7"/>
  <c r="BK166" i="8"/>
  <c r="J260" i="8"/>
  <c r="J142" i="8"/>
  <c r="J199" i="9"/>
  <c r="J214" i="9"/>
  <c r="J158" i="10"/>
  <c r="BK164" i="10"/>
  <c r="J95" i="11"/>
  <c r="BK214" i="12"/>
  <c r="J395" i="12"/>
  <c r="J638" i="12"/>
  <c r="BK658" i="12"/>
  <c r="BK116" i="13"/>
  <c r="J528" i="14"/>
  <c r="J311" i="14"/>
  <c r="J487" i="14"/>
  <c r="BK616" i="14"/>
  <c r="J111" i="15"/>
  <c r="J142" i="16"/>
  <c r="J144" i="17"/>
  <c r="BK252" i="17"/>
  <c r="BK175" i="17"/>
  <c r="BK145" i="18"/>
  <c r="BK115" i="19"/>
  <c r="BK139" i="20"/>
  <c r="BK84" i="21"/>
  <c r="BK131" i="23"/>
  <c r="J119" i="23"/>
  <c r="J282" i="24"/>
  <c r="J261" i="24"/>
  <c r="BK147" i="24"/>
  <c r="J193" i="26"/>
  <c r="BK103" i="27"/>
  <c r="BK231" i="2"/>
  <c r="J145" i="2"/>
  <c r="BK2135" i="3"/>
  <c r="BK929" i="3"/>
  <c r="J1607" i="3"/>
  <c r="J2539" i="3"/>
  <c r="BK1796" i="3"/>
  <c r="BK1466" i="3"/>
  <c r="BK1782" i="3"/>
  <c r="BK310" i="3"/>
  <c r="J529" i="3"/>
  <c r="J499" i="3"/>
  <c r="J144" i="4"/>
  <c r="BK236" i="5"/>
  <c r="BK227" i="5"/>
  <c r="J115" i="5"/>
  <c r="BK177" i="5"/>
  <c r="BK126" i="6"/>
  <c r="BK152" i="6"/>
  <c r="J129" i="7"/>
  <c r="J377" i="8"/>
  <c r="BK244" i="8"/>
  <c r="J213" i="8"/>
  <c r="J112" i="9"/>
  <c r="BK92" i="11"/>
  <c r="J351" i="12"/>
  <c r="BK564" i="12"/>
  <c r="J526" i="12"/>
  <c r="BK514" i="12"/>
  <c r="BK671" i="14"/>
  <c r="BK499" i="14"/>
  <c r="BK491" i="14"/>
  <c r="BK374" i="14"/>
  <c r="BK112" i="14"/>
  <c r="J117" i="15"/>
  <c r="J102" i="16"/>
  <c r="J201" i="18"/>
  <c r="J90" i="18"/>
  <c r="J112" i="18"/>
  <c r="J121" i="19"/>
  <c r="J124" i="20"/>
  <c r="J130" i="23"/>
  <c r="J187" i="24"/>
  <c r="J248" i="24"/>
  <c r="BK182" i="26"/>
  <c r="J190" i="27"/>
  <c r="BK209" i="2"/>
  <c r="AS69" i="1"/>
  <c r="J2395" i="3"/>
  <c r="J626" i="3"/>
  <c r="BK471" i="3"/>
  <c r="J1763" i="3"/>
  <c r="BK2964" i="3"/>
  <c r="J1647" i="3"/>
  <c r="BK2395" i="3"/>
  <c r="J3182" i="3"/>
  <c r="BK2890" i="3"/>
  <c r="BK179" i="4"/>
  <c r="J112" i="4"/>
  <c r="BK187" i="5"/>
  <c r="BK119" i="5"/>
  <c r="J176" i="5"/>
  <c r="BK216" i="5"/>
  <c r="J194" i="6"/>
  <c r="J197" i="6"/>
  <c r="J180" i="6"/>
  <c r="J204" i="6"/>
  <c r="J225" i="6"/>
  <c r="J128" i="7"/>
  <c r="J132" i="8"/>
  <c r="BK200" i="8"/>
  <c r="BK228" i="9"/>
  <c r="BK219" i="9"/>
  <c r="J137" i="10"/>
  <c r="BK95" i="11"/>
  <c r="J159" i="12"/>
  <c r="J141" i="12"/>
  <c r="J112" i="13"/>
  <c r="J554" i="14"/>
  <c r="BK563" i="14"/>
  <c r="J244" i="14"/>
  <c r="BK495" i="14"/>
  <c r="BK102" i="15"/>
  <c r="J110" i="16"/>
  <c r="BK311" i="17"/>
  <c r="BK136" i="17"/>
  <c r="BK98" i="18"/>
  <c r="J106" i="18"/>
  <c r="J94" i="18"/>
  <c r="J155" i="19"/>
  <c r="BK130" i="20"/>
  <c r="BK114" i="22"/>
  <c r="BK89" i="23"/>
  <c r="J235" i="24"/>
  <c r="J149" i="24"/>
  <c r="J96" i="24"/>
  <c r="BK180" i="26"/>
  <c r="BK174" i="27"/>
  <c r="J250" i="2"/>
  <c r="BK147" i="2"/>
  <c r="J2402" i="3"/>
  <c r="BK2080" i="3"/>
  <c r="J1887" i="3"/>
  <c r="J2463" i="3"/>
  <c r="J1830" i="3"/>
  <c r="J2410" i="3"/>
  <c r="J2661" i="3"/>
  <c r="J1143" i="3"/>
  <c r="BK2533" i="3"/>
  <c r="BK2241" i="3"/>
  <c r="BK177" i="4"/>
  <c r="BK110" i="4"/>
  <c r="BK206" i="5"/>
  <c r="BK140" i="5"/>
  <c r="BK230" i="5"/>
  <c r="J160" i="5"/>
  <c r="BK223" i="6"/>
  <c r="J238" i="6"/>
  <c r="J283" i="6"/>
  <c r="J218" i="6"/>
  <c r="J117" i="7"/>
  <c r="J196" i="8"/>
  <c r="J202" i="9"/>
  <c r="BK174" i="9"/>
  <c r="J137" i="9"/>
  <c r="BK500" i="12"/>
  <c r="J575" i="12"/>
  <c r="J241" i="12"/>
  <c r="J97" i="13"/>
  <c r="BK129" i="14"/>
  <c r="BK323" i="14"/>
  <c r="BK352" i="14"/>
  <c r="J220" i="14"/>
  <c r="BK97" i="15"/>
  <c r="BK131" i="16"/>
  <c r="J268" i="17"/>
  <c r="J152" i="18"/>
  <c r="J86" i="18"/>
  <c r="J99" i="19"/>
  <c r="J107" i="20"/>
  <c r="BK297" i="24"/>
  <c r="BK143" i="26"/>
  <c r="J165" i="26"/>
  <c r="J151" i="27"/>
  <c r="J218" i="2"/>
  <c r="BK119" i="2"/>
  <c r="J2035" i="3"/>
  <c r="BK973" i="3"/>
  <c r="BK237" i="3"/>
  <c r="J1316" i="3"/>
  <c r="J521" i="3"/>
  <c r="BK2021" i="3"/>
  <c r="BK230" i="3"/>
  <c r="J2130" i="3"/>
  <c r="J1411" i="3"/>
  <c r="BK1930" i="3"/>
  <c r="J2375" i="3"/>
  <c r="J121" i="7"/>
  <c r="J138" i="8"/>
  <c r="J296" i="8"/>
  <c r="J293" i="8"/>
  <c r="J158" i="9"/>
  <c r="J170" i="9"/>
  <c r="J237" i="9"/>
  <c r="J147" i="10"/>
  <c r="J111" i="10"/>
  <c r="BK104" i="10"/>
  <c r="BK248" i="12"/>
  <c r="J222" i="12"/>
  <c r="J686" i="12"/>
  <c r="BK395" i="12"/>
  <c r="BK720" i="12"/>
  <c r="J337" i="12"/>
  <c r="BK117" i="13"/>
  <c r="BK93" i="13"/>
  <c r="J580" i="14"/>
  <c r="J482" i="14"/>
  <c r="BK524" i="14"/>
  <c r="J120" i="15"/>
  <c r="BK133" i="16"/>
  <c r="BK195" i="18"/>
  <c r="BK145" i="19"/>
  <c r="J128" i="20"/>
  <c r="BK140" i="22"/>
  <c r="J291" i="24"/>
  <c r="J271" i="24"/>
  <c r="J193" i="24"/>
  <c r="J190" i="26"/>
  <c r="J168" i="27"/>
  <c r="J212" i="2"/>
  <c r="J147" i="2"/>
  <c r="J145" i="3"/>
  <c r="BK975" i="3"/>
  <c r="BK2222" i="3"/>
  <c r="J940" i="3"/>
  <c r="J1422" i="3"/>
  <c r="J2694" i="3"/>
  <c r="BK1016" i="3"/>
  <c r="BK2607" i="3"/>
  <c r="J2768" i="3"/>
  <c r="J3237" i="3"/>
  <c r="J2496" i="3"/>
  <c r="BK92" i="4"/>
  <c r="BK255" i="5"/>
  <c r="J173" i="5"/>
  <c r="J221" i="6"/>
  <c r="BK271" i="6"/>
  <c r="BK298" i="6"/>
  <c r="BK141" i="7"/>
  <c r="J127" i="7"/>
  <c r="J204" i="8"/>
  <c r="BK304" i="8"/>
  <c r="BK274" i="8"/>
  <c r="J250" i="8"/>
  <c r="J166" i="9"/>
  <c r="J164" i="9"/>
  <c r="BK139" i="9"/>
  <c r="J145" i="10"/>
  <c r="BK544" i="12"/>
  <c r="BK185" i="12"/>
  <c r="J329" i="12"/>
  <c r="BK406" i="12"/>
  <c r="J338" i="14"/>
  <c r="BK454" i="14"/>
  <c r="BK728" i="14"/>
  <c r="J118" i="15"/>
  <c r="BK149" i="16"/>
  <c r="J274" i="17"/>
  <c r="BK168" i="18"/>
  <c r="BK92" i="20"/>
  <c r="BK93" i="23"/>
  <c r="BK207" i="24"/>
  <c r="BK196" i="26"/>
  <c r="BK137" i="26"/>
  <c r="J203" i="27"/>
  <c r="BK218" i="2"/>
  <c r="BK1995" i="3"/>
  <c r="J117" i="2"/>
  <c r="J2877" i="3"/>
  <c r="BK1827" i="3"/>
  <c r="J2617" i="3"/>
  <c r="BK2109" i="3"/>
  <c r="BK145" i="3"/>
  <c r="BK184" i="3"/>
  <c r="BK3088" i="3"/>
  <c r="J2085" i="3"/>
  <c r="BK1715" i="3"/>
  <c r="J157" i="7"/>
  <c r="BK145" i="7"/>
  <c r="J346" i="8"/>
  <c r="J182" i="8"/>
  <c r="BK188" i="8"/>
  <c r="BK216" i="9"/>
  <c r="BK183" i="9"/>
  <c r="BK177" i="10"/>
  <c r="J178" i="10"/>
  <c r="J620" i="12"/>
  <c r="J432" i="12"/>
  <c r="J185" i="12"/>
  <c r="J203" i="12"/>
  <c r="BK482" i="14"/>
  <c r="BK683" i="14"/>
  <c r="BK425" i="14"/>
  <c r="J316" i="14"/>
  <c r="J131" i="15"/>
  <c r="BK120" i="16"/>
  <c r="BK340" i="17"/>
  <c r="BK274" i="17"/>
  <c r="BK158" i="18"/>
  <c r="J87" i="19"/>
  <c r="J95" i="20"/>
  <c r="BK106" i="22"/>
  <c r="J97" i="22"/>
  <c r="J121" i="22"/>
  <c r="BK109" i="22"/>
  <c r="J150" i="23"/>
  <c r="J151" i="23"/>
  <c r="J313" i="24"/>
  <c r="BK242" i="24"/>
  <c r="J196" i="26"/>
  <c r="J124" i="26"/>
  <c r="BK133" i="27"/>
  <c r="J204" i="2"/>
  <c r="BK151" i="2"/>
  <c r="BK1820" i="3"/>
  <c r="J1203" i="3"/>
  <c r="J1701" i="3"/>
  <c r="BK1677" i="3"/>
  <c r="BK2438" i="3"/>
  <c r="J2633" i="3"/>
  <c r="J2162" i="3"/>
  <c r="BK2884" i="3"/>
  <c r="J929" i="3"/>
  <c r="J1885" i="3"/>
  <c r="BK2587" i="3"/>
  <c r="BK2768" i="3"/>
  <c r="BK192" i="3"/>
  <c r="J242" i="5"/>
  <c r="J210" i="5"/>
  <c r="J168" i="5"/>
  <c r="J2337" i="3"/>
  <c r="J1782" i="3"/>
  <c r="J690" i="3"/>
  <c r="BK3237" i="3"/>
  <c r="J438" i="3"/>
  <c r="BK2452" i="3"/>
  <c r="BK769" i="3"/>
  <c r="BK2718" i="3"/>
  <c r="J2170" i="3"/>
  <c r="BK199" i="4"/>
  <c r="BK163" i="4"/>
  <c r="J101" i="5"/>
  <c r="J96" i="5"/>
  <c r="BK185" i="5"/>
  <c r="BK179" i="6"/>
  <c r="J185" i="6"/>
  <c r="BK304" i="6"/>
  <c r="BK327" i="6"/>
  <c r="J103" i="7"/>
  <c r="J180" i="8"/>
  <c r="BK210" i="8"/>
  <c r="BK198" i="9"/>
  <c r="BK166" i="9"/>
  <c r="J148" i="9"/>
  <c r="J119" i="10"/>
  <c r="BK111" i="10"/>
  <c r="J231" i="12"/>
  <c r="J440" i="12"/>
  <c r="BK222" i="12"/>
  <c r="BK746" i="14"/>
  <c r="J575" i="14"/>
  <c r="J491" i="14"/>
  <c r="J765" i="14"/>
  <c r="J190" i="14"/>
  <c r="BK360" i="14"/>
  <c r="J97" i="15"/>
  <c r="J116" i="16"/>
  <c r="J168" i="17"/>
  <c r="BK301" i="17"/>
  <c r="BK180" i="18"/>
  <c r="J180" i="18"/>
  <c r="BK156" i="19"/>
  <c r="BK108" i="21"/>
  <c r="J308" i="24"/>
  <c r="J224" i="24"/>
  <c r="BK222" i="24"/>
  <c r="BK113" i="26"/>
  <c r="BK205" i="27"/>
  <c r="J109" i="28"/>
  <c r="J2563" i="3"/>
  <c r="J992" i="3"/>
  <c r="BK940" i="3"/>
  <c r="J2518" i="3"/>
  <c r="BK194" i="3"/>
  <c r="BK588" i="3"/>
  <c r="BK3241" i="3"/>
  <c r="J1742" i="3"/>
  <c r="BK125" i="3"/>
  <c r="J2109" i="3"/>
  <c r="BK2694" i="3"/>
  <c r="J3139" i="3"/>
  <c r="J901" i="3"/>
  <c r="BK257" i="5"/>
  <c r="J184" i="5"/>
  <c r="BK102" i="5"/>
  <c r="J344" i="6"/>
  <c r="J199" i="6"/>
  <c r="J228" i="6"/>
  <c r="BK155" i="7"/>
  <c r="BK123" i="7"/>
  <c r="J284" i="8"/>
  <c r="J220" i="8"/>
  <c r="BK218" i="9"/>
  <c r="J110" i="9"/>
  <c r="J116" i="9"/>
  <c r="J155" i="10"/>
  <c r="J162" i="10"/>
  <c r="BK561" i="12"/>
  <c r="J462" i="12"/>
  <c r="J689" i="12"/>
  <c r="J446" i="12"/>
  <c r="BK105" i="13"/>
  <c r="BK394" i="14"/>
  <c r="J186" i="14"/>
  <c r="BK644" i="14"/>
  <c r="BK134" i="16"/>
  <c r="J342" i="17"/>
  <c r="J311" i="17"/>
  <c r="J129" i="18"/>
  <c r="BK129" i="18"/>
  <c r="J113" i="19"/>
  <c r="BK152" i="23"/>
  <c r="BK278" i="24"/>
  <c r="BK149" i="24"/>
  <c r="BK190" i="24"/>
  <c r="BK168" i="26"/>
  <c r="J142" i="26"/>
  <c r="BK180" i="27"/>
  <c r="BK228" i="2"/>
  <c r="J194" i="3"/>
  <c r="BK457" i="3"/>
  <c r="J697" i="3"/>
  <c r="BK2359" i="3"/>
  <c r="J445" i="3"/>
  <c r="BK1777" i="3"/>
  <c r="J2437" i="3"/>
  <c r="BK2286" i="3"/>
  <c r="J187" i="4"/>
  <c r="J130" i="4"/>
  <c r="J208" i="5"/>
  <c r="BK148" i="5"/>
  <c r="J129" i="5"/>
  <c r="BK342" i="6"/>
  <c r="BK345" i="6"/>
  <c r="J206" i="6"/>
  <c r="BK324" i="6"/>
  <c r="J158" i="7"/>
  <c r="BK107" i="7"/>
  <c r="J228" i="8"/>
  <c r="BK136" i="8"/>
  <c r="J144" i="8"/>
  <c r="BK293" i="8"/>
  <c r="J183" i="9"/>
  <c r="J109" i="9"/>
  <c r="J118" i="10"/>
  <c r="J168" i="10"/>
  <c r="J340" i="12"/>
  <c r="BK536" i="12"/>
  <c r="BK224" i="12"/>
  <c r="BK464" i="12"/>
  <c r="BK469" i="12"/>
  <c r="BK109" i="13"/>
  <c r="J284" i="14"/>
  <c r="J429" i="14"/>
  <c r="BK580" i="14"/>
  <c r="J128" i="15"/>
  <c r="J103" i="16"/>
  <c r="J315" i="17"/>
  <c r="BK278" i="17"/>
  <c r="J238" i="17"/>
  <c r="BK123" i="18"/>
  <c r="BK114" i="18"/>
  <c r="J145" i="19"/>
  <c r="BK112" i="20"/>
  <c r="BK133" i="22"/>
  <c r="BK130" i="23"/>
  <c r="BK306" i="24"/>
  <c r="J226" i="24"/>
  <c r="BK205" i="24"/>
  <c r="BK126" i="26"/>
  <c r="J105" i="27"/>
  <c r="J166" i="2"/>
  <c r="BK2653" i="3"/>
  <c r="BK1888" i="3"/>
  <c r="BK2637" i="3"/>
  <c r="BK1821" i="3"/>
  <c r="BK2035" i="3"/>
  <c r="J2256" i="3"/>
  <c r="J320" i="3"/>
  <c r="J2979" i="3"/>
  <c r="J1640" i="3"/>
  <c r="J2532" i="3"/>
  <c r="J2277" i="3"/>
  <c r="J156" i="4"/>
  <c r="BK217" i="4"/>
  <c r="BK209" i="5"/>
  <c r="J137" i="5"/>
  <c r="J170" i="5"/>
  <c r="J312" i="6"/>
  <c r="BK197" i="6"/>
  <c r="J323" i="6"/>
  <c r="BK149" i="7"/>
  <c r="J263" i="8"/>
  <c r="BK354" i="8"/>
  <c r="J198" i="8"/>
  <c r="J134" i="9"/>
  <c r="BK115" i="9"/>
  <c r="BK343" i="12"/>
  <c r="J196" i="12"/>
  <c r="BK278" i="12"/>
  <c r="J199" i="12"/>
  <c r="J102" i="13"/>
  <c r="J230" i="14"/>
  <c r="J741" i="14"/>
  <c r="J214" i="14"/>
  <c r="BK230" i="14"/>
  <c r="J520" i="14"/>
  <c r="BK126" i="16"/>
  <c r="J213" i="17"/>
  <c r="J160" i="18"/>
  <c r="BK176" i="18"/>
  <c r="J150" i="19"/>
  <c r="J132" i="19"/>
  <c r="BK129" i="20"/>
  <c r="J97" i="21"/>
  <c r="BK261" i="24"/>
  <c r="J143" i="24"/>
  <c r="BK252" i="24"/>
  <c r="BK112" i="26"/>
  <c r="J154" i="26"/>
  <c r="J114" i="27"/>
  <c r="BK122" i="28"/>
  <c r="J94" i="2"/>
  <c r="BK1969" i="3"/>
  <c r="J796" i="3"/>
  <c r="J461" i="3"/>
  <c r="J1879" i="3"/>
  <c r="BK2449" i="3"/>
  <c r="BK3100" i="3"/>
  <c r="BK1235" i="3"/>
  <c r="BK2350" i="3"/>
  <c r="J3088" i="3"/>
  <c r="BK1377" i="3"/>
  <c r="J1967" i="3"/>
  <c r="BK2563" i="3"/>
  <c r="BK205" i="4"/>
  <c r="BK146" i="4"/>
  <c r="BK250" i="5"/>
  <c r="BK211" i="5"/>
  <c r="J108" i="5"/>
  <c r="J103" i="5"/>
  <c r="J134" i="5"/>
  <c r="J177" i="10"/>
  <c r="BK118" i="10"/>
  <c r="BK243" i="12"/>
  <c r="BK196" i="12"/>
  <c r="BK134" i="12"/>
  <c r="BK446" i="12"/>
  <c r="BK669" i="14"/>
  <c r="J480" i="14"/>
  <c r="J499" i="14"/>
  <c r="J737" i="14"/>
  <c r="BK140" i="14"/>
  <c r="BK137" i="16"/>
  <c r="BK105" i="16"/>
  <c r="J330" i="17"/>
  <c r="BK279" i="17"/>
  <c r="J138" i="18"/>
  <c r="BK161" i="18"/>
  <c r="BK101" i="19"/>
  <c r="BK150" i="19"/>
  <c r="J129" i="20"/>
  <c r="BK138" i="22"/>
  <c r="J117" i="23"/>
  <c r="BK192" i="24"/>
  <c r="BK262" i="24"/>
  <c r="BK175" i="26"/>
  <c r="BK98" i="26"/>
  <c r="J185" i="27"/>
  <c r="BK125" i="2"/>
  <c r="J154" i="2"/>
  <c r="J2834" i="3"/>
  <c r="J241" i="3"/>
  <c r="J2524" i="3"/>
  <c r="J2670" i="3"/>
  <c r="BK2040" i="3"/>
  <c r="BK1351" i="3"/>
  <c r="BK1813" i="3"/>
  <c r="BK549" i="3"/>
  <c r="BK1801" i="3"/>
  <c r="J211" i="5"/>
  <c r="BK125" i="5"/>
  <c r="J310" i="6"/>
  <c r="BK159" i="6"/>
  <c r="J188" i="6"/>
  <c r="BK255" i="6"/>
  <c r="BK240" i="6"/>
  <c r="BK104" i="7"/>
  <c r="BK306" i="8"/>
  <c r="BK324" i="8"/>
  <c r="J254" i="8"/>
  <c r="J154" i="9"/>
  <c r="J239" i="9"/>
  <c r="BK118" i="9"/>
  <c r="BK113" i="10"/>
  <c r="J122" i="10"/>
  <c r="BK129" i="12"/>
  <c r="J741" i="12"/>
  <c r="J370" i="12"/>
  <c r="BK651" i="12"/>
  <c r="BK411" i="12"/>
  <c r="J124" i="14"/>
  <c r="BK737" i="14"/>
  <c r="J513" i="14"/>
  <c r="BK462" i="14"/>
  <c r="J120" i="14"/>
  <c r="J101" i="15"/>
  <c r="J108" i="16"/>
  <c r="J346" i="17"/>
  <c r="J317" i="17"/>
  <c r="J245" i="17"/>
  <c r="J98" i="18"/>
  <c r="BK152" i="19"/>
  <c r="J98" i="20"/>
  <c r="BK148" i="22"/>
  <c r="BK213" i="24"/>
  <c r="J137" i="26"/>
  <c r="J115" i="26"/>
  <c r="J98" i="27"/>
  <c r="BK151" i="27"/>
  <c r="BK258" i="2"/>
  <c r="J157" i="2"/>
  <c r="BK149" i="2"/>
  <c r="BK2649" i="3"/>
  <c r="BK2612" i="3"/>
  <c r="BK1528" i="3"/>
  <c r="J1768" i="3"/>
  <c r="J2452" i="3"/>
  <c r="BK2085" i="3"/>
  <c r="BK1108" i="3"/>
  <c r="BK933" i="3"/>
  <c r="J2368" i="3"/>
  <c r="BK670" i="3"/>
  <c r="J2824" i="3"/>
  <c r="J2275" i="3"/>
  <c r="BK1460" i="3"/>
  <c r="J2497" i="3"/>
  <c r="J3157" i="3"/>
  <c r="BK2217" i="3"/>
  <c r="J1024" i="3"/>
  <c r="J207" i="4"/>
  <c r="BK222" i="4"/>
  <c r="BK240" i="5"/>
  <c r="BK221" i="5"/>
  <c r="J213" i="5"/>
  <c r="BK138" i="5"/>
  <c r="BK213" i="6"/>
  <c r="J341" i="6"/>
  <c r="J133" i="6"/>
  <c r="J289" i="6"/>
  <c r="BK344" i="6"/>
  <c r="J186" i="6"/>
  <c r="BK146" i="7"/>
  <c r="J137" i="7"/>
  <c r="J370" i="8"/>
  <c r="BK348" i="8"/>
  <c r="J289" i="8"/>
  <c r="BK277" i="8"/>
  <c r="J152" i="8"/>
  <c r="BK148" i="9"/>
  <c r="J146" i="9"/>
  <c r="J218" i="9"/>
  <c r="J156" i="9"/>
  <c r="J215" i="9"/>
  <c r="J166" i="10"/>
  <c r="BK147" i="10"/>
  <c r="BK102" i="10"/>
  <c r="BK700" i="12"/>
  <c r="BK593" i="12"/>
  <c r="BK638" i="12"/>
  <c r="BK614" i="12"/>
  <c r="J593" i="12"/>
  <c r="J567" i="12"/>
  <c r="J658" i="12"/>
  <c r="BK92" i="13"/>
  <c r="J184" i="14"/>
  <c r="J272" i="14"/>
  <c r="BK618" i="14"/>
  <c r="BK566" i="14"/>
  <c r="BK506" i="14"/>
  <c r="BK107" i="15"/>
  <c r="J133" i="16"/>
  <c r="BK344" i="17"/>
  <c r="BK273" i="17"/>
  <c r="BK150" i="18"/>
  <c r="J125" i="18"/>
  <c r="J154" i="19"/>
  <c r="BK133" i="20"/>
  <c r="J95" i="21"/>
  <c r="BK274" i="24"/>
  <c r="J211" i="24"/>
  <c r="BK172" i="26"/>
  <c r="BK170" i="26"/>
  <c r="J161" i="27"/>
  <c r="J111" i="28"/>
  <c r="BK250" i="2"/>
  <c r="J3009" i="3"/>
  <c r="J2192" i="3"/>
  <c r="BK1977" i="3"/>
  <c r="J471" i="3"/>
  <c r="J2078" i="3"/>
  <c r="J1558" i="3"/>
  <c r="J2049" i="3"/>
  <c r="BK2096" i="3"/>
  <c r="BK2994" i="3"/>
  <c r="J1545" i="3"/>
  <c r="BK2734" i="3"/>
  <c r="J1906" i="3"/>
  <c r="BK2291" i="3"/>
  <c r="J2732" i="3"/>
  <c r="BK3090" i="3"/>
  <c r="J2222" i="3"/>
  <c r="J191" i="4"/>
  <c r="BK154" i="4"/>
  <c r="BK152" i="5"/>
  <c r="BK163" i="5"/>
  <c r="J159" i="5"/>
  <c r="BK281" i="6"/>
  <c r="BK247" i="6"/>
  <c r="J229" i="6"/>
  <c r="J150" i="6"/>
  <c r="BK338" i="6"/>
  <c r="BK132" i="6"/>
  <c r="J126" i="7"/>
  <c r="J373" i="8"/>
  <c r="J147" i="8"/>
  <c r="BK147" i="8"/>
  <c r="BK168" i="8"/>
  <c r="J118" i="8"/>
  <c r="J193" i="9"/>
  <c r="J159" i="9"/>
  <c r="BK229" i="9"/>
  <c r="J220" i="9"/>
  <c r="J144" i="9"/>
  <c r="J134" i="10"/>
  <c r="BK154" i="10"/>
  <c r="J104" i="10"/>
  <c r="J418" i="12"/>
  <c r="BK397" i="12"/>
  <c r="J391" i="12"/>
  <c r="BK603" i="12"/>
  <c r="J713" i="12"/>
  <c r="BK741" i="12"/>
  <c r="BK402" i="14"/>
  <c r="J671" i="14"/>
  <c r="BK715" i="14"/>
  <c r="J536" i="14"/>
  <c r="J350" i="14"/>
  <c r="J114" i="15"/>
  <c r="BK104" i="15"/>
  <c r="BK102" i="16"/>
  <c r="J247" i="17"/>
  <c r="BK270" i="17"/>
  <c r="J88" i="18"/>
  <c r="J137" i="18"/>
  <c r="J113" i="22"/>
  <c r="BK303" i="24"/>
  <c r="BK206" i="24"/>
  <c r="J239" i="24"/>
  <c r="BK258" i="24"/>
  <c r="J164" i="26"/>
  <c r="J135" i="27"/>
  <c r="J89" i="28"/>
  <c r="J231" i="2"/>
  <c r="J1633" i="3"/>
  <c r="T279" i="8" l="1"/>
  <c r="T252" i="2"/>
  <c r="T211" i="2"/>
  <c r="P115" i="3"/>
  <c r="P776" i="3"/>
  <c r="P1681" i="3"/>
  <c r="R2141" i="3"/>
  <c r="R2290" i="3"/>
  <c r="T2290" i="3"/>
  <c r="T2702" i="3"/>
  <c r="BK2934" i="3"/>
  <c r="J2934" i="3"/>
  <c r="J85" i="3"/>
  <c r="T3094" i="3"/>
  <c r="T89" i="4"/>
  <c r="BK93" i="5"/>
  <c r="J93" i="5" s="1"/>
  <c r="J64" i="5" s="1"/>
  <c r="BK171" i="5"/>
  <c r="J171" i="5" s="1"/>
  <c r="J67" i="5" s="1"/>
  <c r="P191" i="5"/>
  <c r="BK204" i="5"/>
  <c r="J204" i="5" s="1"/>
  <c r="J69" i="5" s="1"/>
  <c r="BK130" i="6"/>
  <c r="J130" i="6" s="1"/>
  <c r="J66" i="6" s="1"/>
  <c r="T136" i="6"/>
  <c r="BK157" i="6"/>
  <c r="J157" i="6"/>
  <c r="J70" i="6" s="1"/>
  <c r="P160" i="6"/>
  <c r="T160" i="6"/>
  <c r="P195" i="6"/>
  <c r="R220" i="6"/>
  <c r="R249" i="6"/>
  <c r="T267" i="6"/>
  <c r="BK285" i="6"/>
  <c r="J285" i="6" s="1"/>
  <c r="J92" i="6" s="1"/>
  <c r="T288" i="6"/>
  <c r="R124" i="7"/>
  <c r="R119" i="7"/>
  <c r="R130" i="7"/>
  <c r="P161" i="7"/>
  <c r="R308" i="8"/>
  <c r="R297" i="8" s="1"/>
  <c r="T334" i="8"/>
  <c r="T323" i="8"/>
  <c r="BK371" i="8"/>
  <c r="J371" i="8" s="1"/>
  <c r="J92" i="8" s="1"/>
  <c r="R106" i="9"/>
  <c r="T149" i="9"/>
  <c r="R153" i="9"/>
  <c r="R187" i="9"/>
  <c r="P204" i="9"/>
  <c r="BK230" i="9"/>
  <c r="J230" i="9" s="1"/>
  <c r="J81" i="9" s="1"/>
  <c r="T247" i="12"/>
  <c r="T488" i="12"/>
  <c r="P633" i="12"/>
  <c r="T667" i="12"/>
  <c r="P91" i="13"/>
  <c r="T107" i="13"/>
  <c r="P107" i="14"/>
  <c r="BK128" i="14"/>
  <c r="J128" i="14"/>
  <c r="J66" i="14"/>
  <c r="P351" i="14"/>
  <c r="R519" i="14"/>
  <c r="P565" i="14"/>
  <c r="R574" i="14"/>
  <c r="P682" i="14"/>
  <c r="P758" i="14"/>
  <c r="BK92" i="15"/>
  <c r="J92" i="15"/>
  <c r="J64" i="15" s="1"/>
  <c r="R106" i="15"/>
  <c r="T124" i="15"/>
  <c r="P100" i="16"/>
  <c r="T109" i="16"/>
  <c r="BK122" i="16"/>
  <c r="J122" i="16"/>
  <c r="J71" i="16"/>
  <c r="R135" i="16"/>
  <c r="T146" i="16"/>
  <c r="P157" i="17"/>
  <c r="T157" i="17"/>
  <c r="BK251" i="17"/>
  <c r="J251" i="17"/>
  <c r="J64" i="17"/>
  <c r="R329" i="17"/>
  <c r="R131" i="18"/>
  <c r="P183" i="18"/>
  <c r="R84" i="19"/>
  <c r="T149" i="19"/>
  <c r="P119" i="22"/>
  <c r="T128" i="23"/>
  <c r="T238" i="24"/>
  <c r="BK198" i="3"/>
  <c r="J198" i="3" s="1"/>
  <c r="J66" i="3" s="1"/>
  <c r="T198" i="3"/>
  <c r="BK555" i="3"/>
  <c r="J555" i="3" s="1"/>
  <c r="J68" i="3" s="1"/>
  <c r="T1410" i="3"/>
  <c r="T1616" i="3"/>
  <c r="T1632" i="3"/>
  <c r="BK2141" i="3"/>
  <c r="J2141" i="3" s="1"/>
  <c r="J79" i="3" s="1"/>
  <c r="BK2290" i="3"/>
  <c r="J2290" i="3"/>
  <c r="J80" i="3"/>
  <c r="P2326" i="3"/>
  <c r="BK2702" i="3"/>
  <c r="J2702" i="3" s="1"/>
  <c r="J83" i="3" s="1"/>
  <c r="BK2976" i="3"/>
  <c r="J2976" i="3" s="1"/>
  <c r="J87" i="3" s="1"/>
  <c r="P3159" i="3"/>
  <c r="P158" i="4"/>
  <c r="T93" i="5"/>
  <c r="R146" i="5"/>
  <c r="T171" i="5"/>
  <c r="R204" i="5"/>
  <c r="P124" i="6"/>
  <c r="P136" i="6"/>
  <c r="T141" i="6"/>
  <c r="P166" i="6"/>
  <c r="P202" i="6"/>
  <c r="T210" i="6"/>
  <c r="P237" i="6"/>
  <c r="T243" i="6"/>
  <c r="P267" i="6"/>
  <c r="P307" i="6"/>
  <c r="P306" i="6"/>
  <c r="BK109" i="7"/>
  <c r="BK105" i="7" s="1"/>
  <c r="J105" i="7" s="1"/>
  <c r="J67" i="7" s="1"/>
  <c r="BK148" i="7"/>
  <c r="J148" i="7"/>
  <c r="J73" i="7" s="1"/>
  <c r="T252" i="8"/>
  <c r="T245" i="8"/>
  <c r="R276" i="8"/>
  <c r="R265" i="8" s="1"/>
  <c r="T308" i="8"/>
  <c r="T297" i="8"/>
  <c r="BK334" i="8"/>
  <c r="J334" i="8" s="1"/>
  <c r="J85" i="8" s="1"/>
  <c r="P358" i="8"/>
  <c r="P353" i="8"/>
  <c r="BK106" i="9"/>
  <c r="J106" i="9" s="1"/>
  <c r="J65" i="9" s="1"/>
  <c r="P131" i="9"/>
  <c r="P149" i="9"/>
  <c r="R173" i="9"/>
  <c r="R195" i="9"/>
  <c r="T204" i="9"/>
  <c r="R222" i="9"/>
  <c r="R227" i="9"/>
  <c r="T101" i="10"/>
  <c r="R108" i="10"/>
  <c r="T117" i="10"/>
  <c r="R124" i="10"/>
  <c r="R135" i="10"/>
  <c r="T138" i="10"/>
  <c r="R143" i="10"/>
  <c r="R151" i="10"/>
  <c r="T163" i="10"/>
  <c r="R172" i="10"/>
  <c r="T175" i="10"/>
  <c r="T89" i="11"/>
  <c r="P97" i="11"/>
  <c r="BK145" i="12"/>
  <c r="J145" i="12" s="1"/>
  <c r="J66" i="12" s="1"/>
  <c r="BK213" i="12"/>
  <c r="J213" i="12"/>
  <c r="J68" i="12" s="1"/>
  <c r="P401" i="12"/>
  <c r="T435" i="12"/>
  <c r="T554" i="12"/>
  <c r="T626" i="12"/>
  <c r="P653" i="12"/>
  <c r="R653" i="12"/>
  <c r="BK743" i="12"/>
  <c r="J743" i="12" s="1"/>
  <c r="J83" i="12" s="1"/>
  <c r="P101" i="13"/>
  <c r="R114" i="13"/>
  <c r="T351" i="14"/>
  <c r="BK498" i="14"/>
  <c r="BK565" i="14"/>
  <c r="J565" i="14"/>
  <c r="J75" i="14" s="1"/>
  <c r="T574" i="14"/>
  <c r="R98" i="15"/>
  <c r="BK124" i="15"/>
  <c r="J124" i="15" s="1"/>
  <c r="J69" i="15" s="1"/>
  <c r="BK106" i="16"/>
  <c r="J106" i="16"/>
  <c r="J66" i="16" s="1"/>
  <c r="T117" i="16"/>
  <c r="R122" i="16"/>
  <c r="T135" i="16"/>
  <c r="P174" i="17"/>
  <c r="R251" i="17"/>
  <c r="T329" i="17"/>
  <c r="P131" i="18"/>
  <c r="T188" i="18"/>
  <c r="BK134" i="19"/>
  <c r="J134" i="19"/>
  <c r="J62" i="19"/>
  <c r="T86" i="20"/>
  <c r="P128" i="23"/>
  <c r="BK92" i="24"/>
  <c r="J92" i="24" s="1"/>
  <c r="J61" i="24" s="1"/>
  <c r="P197" i="24"/>
  <c r="R204" i="24"/>
  <c r="T284" i="24"/>
  <c r="T94" i="25"/>
  <c r="T97" i="26"/>
  <c r="T176" i="26"/>
  <c r="T184" i="26"/>
  <c r="T183" i="26" s="1"/>
  <c r="BK134" i="27"/>
  <c r="J134" i="27"/>
  <c r="J69" i="27"/>
  <c r="P88" i="2"/>
  <c r="P211" i="2"/>
  <c r="R776" i="3"/>
  <c r="T1681" i="3"/>
  <c r="BK2111" i="3"/>
  <c r="J2111" i="3"/>
  <c r="J78" i="3"/>
  <c r="P2454" i="3"/>
  <c r="P2874" i="3"/>
  <c r="T2934" i="3"/>
  <c r="T3159" i="3"/>
  <c r="R89" i="4"/>
  <c r="BK219" i="4"/>
  <c r="J219" i="4"/>
  <c r="J66" i="4"/>
  <c r="BK146" i="5"/>
  <c r="J146" i="5" s="1"/>
  <c r="J66" i="5" s="1"/>
  <c r="T214" i="5"/>
  <c r="R124" i="6"/>
  <c r="BK141" i="6"/>
  <c r="J141" i="6"/>
  <c r="J68" i="6"/>
  <c r="BK166" i="6"/>
  <c r="T202" i="6"/>
  <c r="T201" i="6" s="1"/>
  <c r="T215" i="6"/>
  <c r="T249" i="6"/>
  <c r="BK262" i="6"/>
  <c r="J262" i="6"/>
  <c r="J87" i="6"/>
  <c r="BK307" i="6"/>
  <c r="J307" i="6" s="1"/>
  <c r="J99" i="6" s="1"/>
  <c r="T109" i="7"/>
  <c r="T105" i="7" s="1"/>
  <c r="BK136" i="7"/>
  <c r="J136" i="7"/>
  <c r="J72" i="7"/>
  <c r="R161" i="7"/>
  <c r="BK242" i="8"/>
  <c r="J242" i="8" s="1"/>
  <c r="J69" i="8" s="1"/>
  <c r="R262" i="8"/>
  <c r="R255" i="8" s="1"/>
  <c r="BK358" i="8"/>
  <c r="J358" i="8"/>
  <c r="J89" i="8"/>
  <c r="T368" i="8"/>
  <c r="T361" i="8" s="1"/>
  <c r="P145" i="12"/>
  <c r="R198" i="12"/>
  <c r="BK401" i="12"/>
  <c r="J401" i="12"/>
  <c r="J70" i="12"/>
  <c r="P449" i="12"/>
  <c r="R449" i="12"/>
  <c r="BK619" i="12"/>
  <c r="J619" i="12"/>
  <c r="J77" i="12" s="1"/>
  <c r="BK653" i="12"/>
  <c r="J653" i="12"/>
  <c r="J80" i="12"/>
  <c r="T653" i="12"/>
  <c r="P743" i="12"/>
  <c r="BK91" i="13"/>
  <c r="J91" i="13"/>
  <c r="J64" i="13" s="1"/>
  <c r="BK107" i="13"/>
  <c r="J107" i="13"/>
  <c r="J67" i="13"/>
  <c r="R351" i="14"/>
  <c r="R594" i="14"/>
  <c r="P673" i="14"/>
  <c r="BK758" i="14"/>
  <c r="J758" i="14" s="1"/>
  <c r="J82" i="14" s="1"/>
  <c r="BK98" i="15"/>
  <c r="J98" i="15"/>
  <c r="J65" i="15"/>
  <c r="P113" i="15"/>
  <c r="T100" i="16"/>
  <c r="BK117" i="16"/>
  <c r="J117" i="16" s="1"/>
  <c r="J69" i="16" s="1"/>
  <c r="T127" i="16"/>
  <c r="R146" i="16"/>
  <c r="T89" i="17"/>
  <c r="R157" i="17"/>
  <c r="R85" i="18"/>
  <c r="BK188" i="18"/>
  <c r="J188" i="18" s="1"/>
  <c r="J64" i="18" s="1"/>
  <c r="BK132" i="22"/>
  <c r="J132" i="22"/>
  <c r="J64" i="22"/>
  <c r="R92" i="24"/>
  <c r="BK217" i="24"/>
  <c r="J217" i="24"/>
  <c r="J64" i="24" s="1"/>
  <c r="P284" i="24"/>
  <c r="T307" i="24"/>
  <c r="P97" i="26"/>
  <c r="R176" i="26"/>
  <c r="P188" i="26"/>
  <c r="P187" i="26" s="1"/>
  <c r="BK113" i="27"/>
  <c r="J113" i="27" s="1"/>
  <c r="J67" i="27" s="1"/>
  <c r="R122" i="27"/>
  <c r="BK201" i="27"/>
  <c r="BK200" i="27"/>
  <c r="J200" i="27" s="1"/>
  <c r="J72" i="27" s="1"/>
  <c r="BK227" i="2"/>
  <c r="J227" i="2" s="1"/>
  <c r="J63" i="2" s="1"/>
  <c r="BK146" i="8"/>
  <c r="J146" i="8"/>
  <c r="J65" i="8"/>
  <c r="R242" i="8"/>
  <c r="R215" i="8" s="1"/>
  <c r="T350" i="8"/>
  <c r="T337" i="8" s="1"/>
  <c r="R371" i="8"/>
  <c r="BK138" i="9"/>
  <c r="J138" i="9"/>
  <c r="J67" i="9"/>
  <c r="P153" i="9"/>
  <c r="BK187" i="9"/>
  <c r="J187" i="9"/>
  <c r="J73" i="9" s="1"/>
  <c r="P247" i="12"/>
  <c r="BK435" i="12"/>
  <c r="J435" i="12"/>
  <c r="J71" i="12"/>
  <c r="P554" i="12"/>
  <c r="T619" i="12"/>
  <c r="T633" i="12"/>
  <c r="P667" i="12"/>
  <c r="BK101" i="13"/>
  <c r="J101" i="13"/>
  <c r="J66" i="13"/>
  <c r="P107" i="13"/>
  <c r="BK172" i="14"/>
  <c r="J172" i="14" s="1"/>
  <c r="J68" i="14" s="1"/>
  <c r="P479" i="14"/>
  <c r="P498" i="14"/>
  <c r="P594" i="14"/>
  <c r="T673" i="14"/>
  <c r="R758" i="14"/>
  <c r="P92" i="15"/>
  <c r="BK113" i="15"/>
  <c r="J113" i="15"/>
  <c r="J67" i="15" s="1"/>
  <c r="R119" i="15"/>
  <c r="P114" i="16"/>
  <c r="P127" i="16"/>
  <c r="T143" i="16"/>
  <c r="P89" i="17"/>
  <c r="P267" i="17"/>
  <c r="BK131" i="18"/>
  <c r="J131" i="18" s="1"/>
  <c r="J61" i="18" s="1"/>
  <c r="R188" i="18"/>
  <c r="R134" i="19"/>
  <c r="BK86" i="20"/>
  <c r="J86" i="20" s="1"/>
  <c r="J61" i="20" s="1"/>
  <c r="T119" i="22"/>
  <c r="P141" i="23"/>
  <c r="T97" i="27"/>
  <c r="P122" i="27"/>
  <c r="T201" i="27"/>
  <c r="T200" i="27"/>
  <c r="T115" i="3"/>
  <c r="T304" i="3"/>
  <c r="P1410" i="3"/>
  <c r="R1616" i="3"/>
  <c r="R1632" i="3"/>
  <c r="P2111" i="3"/>
  <c r="T2454" i="3"/>
  <c r="T2976" i="3"/>
  <c r="R3227" i="3"/>
  <c r="P89" i="4"/>
  <c r="R219" i="4"/>
  <c r="P122" i="5"/>
  <c r="R214" i="5"/>
  <c r="T130" i="6"/>
  <c r="R147" i="6"/>
  <c r="BK160" i="6"/>
  <c r="J160" i="6" s="1"/>
  <c r="J71" i="6" s="1"/>
  <c r="R160" i="6"/>
  <c r="BK195" i="6"/>
  <c r="J195" i="6" s="1"/>
  <c r="J75" i="6" s="1"/>
  <c r="BK220" i="6"/>
  <c r="J220" i="6"/>
  <c r="J81" i="6" s="1"/>
  <c r="T237" i="6"/>
  <c r="BK259" i="6"/>
  <c r="J259" i="6" s="1"/>
  <c r="J86" i="6" s="1"/>
  <c r="P262" i="6"/>
  <c r="T279" i="6"/>
  <c r="BK288" i="6"/>
  <c r="J288" i="6" s="1"/>
  <c r="J93" i="6" s="1"/>
  <c r="R292" i="6"/>
  <c r="T296" i="6"/>
  <c r="R302" i="6"/>
  <c r="P346" i="6"/>
  <c r="P109" i="7"/>
  <c r="P105" i="7"/>
  <c r="P136" i="7"/>
  <c r="T161" i="7"/>
  <c r="T146" i="8"/>
  <c r="T115" i="8" s="1"/>
  <c r="T242" i="8"/>
  <c r="T215" i="8"/>
  <c r="BK262" i="8"/>
  <c r="J262" i="8"/>
  <c r="J73" i="8" s="1"/>
  <c r="P320" i="8"/>
  <c r="P311" i="8"/>
  <c r="R358" i="8"/>
  <c r="R353" i="8" s="1"/>
  <c r="R131" i="9"/>
  <c r="T161" i="9"/>
  <c r="R247" i="12"/>
  <c r="P435" i="12"/>
  <c r="P488" i="12"/>
  <c r="BK633" i="12"/>
  <c r="J633" i="12" s="1"/>
  <c r="J79" i="12" s="1"/>
  <c r="T697" i="12"/>
  <c r="R96" i="13"/>
  <c r="P114" i="13"/>
  <c r="P172" i="14"/>
  <c r="BK519" i="14"/>
  <c r="J519" i="14"/>
  <c r="J74" i="14" s="1"/>
  <c r="R565" i="14"/>
  <c r="BK682" i="14"/>
  <c r="J682" i="14"/>
  <c r="J80" i="14"/>
  <c r="P745" i="14"/>
  <c r="BK106" i="15"/>
  <c r="J106" i="15"/>
  <c r="J66" i="15" s="1"/>
  <c r="P119" i="15"/>
  <c r="P109" i="16"/>
  <c r="R117" i="16"/>
  <c r="BK135" i="16"/>
  <c r="J135" i="16" s="1"/>
  <c r="J73" i="16" s="1"/>
  <c r="BK146" i="16"/>
  <c r="J146" i="16" s="1"/>
  <c r="J75" i="16" s="1"/>
  <c r="T174" i="17"/>
  <c r="BK329" i="17"/>
  <c r="J329" i="17"/>
  <c r="J66" i="17" s="1"/>
  <c r="T131" i="18"/>
  <c r="BK183" i="18"/>
  <c r="J183" i="18" s="1"/>
  <c r="J63" i="18" s="1"/>
  <c r="T125" i="19"/>
  <c r="P86" i="20"/>
  <c r="R128" i="23"/>
  <c r="T197" i="24"/>
  <c r="R217" i="24"/>
  <c r="T295" i="24"/>
  <c r="T294" i="24" s="1"/>
  <c r="T89" i="25"/>
  <c r="T88" i="25"/>
  <c r="R141" i="26"/>
  <c r="BK184" i="26"/>
  <c r="J184" i="26" s="1"/>
  <c r="J71" i="26" s="1"/>
  <c r="R97" i="27"/>
  <c r="P113" i="27"/>
  <c r="P187" i="27"/>
  <c r="P227" i="2"/>
  <c r="BK131" i="9"/>
  <c r="J131" i="9"/>
  <c r="J66" i="9" s="1"/>
  <c r="R149" i="9"/>
  <c r="T153" i="9"/>
  <c r="T195" i="9"/>
  <c r="P222" i="9"/>
  <c r="BK227" i="9"/>
  <c r="J227" i="9"/>
  <c r="J80" i="9"/>
  <c r="P101" i="10"/>
  <c r="P108" i="10"/>
  <c r="P117" i="10"/>
  <c r="T124" i="10"/>
  <c r="P135" i="10"/>
  <c r="P138" i="10"/>
  <c r="P143" i="10"/>
  <c r="P151" i="10"/>
  <c r="P163" i="10"/>
  <c r="P172" i="10"/>
  <c r="R175" i="10"/>
  <c r="R89" i="11"/>
  <c r="BK97" i="11"/>
  <c r="J97" i="11"/>
  <c r="J66" i="11"/>
  <c r="BK108" i="12"/>
  <c r="R108" i="12"/>
  <c r="BK198" i="12"/>
  <c r="J198" i="12"/>
  <c r="J67" i="12" s="1"/>
  <c r="T213" i="12"/>
  <c r="R435" i="12"/>
  <c r="BK554" i="12"/>
  <c r="J554" i="12"/>
  <c r="J76" i="12" s="1"/>
  <c r="P626" i="12"/>
  <c r="R697" i="12"/>
  <c r="R91" i="13"/>
  <c r="T114" i="13"/>
  <c r="R172" i="14"/>
  <c r="P519" i="14"/>
  <c r="P574" i="14"/>
  <c r="P106" i="15"/>
  <c r="BK119" i="15"/>
  <c r="J119" i="15"/>
  <c r="J68" i="15" s="1"/>
  <c r="R109" i="16"/>
  <c r="P122" i="16"/>
  <c r="BK174" i="17"/>
  <c r="J174" i="17"/>
  <c r="J63" i="17" s="1"/>
  <c r="P251" i="17"/>
  <c r="P329" i="17"/>
  <c r="P85" i="18"/>
  <c r="P84" i="19"/>
  <c r="P149" i="19"/>
  <c r="T111" i="20"/>
  <c r="R83" i="21"/>
  <c r="R82" i="21" s="1"/>
  <c r="R81" i="21" s="1"/>
  <c r="R119" i="22"/>
  <c r="R87" i="23"/>
  <c r="P238" i="24"/>
  <c r="P307" i="24"/>
  <c r="BK97" i="26"/>
  <c r="BK176" i="26"/>
  <c r="J176" i="26" s="1"/>
  <c r="J68" i="26" s="1"/>
  <c r="R184" i="26"/>
  <c r="R183" i="26" s="1"/>
  <c r="R113" i="27"/>
  <c r="BK187" i="27"/>
  <c r="J187" i="27"/>
  <c r="J70" i="27"/>
  <c r="P201" i="27"/>
  <c r="P200" i="27" s="1"/>
  <c r="R211" i="2"/>
  <c r="R198" i="3"/>
  <c r="P304" i="3"/>
  <c r="R555" i="3"/>
  <c r="R1410" i="3"/>
  <c r="BK1632" i="3"/>
  <c r="R1905" i="3"/>
  <c r="P2141" i="3"/>
  <c r="BK2326" i="3"/>
  <c r="J2326" i="3" s="1"/>
  <c r="J81" i="3" s="1"/>
  <c r="R2702" i="3"/>
  <c r="R2976" i="3"/>
  <c r="R3159" i="3"/>
  <c r="T158" i="4"/>
  <c r="BK122" i="5"/>
  <c r="J122" i="5"/>
  <c r="J65" i="5" s="1"/>
  <c r="P171" i="5"/>
  <c r="R191" i="5"/>
  <c r="P204" i="5"/>
  <c r="P130" i="6"/>
  <c r="R141" i="6"/>
  <c r="R157" i="6"/>
  <c r="T181" i="6"/>
  <c r="P210" i="6"/>
  <c r="R215" i="6"/>
  <c r="P249" i="6"/>
  <c r="T262" i="6"/>
  <c r="R307" i="6"/>
  <c r="R306" i="6" s="1"/>
  <c r="P130" i="7"/>
  <c r="T148" i="7"/>
  <c r="P146" i="8"/>
  <c r="P115" i="8"/>
  <c r="T212" i="8"/>
  <c r="T149" i="8"/>
  <c r="R252" i="8"/>
  <c r="R245" i="8" s="1"/>
  <c r="T262" i="8"/>
  <c r="T255" i="8"/>
  <c r="P308" i="8"/>
  <c r="P297" i="8"/>
  <c r="P368" i="8"/>
  <c r="P361" i="8"/>
  <c r="T106" i="9"/>
  <c r="BK149" i="9"/>
  <c r="J149" i="9" s="1"/>
  <c r="J68" i="9" s="1"/>
  <c r="BK173" i="9"/>
  <c r="J173" i="9"/>
  <c r="J72" i="9"/>
  <c r="T187" i="9"/>
  <c r="BK204" i="9"/>
  <c r="J204" i="9" s="1"/>
  <c r="J76" i="9" s="1"/>
  <c r="BK222" i="9"/>
  <c r="J222" i="9" s="1"/>
  <c r="J78" i="9" s="1"/>
  <c r="T227" i="9"/>
  <c r="R101" i="10"/>
  <c r="T108" i="10"/>
  <c r="R117" i="10"/>
  <c r="BK124" i="10"/>
  <c r="J124" i="10"/>
  <c r="J68" i="10" s="1"/>
  <c r="T135" i="10"/>
  <c r="R138" i="10"/>
  <c r="T143" i="10"/>
  <c r="T151" i="10"/>
  <c r="R163" i="10"/>
  <c r="T172" i="10"/>
  <c r="P175" i="10"/>
  <c r="BK89" i="11"/>
  <c r="R97" i="11"/>
  <c r="T145" i="12"/>
  <c r="P213" i="12"/>
  <c r="T401" i="12"/>
  <c r="BK488" i="12"/>
  <c r="J488" i="12" s="1"/>
  <c r="J75" i="12" s="1"/>
  <c r="P619" i="12"/>
  <c r="R633" i="12"/>
  <c r="R667" i="12"/>
  <c r="T743" i="12"/>
  <c r="T96" i="13"/>
  <c r="R101" i="13"/>
  <c r="BK107" i="14"/>
  <c r="BK351" i="14"/>
  <c r="J351" i="14" s="1"/>
  <c r="J69" i="14" s="1"/>
  <c r="T519" i="14"/>
  <c r="T565" i="14"/>
  <c r="T682" i="14"/>
  <c r="T745" i="14"/>
  <c r="T98" i="15"/>
  <c r="T119" i="15"/>
  <c r="R100" i="16"/>
  <c r="BK114" i="16"/>
  <c r="J114" i="16"/>
  <c r="J68" i="16"/>
  <c r="BK127" i="16"/>
  <c r="J127" i="16" s="1"/>
  <c r="J72" i="16" s="1"/>
  <c r="R143" i="16"/>
  <c r="BK157" i="17"/>
  <c r="J157" i="17"/>
  <c r="J62" i="17"/>
  <c r="R155" i="18"/>
  <c r="P134" i="19"/>
  <c r="P88" i="22"/>
  <c r="R132" i="22"/>
  <c r="BK128" i="23"/>
  <c r="J128" i="23" s="1"/>
  <c r="J62" i="23" s="1"/>
  <c r="R238" i="24"/>
  <c r="R94" i="25"/>
  <c r="R97" i="26"/>
  <c r="R96" i="26" s="1"/>
  <c r="P176" i="26"/>
  <c r="BK188" i="26"/>
  <c r="J188" i="26" s="1"/>
  <c r="J73" i="26" s="1"/>
  <c r="P97" i="27"/>
  <c r="T113" i="27"/>
  <c r="T187" i="27"/>
  <c r="T227" i="2"/>
  <c r="P198" i="3"/>
  <c r="R304" i="3"/>
  <c r="T555" i="3"/>
  <c r="BK1681" i="3"/>
  <c r="J1681" i="3"/>
  <c r="J75" i="3"/>
  <c r="P2084" i="3"/>
  <c r="R2084" i="3"/>
  <c r="R2111" i="3"/>
  <c r="BK2454" i="3"/>
  <c r="J2454" i="3" s="1"/>
  <c r="J82" i="3" s="1"/>
  <c r="R2874" i="3"/>
  <c r="P2934" i="3"/>
  <c r="R3094" i="3"/>
  <c r="T3227" i="3"/>
  <c r="T219" i="4"/>
  <c r="T122" i="5"/>
  <c r="BK214" i="5"/>
  <c r="J214" i="5"/>
  <c r="J70" i="5"/>
  <c r="T147" i="6"/>
  <c r="R166" i="6"/>
  <c r="R195" i="6"/>
  <c r="P220" i="6"/>
  <c r="BK243" i="6"/>
  <c r="J243" i="6" s="1"/>
  <c r="J83" i="6" s="1"/>
  <c r="R259" i="6"/>
  <c r="R279" i="6"/>
  <c r="T285" i="6"/>
  <c r="P292" i="6"/>
  <c r="R296" i="6"/>
  <c r="T302" i="6"/>
  <c r="R100" i="7"/>
  <c r="R97" i="7"/>
  <c r="BK124" i="7"/>
  <c r="J124" i="7"/>
  <c r="J70" i="7"/>
  <c r="T136" i="7"/>
  <c r="P242" i="8"/>
  <c r="P215" i="8"/>
  <c r="P262" i="8"/>
  <c r="P255" i="8"/>
  <c r="P334" i="8"/>
  <c r="P323" i="8"/>
  <c r="T358" i="8"/>
  <c r="T353" i="8" s="1"/>
  <c r="T131" i="9"/>
  <c r="P161" i="9"/>
  <c r="P195" i="9"/>
  <c r="R213" i="9"/>
  <c r="P230" i="9"/>
  <c r="R145" i="12"/>
  <c r="T198" i="12"/>
  <c r="R401" i="12"/>
  <c r="R554" i="12"/>
  <c r="R626" i="12"/>
  <c r="BK667" i="12"/>
  <c r="J667" i="12"/>
  <c r="J81" i="12"/>
  <c r="R743" i="12"/>
  <c r="T91" i="13"/>
  <c r="R107" i="13"/>
  <c r="T107" i="14"/>
  <c r="R128" i="14"/>
  <c r="BK134" i="14"/>
  <c r="J134" i="14"/>
  <c r="J67" i="14"/>
  <c r="T134" i="14"/>
  <c r="R479" i="14"/>
  <c r="R498" i="14"/>
  <c r="BK574" i="14"/>
  <c r="J574" i="14"/>
  <c r="J76" i="14" s="1"/>
  <c r="R682" i="14"/>
  <c r="R745" i="14"/>
  <c r="P98" i="15"/>
  <c r="P124" i="15"/>
  <c r="R106" i="16"/>
  <c r="T114" i="16"/>
  <c r="P135" i="16"/>
  <c r="P146" i="16"/>
  <c r="R174" i="17"/>
  <c r="T251" i="17"/>
  <c r="T155" i="18"/>
  <c r="T84" i="19"/>
  <c r="BK149" i="19"/>
  <c r="J149" i="19" s="1"/>
  <c r="J63" i="19" s="1"/>
  <c r="P111" i="20"/>
  <c r="BK87" i="23"/>
  <c r="J87" i="23"/>
  <c r="J61" i="23"/>
  <c r="BK141" i="23"/>
  <c r="J141" i="23" s="1"/>
  <c r="J64" i="23" s="1"/>
  <c r="T92" i="24"/>
  <c r="P204" i="24"/>
  <c r="BK284" i="24"/>
  <c r="J284" i="24"/>
  <c r="J66" i="24"/>
  <c r="BK307" i="24"/>
  <c r="J307" i="24" s="1"/>
  <c r="J70" i="24" s="1"/>
  <c r="P89" i="25"/>
  <c r="BK141" i="26"/>
  <c r="J141" i="26"/>
  <c r="J67" i="26"/>
  <c r="R188" i="26"/>
  <c r="R187" i="26"/>
  <c r="R134" i="27"/>
  <c r="BK88" i="28"/>
  <c r="R227" i="2"/>
  <c r="T124" i="6"/>
  <c r="R136" i="6"/>
  <c r="P157" i="6"/>
  <c r="R181" i="6"/>
  <c r="BK210" i="6"/>
  <c r="BK201" i="6" s="1"/>
  <c r="J201" i="6" s="1"/>
  <c r="J76" i="6" s="1"/>
  <c r="P215" i="6"/>
  <c r="R237" i="6"/>
  <c r="BK267" i="6"/>
  <c r="J267" i="6"/>
  <c r="J89" i="6"/>
  <c r="T307" i="6"/>
  <c r="T306" i="6" s="1"/>
  <c r="BK100" i="7"/>
  <c r="J100" i="7"/>
  <c r="J66" i="7" s="1"/>
  <c r="BK130" i="7"/>
  <c r="J130" i="7"/>
  <c r="J71" i="7"/>
  <c r="R148" i="7"/>
  <c r="P212" i="8"/>
  <c r="P149" i="8" s="1"/>
  <c r="BK252" i="8"/>
  <c r="BK245" i="8" s="1"/>
  <c r="J245" i="8" s="1"/>
  <c r="J70" i="8" s="1"/>
  <c r="T276" i="8"/>
  <c r="T265" i="8"/>
  <c r="BK320" i="8"/>
  <c r="BK311" i="8" s="1"/>
  <c r="J311" i="8" s="1"/>
  <c r="J82" i="8" s="1"/>
  <c r="R334" i="8"/>
  <c r="R323" i="8" s="1"/>
  <c r="R368" i="8"/>
  <c r="R361" i="8"/>
  <c r="P138" i="9"/>
  <c r="P105" i="9" s="1"/>
  <c r="P173" i="9"/>
  <c r="T213" i="9"/>
  <c r="T92" i="15"/>
  <c r="R113" i="15"/>
  <c r="R91" i="15" s="1"/>
  <c r="BK109" i="16"/>
  <c r="J109" i="16"/>
  <c r="J67" i="16"/>
  <c r="R114" i="16"/>
  <c r="T122" i="16"/>
  <c r="T121" i="16" s="1"/>
  <c r="BK143" i="16"/>
  <c r="J143" i="16"/>
  <c r="J74" i="16" s="1"/>
  <c r="BK267" i="17"/>
  <c r="J267" i="17"/>
  <c r="J65" i="17"/>
  <c r="T85" i="18"/>
  <c r="P188" i="18"/>
  <c r="T134" i="19"/>
  <c r="R111" i="20"/>
  <c r="R85" i="20" s="1"/>
  <c r="R84" i="20" s="1"/>
  <c r="P83" i="21"/>
  <c r="P82" i="21"/>
  <c r="P81" i="21"/>
  <c r="AU77" i="1"/>
  <c r="R88" i="22"/>
  <c r="R87" i="22" s="1"/>
  <c r="R86" i="22" s="1"/>
  <c r="P132" i="22"/>
  <c r="P87" i="23"/>
  <c r="P86" i="23"/>
  <c r="P85" i="23"/>
  <c r="AU79" i="1"/>
  <c r="R141" i="23"/>
  <c r="BK238" i="24"/>
  <c r="J238" i="24" s="1"/>
  <c r="J65" i="24" s="1"/>
  <c r="P295" i="24"/>
  <c r="P294" i="24"/>
  <c r="P94" i="25"/>
  <c r="P134" i="27"/>
  <c r="R88" i="2"/>
  <c r="R87" i="2" s="1"/>
  <c r="R86" i="2" s="1"/>
  <c r="BK776" i="3"/>
  <c r="J776" i="3" s="1"/>
  <c r="J69" i="3" s="1"/>
  <c r="R1681" i="3"/>
  <c r="T1905" i="3"/>
  <c r="T2141" i="3"/>
  <c r="R2326" i="3"/>
  <c r="P2702" i="3"/>
  <c r="P2976" i="3"/>
  <c r="BK3159" i="3"/>
  <c r="J3159" i="3"/>
  <c r="J89" i="3"/>
  <c r="R158" i="4"/>
  <c r="R122" i="5"/>
  <c r="P214" i="5"/>
  <c r="P141" i="6"/>
  <c r="BK181" i="6"/>
  <c r="J181" i="6" s="1"/>
  <c r="J74" i="6" s="1"/>
  <c r="R202" i="6"/>
  <c r="BK215" i="6"/>
  <c r="J215" i="6"/>
  <c r="J79" i="6" s="1"/>
  <c r="BK249" i="6"/>
  <c r="J249" i="6"/>
  <c r="J85" i="6" s="1"/>
  <c r="T259" i="6"/>
  <c r="BK279" i="6"/>
  <c r="J279" i="6"/>
  <c r="J90" i="6"/>
  <c r="P288" i="6"/>
  <c r="T292" i="6"/>
  <c r="P302" i="6"/>
  <c r="R346" i="6"/>
  <c r="T100" i="7"/>
  <c r="T97" i="7"/>
  <c r="T124" i="7"/>
  <c r="T119" i="7"/>
  <c r="P148" i="7"/>
  <c r="R146" i="8"/>
  <c r="R115" i="8"/>
  <c r="BK276" i="8"/>
  <c r="J276" i="8"/>
  <c r="J75" i="8"/>
  <c r="R320" i="8"/>
  <c r="R311" i="8"/>
  <c r="BK350" i="8"/>
  <c r="J350" i="8" s="1"/>
  <c r="J87" i="8" s="1"/>
  <c r="T371" i="8"/>
  <c r="P106" i="9"/>
  <c r="BK153" i="9"/>
  <c r="J153" i="9"/>
  <c r="J69" i="9" s="1"/>
  <c r="T173" i="9"/>
  <c r="BK213" i="9"/>
  <c r="J213" i="9" s="1"/>
  <c r="J77" i="9" s="1"/>
  <c r="P227" i="9"/>
  <c r="P108" i="12"/>
  <c r="P107" i="12"/>
  <c r="T108" i="12"/>
  <c r="T107" i="12" s="1"/>
  <c r="P198" i="12"/>
  <c r="R213" i="12"/>
  <c r="BK449" i="12"/>
  <c r="J449" i="12"/>
  <c r="J74" i="12"/>
  <c r="T449" i="12"/>
  <c r="R619" i="12"/>
  <c r="BK697" i="12"/>
  <c r="J697" i="12"/>
  <c r="J82" i="12" s="1"/>
  <c r="BK96" i="13"/>
  <c r="J96" i="13"/>
  <c r="J65" i="13"/>
  <c r="BK114" i="13"/>
  <c r="J114" i="13" s="1"/>
  <c r="J68" i="13" s="1"/>
  <c r="R107" i="14"/>
  <c r="P128" i="14"/>
  <c r="T128" i="14"/>
  <c r="P134" i="14"/>
  <c r="R134" i="14"/>
  <c r="BK479" i="14"/>
  <c r="J479" i="14" s="1"/>
  <c r="J70" i="14" s="1"/>
  <c r="BK594" i="14"/>
  <c r="J594" i="14" s="1"/>
  <c r="J78" i="14" s="1"/>
  <c r="R673" i="14"/>
  <c r="T758" i="14"/>
  <c r="T106" i="15"/>
  <c r="R124" i="15"/>
  <c r="P106" i="16"/>
  <c r="R89" i="17"/>
  <c r="T267" i="17"/>
  <c r="BK155" i="18"/>
  <c r="J155" i="18"/>
  <c r="J62" i="18"/>
  <c r="R183" i="18"/>
  <c r="BK125" i="19"/>
  <c r="J125" i="19" s="1"/>
  <c r="J61" i="19" s="1"/>
  <c r="R149" i="19"/>
  <c r="R86" i="20"/>
  <c r="T83" i="21"/>
  <c r="T82" i="21" s="1"/>
  <c r="T81" i="21" s="1"/>
  <c r="T88" i="22"/>
  <c r="T87" i="23"/>
  <c r="BK197" i="24"/>
  <c r="J197" i="24"/>
  <c r="J62" i="24"/>
  <c r="T204" i="24"/>
  <c r="R284" i="24"/>
  <c r="R307" i="24"/>
  <c r="R89" i="25"/>
  <c r="R88" i="25" s="1"/>
  <c r="P141" i="26"/>
  <c r="T188" i="26"/>
  <c r="T187" i="26"/>
  <c r="BK97" i="27"/>
  <c r="J97" i="27" s="1"/>
  <c r="J65" i="27" s="1"/>
  <c r="T122" i="27"/>
  <c r="R88" i="28"/>
  <c r="BK88" i="2"/>
  <c r="J88" i="2" s="1"/>
  <c r="J61" i="2" s="1"/>
  <c r="BK211" i="2"/>
  <c r="J211" i="2" s="1"/>
  <c r="J62" i="2" s="1"/>
  <c r="BK115" i="3"/>
  <c r="J115" i="3" s="1"/>
  <c r="J65" i="3" s="1"/>
  <c r="T776" i="3"/>
  <c r="BK1616" i="3"/>
  <c r="J1616" i="3"/>
  <c r="J71" i="3" s="1"/>
  <c r="P1632" i="3"/>
  <c r="P1905" i="3"/>
  <c r="BK2084" i="3"/>
  <c r="J2084" i="3"/>
  <c r="J77" i="3"/>
  <c r="T2084" i="3"/>
  <c r="T2111" i="3"/>
  <c r="P2290" i="3"/>
  <c r="T2326" i="3"/>
  <c r="BK2874" i="3"/>
  <c r="J2874" i="3" s="1"/>
  <c r="J84" i="3" s="1"/>
  <c r="R2934" i="3"/>
  <c r="BK3094" i="3"/>
  <c r="J3094" i="3"/>
  <c r="J88" i="3" s="1"/>
  <c r="BK3227" i="3"/>
  <c r="J3227" i="3"/>
  <c r="J90" i="3" s="1"/>
  <c r="BK89" i="4"/>
  <c r="J89" i="4"/>
  <c r="J64" i="4"/>
  <c r="P219" i="4"/>
  <c r="R93" i="5"/>
  <c r="R92" i="5" s="1"/>
  <c r="P146" i="5"/>
  <c r="P92" i="5" s="1"/>
  <c r="AU59" i="1" s="1"/>
  <c r="R171" i="5"/>
  <c r="T191" i="5"/>
  <c r="BK124" i="6"/>
  <c r="J124" i="6"/>
  <c r="J65" i="6"/>
  <c r="BK136" i="6"/>
  <c r="J136" i="6" s="1"/>
  <c r="J67" i="6" s="1"/>
  <c r="P147" i="6"/>
  <c r="T166" i="6"/>
  <c r="BK202" i="6"/>
  <c r="R210" i="6"/>
  <c r="BK237" i="6"/>
  <c r="J237" i="6" s="1"/>
  <c r="J82" i="6" s="1"/>
  <c r="R243" i="6"/>
  <c r="R267" i="6"/>
  <c r="R266" i="6"/>
  <c r="P285" i="6"/>
  <c r="R288" i="6"/>
  <c r="BK296" i="6"/>
  <c r="J296" i="6" s="1"/>
  <c r="J95" i="6" s="1"/>
  <c r="T346" i="6"/>
  <c r="P100" i="7"/>
  <c r="P97" i="7"/>
  <c r="P124" i="7"/>
  <c r="P119" i="7" s="1"/>
  <c r="T130" i="7"/>
  <c r="BK161" i="7"/>
  <c r="J161" i="7"/>
  <c r="J74" i="7"/>
  <c r="BK212" i="8"/>
  <c r="J212" i="8"/>
  <c r="J67" i="8" s="1"/>
  <c r="P252" i="8"/>
  <c r="P245" i="8"/>
  <c r="P276" i="8"/>
  <c r="P265" i="8"/>
  <c r="BK308" i="8"/>
  <c r="J308" i="8"/>
  <c r="J81" i="8"/>
  <c r="R350" i="8"/>
  <c r="R337" i="8" s="1"/>
  <c r="BK368" i="8"/>
  <c r="J368" i="8" s="1"/>
  <c r="J91" i="8" s="1"/>
  <c r="T138" i="9"/>
  <c r="R161" i="9"/>
  <c r="P187" i="9"/>
  <c r="R204" i="9"/>
  <c r="T222" i="9"/>
  <c r="R230" i="9"/>
  <c r="BK101" i="10"/>
  <c r="BK108" i="10"/>
  <c r="J108" i="10"/>
  <c r="J66" i="10"/>
  <c r="BK117" i="10"/>
  <c r="J117" i="10" s="1"/>
  <c r="J67" i="10" s="1"/>
  <c r="P124" i="10"/>
  <c r="BK135" i="10"/>
  <c r="J135" i="10"/>
  <c r="J70" i="10"/>
  <c r="BK138" i="10"/>
  <c r="J138" i="10"/>
  <c r="J71" i="10" s="1"/>
  <c r="BK143" i="10"/>
  <c r="J143" i="10"/>
  <c r="J73" i="10" s="1"/>
  <c r="BK151" i="10"/>
  <c r="BK163" i="10"/>
  <c r="J163" i="10" s="1"/>
  <c r="J75" i="10" s="1"/>
  <c r="BK172" i="10"/>
  <c r="J172" i="10"/>
  <c r="J76" i="10"/>
  <c r="BK175" i="10"/>
  <c r="J175" i="10"/>
  <c r="J77" i="10" s="1"/>
  <c r="P89" i="11"/>
  <c r="P88" i="11"/>
  <c r="AU65" i="1" s="1"/>
  <c r="T97" i="11"/>
  <c r="BK247" i="12"/>
  <c r="J247" i="12"/>
  <c r="J69" i="12"/>
  <c r="R488" i="12"/>
  <c r="R448" i="12" s="1"/>
  <c r="BK626" i="12"/>
  <c r="J626" i="12" s="1"/>
  <c r="J78" i="12" s="1"/>
  <c r="P697" i="12"/>
  <c r="P96" i="13"/>
  <c r="T101" i="13"/>
  <c r="T172" i="14"/>
  <c r="T106" i="14" s="1"/>
  <c r="T479" i="14"/>
  <c r="T498" i="14"/>
  <c r="T594" i="14"/>
  <c r="BK673" i="14"/>
  <c r="J673" i="14"/>
  <c r="J79" i="14"/>
  <c r="BK745" i="14"/>
  <c r="J745" i="14" s="1"/>
  <c r="J81" i="14" s="1"/>
  <c r="R92" i="15"/>
  <c r="T113" i="15"/>
  <c r="BK100" i="16"/>
  <c r="J100" i="16"/>
  <c r="J65" i="16" s="1"/>
  <c r="T106" i="16"/>
  <c r="P117" i="16"/>
  <c r="R127" i="16"/>
  <c r="P143" i="16"/>
  <c r="BK89" i="17"/>
  <c r="R267" i="17"/>
  <c r="BK85" i="18"/>
  <c r="BK84" i="18" s="1"/>
  <c r="J84" i="18" s="1"/>
  <c r="P155" i="18"/>
  <c r="T183" i="18"/>
  <c r="BK84" i="19"/>
  <c r="BK83" i="19"/>
  <c r="J83" i="19"/>
  <c r="R125" i="19"/>
  <c r="BK111" i="20"/>
  <c r="J111" i="20" s="1"/>
  <c r="J63" i="20" s="1"/>
  <c r="BK88" i="22"/>
  <c r="J88" i="22"/>
  <c r="J61" i="22"/>
  <c r="T132" i="22"/>
  <c r="T141" i="23"/>
  <c r="P92" i="24"/>
  <c r="R197" i="24"/>
  <c r="T217" i="24"/>
  <c r="R295" i="24"/>
  <c r="R294" i="24"/>
  <c r="BK94" i="25"/>
  <c r="J94" i="25"/>
  <c r="J66" i="25"/>
  <c r="BK122" i="27"/>
  <c r="J122" i="27" s="1"/>
  <c r="J68" i="27" s="1"/>
  <c r="R187" i="27"/>
  <c r="T88" i="28"/>
  <c r="R101" i="28"/>
  <c r="T88" i="2"/>
  <c r="T87" i="2"/>
  <c r="T86" i="2" s="1"/>
  <c r="R115" i="3"/>
  <c r="R114" i="3"/>
  <c r="BK304" i="3"/>
  <c r="J304" i="3"/>
  <c r="J67" i="3"/>
  <c r="P555" i="3"/>
  <c r="BK1410" i="3"/>
  <c r="J1410" i="3" s="1"/>
  <c r="J70" i="3" s="1"/>
  <c r="P1616" i="3"/>
  <c r="BK1905" i="3"/>
  <c r="J1905" i="3"/>
  <c r="J76" i="3"/>
  <c r="R2454" i="3"/>
  <c r="T2874" i="3"/>
  <c r="P3094" i="3"/>
  <c r="P3227" i="3"/>
  <c r="BK158" i="4"/>
  <c r="J158" i="4" s="1"/>
  <c r="J65" i="4" s="1"/>
  <c r="P93" i="5"/>
  <c r="T146" i="5"/>
  <c r="BK191" i="5"/>
  <c r="J191" i="5"/>
  <c r="J68" i="5" s="1"/>
  <c r="T204" i="5"/>
  <c r="R130" i="6"/>
  <c r="BK147" i="6"/>
  <c r="J147" i="6"/>
  <c r="J69" i="6" s="1"/>
  <c r="T157" i="6"/>
  <c r="P181" i="6"/>
  <c r="T195" i="6"/>
  <c r="T220" i="6"/>
  <c r="T219" i="6"/>
  <c r="P243" i="6"/>
  <c r="P259" i="6"/>
  <c r="R262" i="6"/>
  <c r="P279" i="6"/>
  <c r="R285" i="6"/>
  <c r="R284" i="6" s="1"/>
  <c r="BK292" i="6"/>
  <c r="J292" i="6"/>
  <c r="J94" i="6"/>
  <c r="P296" i="6"/>
  <c r="BK302" i="6"/>
  <c r="J302" i="6" s="1"/>
  <c r="J97" i="6" s="1"/>
  <c r="BK346" i="6"/>
  <c r="J346" i="6"/>
  <c r="J100" i="6"/>
  <c r="R109" i="7"/>
  <c r="R105" i="7"/>
  <c r="R136" i="7"/>
  <c r="R212" i="8"/>
  <c r="R149" i="8"/>
  <c r="T320" i="8"/>
  <c r="T311" i="8"/>
  <c r="P350" i="8"/>
  <c r="P337" i="8"/>
  <c r="P371" i="8"/>
  <c r="R138" i="9"/>
  <c r="BK161" i="9"/>
  <c r="BK195" i="9"/>
  <c r="J195" i="9" s="1"/>
  <c r="J75" i="9" s="1"/>
  <c r="P213" i="9"/>
  <c r="T230" i="9"/>
  <c r="P125" i="19"/>
  <c r="BK83" i="21"/>
  <c r="J83" i="21" s="1"/>
  <c r="J61" i="21" s="1"/>
  <c r="BK119" i="22"/>
  <c r="J119" i="22"/>
  <c r="J62" i="22"/>
  <c r="BK204" i="24"/>
  <c r="J204" i="24"/>
  <c r="J63" i="24" s="1"/>
  <c r="P217" i="24"/>
  <c r="BK295" i="24"/>
  <c r="J295" i="24" s="1"/>
  <c r="J69" i="24" s="1"/>
  <c r="BK89" i="25"/>
  <c r="J89" i="25"/>
  <c r="J64" i="25"/>
  <c r="T141" i="26"/>
  <c r="P184" i="26"/>
  <c r="P183" i="26"/>
  <c r="T134" i="27"/>
  <c r="R201" i="27"/>
  <c r="R200" i="27"/>
  <c r="P88" i="28"/>
  <c r="BK101" i="28"/>
  <c r="J101" i="28" s="1"/>
  <c r="J63" i="28" s="1"/>
  <c r="P101" i="28"/>
  <c r="T101" i="28"/>
  <c r="BK108" i="28"/>
  <c r="J108" i="28"/>
  <c r="J64" i="28"/>
  <c r="P108" i="28"/>
  <c r="R108" i="28"/>
  <c r="T108" i="28"/>
  <c r="BK113" i="28"/>
  <c r="J113" i="28" s="1"/>
  <c r="J65" i="28" s="1"/>
  <c r="P113" i="28"/>
  <c r="R113" i="28"/>
  <c r="T113" i="28"/>
  <c r="BK119" i="28"/>
  <c r="J119" i="28" s="1"/>
  <c r="J66" i="28" s="1"/>
  <c r="P119" i="28"/>
  <c r="R119" i="28"/>
  <c r="T119" i="28"/>
  <c r="BK3245" i="3"/>
  <c r="J3245" i="3"/>
  <c r="J91" i="3" s="1"/>
  <c r="BK238" i="9"/>
  <c r="J238" i="9"/>
  <c r="J82" i="9"/>
  <c r="BK253" i="2"/>
  <c r="J253" i="2" s="1"/>
  <c r="J65" i="2" s="1"/>
  <c r="BK323" i="8"/>
  <c r="J323" i="8" s="1"/>
  <c r="J84" i="8" s="1"/>
  <c r="BK494" i="14"/>
  <c r="J494" i="14"/>
  <c r="J71" i="14"/>
  <c r="BK255" i="8"/>
  <c r="J255" i="8" s="1"/>
  <c r="J72" i="8" s="1"/>
  <c r="BK286" i="8"/>
  <c r="J286" i="8"/>
  <c r="J77" i="8"/>
  <c r="BK445" i="12"/>
  <c r="J445" i="12"/>
  <c r="J72" i="12" s="1"/>
  <c r="BK106" i="20"/>
  <c r="J106" i="20"/>
  <c r="J62" i="20"/>
  <c r="BK1628" i="3"/>
  <c r="J1628" i="3" s="1"/>
  <c r="J72" i="3" s="1"/>
  <c r="BK265" i="8"/>
  <c r="J265" i="8" s="1"/>
  <c r="J74" i="8" s="1"/>
  <c r="BK297" i="8"/>
  <c r="J297" i="8"/>
  <c r="J80" i="8"/>
  <c r="BK337" i="8"/>
  <c r="J337" i="8" s="1"/>
  <c r="J86" i="8" s="1"/>
  <c r="BK774" i="14"/>
  <c r="J774" i="14"/>
  <c r="J83" i="14" s="1"/>
  <c r="BK257" i="2"/>
  <c r="J257" i="2"/>
  <c r="J66" i="2" s="1"/>
  <c r="BK589" i="14"/>
  <c r="J589" i="14"/>
  <c r="J77" i="14"/>
  <c r="BK145" i="22"/>
  <c r="J145" i="22" s="1"/>
  <c r="J65" i="22" s="1"/>
  <c r="BK147" i="22"/>
  <c r="J147" i="22" s="1"/>
  <c r="J66" i="22" s="1"/>
  <c r="BK138" i="23"/>
  <c r="J138" i="23"/>
  <c r="J63" i="23"/>
  <c r="BK292" i="24"/>
  <c r="J292" i="24" s="1"/>
  <c r="J67" i="24" s="1"/>
  <c r="BK92" i="25"/>
  <c r="J92" i="25" s="1"/>
  <c r="J65" i="25" s="1"/>
  <c r="BK138" i="26"/>
  <c r="J138" i="26"/>
  <c r="J66" i="26" s="1"/>
  <c r="BK107" i="27"/>
  <c r="BK98" i="7"/>
  <c r="J98" i="7" s="1"/>
  <c r="J65" i="7" s="1"/>
  <c r="BK279" i="8"/>
  <c r="J279" i="8"/>
  <c r="J76" i="8"/>
  <c r="BK353" i="8"/>
  <c r="J353" i="8" s="1"/>
  <c r="J88" i="8" s="1"/>
  <c r="BK225" i="9"/>
  <c r="J225" i="9" s="1"/>
  <c r="J79" i="9" s="1"/>
  <c r="BK133" i="10"/>
  <c r="J133" i="10"/>
  <c r="J69" i="10" s="1"/>
  <c r="BK94" i="11"/>
  <c r="J94" i="11"/>
  <c r="J65" i="11" s="1"/>
  <c r="BK153" i="23"/>
  <c r="J153" i="23"/>
  <c r="J65" i="23"/>
  <c r="BK149" i="8"/>
  <c r="J149" i="8" s="1"/>
  <c r="J66" i="8" s="1"/>
  <c r="BK349" i="17"/>
  <c r="J349" i="17" s="1"/>
  <c r="J67" i="17" s="1"/>
  <c r="BK181" i="26"/>
  <c r="J181" i="26"/>
  <c r="J69" i="26"/>
  <c r="BK295" i="8"/>
  <c r="J295" i="8" s="1"/>
  <c r="J79" i="8" s="1"/>
  <c r="BK150" i="16"/>
  <c r="J150" i="16" s="1"/>
  <c r="J76" i="16" s="1"/>
  <c r="BK215" i="8"/>
  <c r="J215" i="8"/>
  <c r="J68" i="8" s="1"/>
  <c r="BK752" i="12"/>
  <c r="J752" i="12"/>
  <c r="J84" i="12"/>
  <c r="BK145" i="20"/>
  <c r="J145" i="20" s="1"/>
  <c r="J64" i="20" s="1"/>
  <c r="BK129" i="22"/>
  <c r="J129" i="22" s="1"/>
  <c r="J63" i="22" s="1"/>
  <c r="BK197" i="27"/>
  <c r="J197" i="27"/>
  <c r="J71" i="27"/>
  <c r="BK300" i="6"/>
  <c r="J300" i="6" s="1"/>
  <c r="J96" i="6" s="1"/>
  <c r="BK2963" i="3"/>
  <c r="J2963" i="3" s="1"/>
  <c r="J86" i="3" s="1"/>
  <c r="BK115" i="8"/>
  <c r="BK98" i="28"/>
  <c r="J98" i="28" s="1"/>
  <c r="J62" i="28" s="1"/>
  <c r="J107" i="27"/>
  <c r="J66" i="27" s="1"/>
  <c r="BE89" i="28"/>
  <c r="BE91" i="28"/>
  <c r="BE111" i="28"/>
  <c r="F55" i="28"/>
  <c r="BE120" i="28"/>
  <c r="J80" i="28"/>
  <c r="E48" i="28"/>
  <c r="BE92" i="28"/>
  <c r="BE114" i="28"/>
  <c r="BE116" i="28"/>
  <c r="BE122" i="28"/>
  <c r="BE96" i="28"/>
  <c r="J201" i="27"/>
  <c r="J73" i="27" s="1"/>
  <c r="BE99" i="28"/>
  <c r="BE106" i="28"/>
  <c r="BE102" i="28"/>
  <c r="BE94" i="28"/>
  <c r="BE104" i="28"/>
  <c r="BE109" i="28"/>
  <c r="BK187" i="26"/>
  <c r="J187" i="26"/>
  <c r="J72" i="26"/>
  <c r="F59" i="27"/>
  <c r="BE132" i="27"/>
  <c r="BE139" i="27"/>
  <c r="BE114" i="27"/>
  <c r="BE103" i="27"/>
  <c r="BE126" i="27"/>
  <c r="BE176" i="27"/>
  <c r="BE188" i="27"/>
  <c r="BE105" i="27"/>
  <c r="BE130" i="27"/>
  <c r="BE156" i="27"/>
  <c r="BE164" i="27"/>
  <c r="J97" i="26"/>
  <c r="J65" i="26" s="1"/>
  <c r="BE108" i="27"/>
  <c r="BE133" i="27"/>
  <c r="BE143" i="27"/>
  <c r="BE205" i="27"/>
  <c r="BE168" i="27"/>
  <c r="BE172" i="27"/>
  <c r="BE180" i="27"/>
  <c r="J56" i="27"/>
  <c r="BE98" i="27"/>
  <c r="BE101" i="27"/>
  <c r="BE161" i="27"/>
  <c r="BE190" i="27"/>
  <c r="BE203" i="27"/>
  <c r="BE206" i="27"/>
  <c r="BE118" i="27"/>
  <c r="BE192" i="27"/>
  <c r="BE195" i="27"/>
  <c r="BE151" i="27"/>
  <c r="BE166" i="27"/>
  <c r="E50" i="27"/>
  <c r="BE120" i="27"/>
  <c r="BE123" i="27"/>
  <c r="BE125" i="27"/>
  <c r="BE135" i="27"/>
  <c r="BE174" i="27"/>
  <c r="BE178" i="27"/>
  <c r="BE185" i="27"/>
  <c r="BE198" i="27"/>
  <c r="BE202" i="27"/>
  <c r="BE147" i="27"/>
  <c r="BE170" i="27"/>
  <c r="E50" i="26"/>
  <c r="BE99" i="26"/>
  <c r="BE100" i="26"/>
  <c r="BE124" i="26"/>
  <c r="BE144" i="26"/>
  <c r="BE152" i="26"/>
  <c r="BE156" i="26"/>
  <c r="BE175" i="26"/>
  <c r="BE120" i="26"/>
  <c r="BE125" i="26"/>
  <c r="BE131" i="26"/>
  <c r="BE149" i="26"/>
  <c r="BE182" i="26"/>
  <c r="J56" i="26"/>
  <c r="BE101" i="26"/>
  <c r="BE159" i="26"/>
  <c r="BE166" i="26"/>
  <c r="BE169" i="26"/>
  <c r="BE170" i="26"/>
  <c r="BE177" i="26"/>
  <c r="BE113" i="26"/>
  <c r="BE139" i="26"/>
  <c r="BE172" i="26"/>
  <c r="BE127" i="26"/>
  <c r="BE173" i="26"/>
  <c r="BK88" i="25"/>
  <c r="J88" i="25" s="1"/>
  <c r="BE112" i="26"/>
  <c r="BE142" i="26"/>
  <c r="BE146" i="26"/>
  <c r="BE150" i="26"/>
  <c r="BE158" i="26"/>
  <c r="BE180" i="26"/>
  <c r="BE189" i="26"/>
  <c r="BE196" i="26"/>
  <c r="BE98" i="26"/>
  <c r="BE108" i="26"/>
  <c r="BE116" i="26"/>
  <c r="BE123" i="26"/>
  <c r="BE160" i="26"/>
  <c r="BE185" i="26"/>
  <c r="BE191" i="26"/>
  <c r="BE147" i="26"/>
  <c r="BE161" i="26"/>
  <c r="BE164" i="26"/>
  <c r="BE167" i="26"/>
  <c r="F59" i="26"/>
  <c r="BE115" i="26"/>
  <c r="BE133" i="26"/>
  <c r="BE137" i="26"/>
  <c r="BE157" i="26"/>
  <c r="BE163" i="26"/>
  <c r="BE165" i="26"/>
  <c r="BE171" i="26"/>
  <c r="BE186" i="26"/>
  <c r="BE117" i="26"/>
  <c r="BE129" i="26"/>
  <c r="BE143" i="26"/>
  <c r="BE145" i="26"/>
  <c r="BE153" i="26"/>
  <c r="BE154" i="26"/>
  <c r="BE190" i="26"/>
  <c r="BE193" i="26"/>
  <c r="BE126" i="26"/>
  <c r="BE134" i="26"/>
  <c r="BE135" i="26"/>
  <c r="BE162" i="26"/>
  <c r="BE168" i="26"/>
  <c r="BE192" i="26"/>
  <c r="BE195" i="26"/>
  <c r="BK91" i="24"/>
  <c r="J82" i="25"/>
  <c r="F85" i="25"/>
  <c r="BE96" i="25"/>
  <c r="E50" i="25"/>
  <c r="BE91" i="25"/>
  <c r="BE93" i="25"/>
  <c r="BE90" i="25"/>
  <c r="BE95" i="25"/>
  <c r="BE97" i="25"/>
  <c r="BE137" i="24"/>
  <c r="BE196" i="24"/>
  <c r="E80" i="24"/>
  <c r="BE113" i="24"/>
  <c r="BE127" i="24"/>
  <c r="BE146" i="24"/>
  <c r="BE187" i="24"/>
  <c r="BE212" i="24"/>
  <c r="BE230" i="24"/>
  <c r="BE239" i="24"/>
  <c r="BE245" i="24"/>
  <c r="BE260" i="24"/>
  <c r="BE115" i="24"/>
  <c r="BE147" i="24"/>
  <c r="BE179" i="24"/>
  <c r="BE193" i="24"/>
  <c r="BE208" i="24"/>
  <c r="BE214" i="24"/>
  <c r="BE222" i="24"/>
  <c r="BE235" i="24"/>
  <c r="BE254" i="24"/>
  <c r="BE266" i="24"/>
  <c r="F55" i="24"/>
  <c r="BE190" i="24"/>
  <c r="BE192" i="24"/>
  <c r="BE199" i="24"/>
  <c r="BE200" i="24"/>
  <c r="BE215" i="24"/>
  <c r="BE218" i="24"/>
  <c r="BE224" i="24"/>
  <c r="BE262" i="24"/>
  <c r="BE264" i="24"/>
  <c r="BE270" i="24"/>
  <c r="J52" i="24"/>
  <c r="BE94" i="24"/>
  <c r="BE138" i="24"/>
  <c r="BE149" i="24"/>
  <c r="BE194" i="24"/>
  <c r="BE213" i="24"/>
  <c r="BE223" i="24"/>
  <c r="BE226" i="24"/>
  <c r="BE234" i="24"/>
  <c r="BE173" i="24"/>
  <c r="BE205" i="24"/>
  <c r="BE242" i="24"/>
  <c r="BE257" i="24"/>
  <c r="BE142" i="24"/>
  <c r="BE241" i="24"/>
  <c r="BE256" i="24"/>
  <c r="BE258" i="24"/>
  <c r="BE93" i="24"/>
  <c r="BE206" i="24"/>
  <c r="BE243" i="24"/>
  <c r="BE125" i="24"/>
  <c r="BE249" i="24"/>
  <c r="BE253" i="24"/>
  <c r="BE261" i="24"/>
  <c r="BE95" i="24"/>
  <c r="BE97" i="24"/>
  <c r="BE107" i="24"/>
  <c r="BE143" i="24"/>
  <c r="BE153" i="24"/>
  <c r="BE209" i="24"/>
  <c r="BE216" i="24"/>
  <c r="BE248" i="24"/>
  <c r="BE252" i="24"/>
  <c r="BE255" i="24"/>
  <c r="BE259" i="24"/>
  <c r="BE268" i="24"/>
  <c r="BE271" i="24"/>
  <c r="BE273" i="24"/>
  <c r="BE96" i="24"/>
  <c r="BE177" i="24"/>
  <c r="BE198" i="24"/>
  <c r="BE211" i="24"/>
  <c r="BE228" i="24"/>
  <c r="BE251" i="24"/>
  <c r="BE263" i="24"/>
  <c r="BE272" i="24"/>
  <c r="BE274" i="24"/>
  <c r="BE207" i="24"/>
  <c r="BE246" i="24"/>
  <c r="BE275" i="24"/>
  <c r="BE276" i="24"/>
  <c r="BE278" i="24"/>
  <c r="BE280" i="24"/>
  <c r="BE281" i="24"/>
  <c r="BE282" i="24"/>
  <c r="BE283" i="24"/>
  <c r="BE285" i="24"/>
  <c r="BE291" i="24"/>
  <c r="BE293" i="24"/>
  <c r="BE296" i="24"/>
  <c r="BE297" i="24"/>
  <c r="BE298" i="24"/>
  <c r="BE303" i="24"/>
  <c r="BE306" i="24"/>
  <c r="BE308" i="24"/>
  <c r="BE309" i="24"/>
  <c r="BE310" i="24"/>
  <c r="BE311" i="24"/>
  <c r="BE312" i="24"/>
  <c r="BE313" i="24"/>
  <c r="J52" i="23"/>
  <c r="F55" i="23"/>
  <c r="BE112" i="23"/>
  <c r="BE117" i="23"/>
  <c r="BE121" i="23"/>
  <c r="BE123" i="23"/>
  <c r="BE130" i="23"/>
  <c r="BE89" i="23"/>
  <c r="BE98" i="23"/>
  <c r="BE102" i="23"/>
  <c r="BE124" i="23"/>
  <c r="BE127" i="23"/>
  <c r="BE129" i="23"/>
  <c r="E75" i="23"/>
  <c r="BE90" i="23"/>
  <c r="BE93" i="23"/>
  <c r="BE106" i="23"/>
  <c r="BE110" i="23"/>
  <c r="BE119" i="23"/>
  <c r="BE131" i="23"/>
  <c r="BE137" i="23"/>
  <c r="BE139" i="23"/>
  <c r="BE142" i="23"/>
  <c r="BE88" i="23"/>
  <c r="BE111" i="23"/>
  <c r="BE114" i="23"/>
  <c r="BE116" i="23"/>
  <c r="BE125" i="23"/>
  <c r="BE134" i="23"/>
  <c r="BE143" i="23"/>
  <c r="BE147" i="23"/>
  <c r="BE148" i="23"/>
  <c r="BE152" i="23"/>
  <c r="BE145" i="23"/>
  <c r="BE146" i="23"/>
  <c r="BE150" i="23"/>
  <c r="BE154" i="23"/>
  <c r="BE149" i="23"/>
  <c r="BE151" i="23"/>
  <c r="BE120" i="22"/>
  <c r="BE91" i="22"/>
  <c r="BE109" i="22"/>
  <c r="BE115" i="22"/>
  <c r="BE104" i="22"/>
  <c r="BE114" i="22"/>
  <c r="BE130" i="22"/>
  <c r="BE137" i="22"/>
  <c r="J52" i="22"/>
  <c r="BE101" i="22"/>
  <c r="E48" i="22"/>
  <c r="BE106" i="22"/>
  <c r="BE116" i="22"/>
  <c r="BE140" i="22"/>
  <c r="BE103" i="22"/>
  <c r="BE125" i="22"/>
  <c r="BE133" i="22"/>
  <c r="BE144" i="22"/>
  <c r="BE90" i="22"/>
  <c r="BE128" i="22"/>
  <c r="BE136" i="22"/>
  <c r="BE138" i="22"/>
  <c r="F55" i="22"/>
  <c r="BE89" i="22"/>
  <c r="BE111" i="22"/>
  <c r="BE142" i="22"/>
  <c r="BE148" i="22"/>
  <c r="BE97" i="22"/>
  <c r="BE108" i="22"/>
  <c r="BE118" i="22"/>
  <c r="BE122" i="22"/>
  <c r="BE139" i="22"/>
  <c r="BK82" i="21"/>
  <c r="J82" i="21" s="1"/>
  <c r="J60" i="21" s="1"/>
  <c r="BE94" i="22"/>
  <c r="BE113" i="22"/>
  <c r="BE121" i="22"/>
  <c r="BE141" i="22"/>
  <c r="BE134" i="22"/>
  <c r="BE143" i="22"/>
  <c r="BE146" i="22"/>
  <c r="BE87" i="21"/>
  <c r="BE97" i="21"/>
  <c r="BE111" i="21"/>
  <c r="BE93" i="21"/>
  <c r="F78" i="21"/>
  <c r="BE84" i="21"/>
  <c r="BE89" i="21"/>
  <c r="BE99" i="21"/>
  <c r="J52" i="21"/>
  <c r="E71" i="21"/>
  <c r="BE105" i="21"/>
  <c r="BK85" i="20"/>
  <c r="J85" i="20" s="1"/>
  <c r="J60" i="20" s="1"/>
  <c r="BE91" i="21"/>
  <c r="BE95" i="21"/>
  <c r="BE103" i="21"/>
  <c r="BE108" i="21"/>
  <c r="E74" i="20"/>
  <c r="BE129" i="20"/>
  <c r="J59" i="19"/>
  <c r="BE95" i="20"/>
  <c r="BE101" i="20"/>
  <c r="BE120" i="20"/>
  <c r="BE121" i="20"/>
  <c r="BE92" i="20"/>
  <c r="BE107" i="20"/>
  <c r="F81" i="20"/>
  <c r="BE133" i="20"/>
  <c r="J52" i="20"/>
  <c r="BE87" i="20"/>
  <c r="J84" i="19"/>
  <c r="J60" i="19"/>
  <c r="BE119" i="20"/>
  <c r="BE124" i="20"/>
  <c r="BE128" i="20"/>
  <c r="BE130" i="20"/>
  <c r="BE138" i="20"/>
  <c r="BE104" i="20"/>
  <c r="BE125" i="20"/>
  <c r="BE139" i="20"/>
  <c r="BE142" i="20"/>
  <c r="BE98" i="20"/>
  <c r="BE112" i="20"/>
  <c r="BE141" i="20"/>
  <c r="BE146" i="20"/>
  <c r="BE118" i="20"/>
  <c r="BE123" i="20"/>
  <c r="BE127" i="20"/>
  <c r="BE135" i="20"/>
  <c r="BE144" i="20"/>
  <c r="BE109" i="19"/>
  <c r="BE123" i="19"/>
  <c r="BE132" i="19"/>
  <c r="BE141" i="19"/>
  <c r="BE147" i="19"/>
  <c r="BE152" i="19"/>
  <c r="J80" i="19"/>
  <c r="BE85" i="19"/>
  <c r="BE115" i="19"/>
  <c r="BE119" i="19"/>
  <c r="BE135" i="19"/>
  <c r="BE154" i="19"/>
  <c r="E48" i="19"/>
  <c r="BE113" i="19"/>
  <c r="BE117" i="19"/>
  <c r="J52" i="19"/>
  <c r="BE111" i="19"/>
  <c r="BE137" i="19"/>
  <c r="BE143" i="19"/>
  <c r="BE155" i="19"/>
  <c r="BE156" i="19"/>
  <c r="BE95" i="19"/>
  <c r="BE107" i="19"/>
  <c r="BE121" i="19"/>
  <c r="BE139" i="19"/>
  <c r="BE150" i="19"/>
  <c r="BE99" i="19"/>
  <c r="BE105" i="19"/>
  <c r="BE126" i="19"/>
  <c r="BE87" i="19"/>
  <c r="BE103" i="19"/>
  <c r="BE130" i="19"/>
  <c r="F55" i="19"/>
  <c r="BE91" i="19"/>
  <c r="BE89" i="19"/>
  <c r="BE97" i="19"/>
  <c r="BE101" i="19"/>
  <c r="BE128" i="19"/>
  <c r="BE93" i="19"/>
  <c r="BE94" i="19"/>
  <c r="BE145" i="19"/>
  <c r="BE129" i="19"/>
  <c r="J55" i="18"/>
  <c r="BE96" i="18"/>
  <c r="BE121" i="18"/>
  <c r="BE137" i="18"/>
  <c r="BE145" i="18"/>
  <c r="BE160" i="18"/>
  <c r="BE166" i="18"/>
  <c r="BE168" i="18"/>
  <c r="BE182" i="18"/>
  <c r="BE189" i="18"/>
  <c r="E48" i="18"/>
  <c r="F55" i="18"/>
  <c r="BE92" i="18"/>
  <c r="BE162" i="18"/>
  <c r="BE176" i="18"/>
  <c r="BE186" i="18"/>
  <c r="BE195" i="18"/>
  <c r="J52" i="18"/>
  <c r="BE102" i="18"/>
  <c r="BE116" i="18"/>
  <c r="BE138" i="18"/>
  <c r="BE154" i="18"/>
  <c r="BE158" i="18"/>
  <c r="BE161" i="18"/>
  <c r="BE164" i="18"/>
  <c r="BE184" i="18"/>
  <c r="BE123" i="18"/>
  <c r="BE125" i="18"/>
  <c r="BE146" i="18"/>
  <c r="BE108" i="18"/>
  <c r="BE95" i="18"/>
  <c r="BE100" i="18"/>
  <c r="BE104" i="18"/>
  <c r="BE114" i="18"/>
  <c r="BE118" i="18"/>
  <c r="BE134" i="18"/>
  <c r="BE142" i="18"/>
  <c r="BE150" i="18"/>
  <c r="BE152" i="18"/>
  <c r="BE170" i="18"/>
  <c r="BE172" i="18"/>
  <c r="BE197" i="18"/>
  <c r="BE198" i="18"/>
  <c r="BE86" i="18"/>
  <c r="BE88" i="18"/>
  <c r="BE90" i="18"/>
  <c r="BE127" i="18"/>
  <c r="BE129" i="18"/>
  <c r="BE140" i="18"/>
  <c r="BE148" i="18"/>
  <c r="BE156" i="18"/>
  <c r="BE178" i="18"/>
  <c r="BE191" i="18"/>
  <c r="BE132" i="18"/>
  <c r="BE174" i="18"/>
  <c r="BE200" i="18"/>
  <c r="BE201" i="18"/>
  <c r="BE202" i="18"/>
  <c r="J89" i="17"/>
  <c r="J61" i="17"/>
  <c r="BE98" i="18"/>
  <c r="BE106" i="18"/>
  <c r="BE120" i="18"/>
  <c r="BE94" i="18"/>
  <c r="BE110" i="18"/>
  <c r="BE112" i="18"/>
  <c r="BE136" i="18"/>
  <c r="BE144" i="18"/>
  <c r="BE180" i="18"/>
  <c r="BE193" i="18"/>
  <c r="BE120" i="17"/>
  <c r="BE166" i="17"/>
  <c r="BE126" i="17"/>
  <c r="BE139" i="17"/>
  <c r="BE144" i="17"/>
  <c r="BE201" i="17"/>
  <c r="BE213" i="17"/>
  <c r="BE221" i="17"/>
  <c r="BE236" i="17"/>
  <c r="BE270" i="17"/>
  <c r="BE282" i="17"/>
  <c r="BE286" i="17"/>
  <c r="BE293" i="17"/>
  <c r="J52" i="17"/>
  <c r="BE98" i="17"/>
  <c r="BE215" i="17"/>
  <c r="BE257" i="17"/>
  <c r="BE268" i="17"/>
  <c r="E48" i="17"/>
  <c r="BE90" i="17"/>
  <c r="BE112" i="17"/>
  <c r="BE158" i="17"/>
  <c r="BE162" i="17"/>
  <c r="BE168" i="17"/>
  <c r="BE181" i="17"/>
  <c r="BE207" i="17"/>
  <c r="BE252" i="17"/>
  <c r="BE262" i="17"/>
  <c r="BE271" i="17"/>
  <c r="BE276" i="17"/>
  <c r="BE307" i="17"/>
  <c r="BE332" i="17"/>
  <c r="BK99" i="16"/>
  <c r="BE195" i="17"/>
  <c r="BE231" i="17"/>
  <c r="BE249" i="17"/>
  <c r="BE273" i="17"/>
  <c r="BE108" i="17"/>
  <c r="BE187" i="17"/>
  <c r="BE234" i="17"/>
  <c r="BE247" i="17"/>
  <c r="BE274" i="17"/>
  <c r="BE281" i="17"/>
  <c r="BE315" i="17"/>
  <c r="BE340" i="17"/>
  <c r="BE172" i="17"/>
  <c r="BE245" i="17"/>
  <c r="BE279" i="17"/>
  <c r="BE290" i="17"/>
  <c r="BE299" i="17"/>
  <c r="BE301" i="17"/>
  <c r="BE311" i="17"/>
  <c r="BE330" i="17"/>
  <c r="BE337" i="17"/>
  <c r="F84" i="17"/>
  <c r="BE94" i="17"/>
  <c r="BE136" i="17"/>
  <c r="BE238" i="17"/>
  <c r="BE317" i="17"/>
  <c r="BE175" i="17"/>
  <c r="BE223" i="17"/>
  <c r="BE278" i="17"/>
  <c r="BE131" i="17"/>
  <c r="BE277" i="17"/>
  <c r="BE303" i="17"/>
  <c r="BE309" i="17"/>
  <c r="BE325" i="17"/>
  <c r="BE335" i="17"/>
  <c r="BE342" i="17"/>
  <c r="BE344" i="17"/>
  <c r="BE346" i="17"/>
  <c r="BE350" i="17"/>
  <c r="BE112" i="16"/>
  <c r="BE123" i="16"/>
  <c r="BE125" i="16"/>
  <c r="E50" i="16"/>
  <c r="BE102" i="16"/>
  <c r="BE119" i="16"/>
  <c r="BE126" i="16"/>
  <c r="BE134" i="16"/>
  <c r="BE149" i="16"/>
  <c r="BE110" i="16"/>
  <c r="J92" i="16"/>
  <c r="BE104" i="16"/>
  <c r="BE107" i="16"/>
  <c r="BE132" i="16"/>
  <c r="BE133" i="16"/>
  <c r="BE136" i="16"/>
  <c r="BE145" i="16"/>
  <c r="BE147" i="16"/>
  <c r="BE151" i="16"/>
  <c r="BE103" i="16"/>
  <c r="BE115" i="16"/>
  <c r="BE113" i="16"/>
  <c r="BE118" i="16"/>
  <c r="BE137" i="16"/>
  <c r="BE101" i="16"/>
  <c r="BE105" i="16"/>
  <c r="BE116" i="16"/>
  <c r="BE124" i="16"/>
  <c r="BE130" i="16"/>
  <c r="BE131" i="16"/>
  <c r="BE139" i="16"/>
  <c r="BE148" i="16"/>
  <c r="BE108" i="16"/>
  <c r="BE140" i="16"/>
  <c r="BE144" i="16"/>
  <c r="F59" i="16"/>
  <c r="BE120" i="16"/>
  <c r="BE128" i="16"/>
  <c r="BE141" i="16"/>
  <c r="BE111" i="16"/>
  <c r="BE129" i="16"/>
  <c r="BE138" i="16"/>
  <c r="BE142" i="16"/>
  <c r="E50" i="15"/>
  <c r="BE100" i="15"/>
  <c r="BE101" i="15"/>
  <c r="BE109" i="15"/>
  <c r="J107" i="14"/>
  <c r="J65" i="14" s="1"/>
  <c r="BE104" i="15"/>
  <c r="J498" i="14"/>
  <c r="J73" i="14"/>
  <c r="J59" i="15"/>
  <c r="BE93" i="15"/>
  <c r="BE95" i="15"/>
  <c r="BE102" i="15"/>
  <c r="BE108" i="15"/>
  <c r="F59" i="15"/>
  <c r="J56" i="15"/>
  <c r="BE96" i="15"/>
  <c r="BE110" i="15"/>
  <c r="BE111" i="15"/>
  <c r="BE114" i="15"/>
  <c r="BE115" i="15"/>
  <c r="BE117" i="15"/>
  <c r="BE129" i="15"/>
  <c r="BE105" i="15"/>
  <c r="BE112" i="15"/>
  <c r="BE120" i="15"/>
  <c r="BE123" i="15"/>
  <c r="BE94" i="15"/>
  <c r="BE99" i="15"/>
  <c r="BE116" i="15"/>
  <c r="BE122" i="15"/>
  <c r="BE126" i="15"/>
  <c r="BE128" i="15"/>
  <c r="BE130" i="15"/>
  <c r="BE131" i="15"/>
  <c r="BE97" i="15"/>
  <c r="BE103" i="15"/>
  <c r="BE107" i="15"/>
  <c r="BE118" i="15"/>
  <c r="BE125" i="15"/>
  <c r="BE127" i="15"/>
  <c r="BE112" i="14"/>
  <c r="BE228" i="14"/>
  <c r="BE296" i="14"/>
  <c r="BE302" i="14"/>
  <c r="BE342" i="14"/>
  <c r="BE346" i="14"/>
  <c r="BE370" i="14"/>
  <c r="BE480" i="14"/>
  <c r="BE484" i="14"/>
  <c r="BE566" i="14"/>
  <c r="BE611" i="14"/>
  <c r="BE623" i="14"/>
  <c r="BE630" i="14"/>
  <c r="J56" i="14"/>
  <c r="BE250" i="14"/>
  <c r="BE321" i="14"/>
  <c r="BE482" i="14"/>
  <c r="BE524" i="14"/>
  <c r="BE590" i="14"/>
  <c r="BE739" i="14"/>
  <c r="E93" i="14"/>
  <c r="F102" i="14"/>
  <c r="BE173" i="14"/>
  <c r="BE258" i="14"/>
  <c r="BE276" i="14"/>
  <c r="BE306" i="14"/>
  <c r="BE388" i="14"/>
  <c r="BE406" i="14"/>
  <c r="BE410" i="14"/>
  <c r="BE421" i="14"/>
  <c r="BE504" i="14"/>
  <c r="BE634" i="14"/>
  <c r="BE669" i="14"/>
  <c r="BE674" i="14"/>
  <c r="BK90" i="13"/>
  <c r="J90" i="13" s="1"/>
  <c r="BE116" i="14"/>
  <c r="BE184" i="14"/>
  <c r="BE203" i="14"/>
  <c r="BE238" i="14"/>
  <c r="BE244" i="14"/>
  <c r="BE278" i="14"/>
  <c r="BE311" i="14"/>
  <c r="BE316" i="14"/>
  <c r="BE338" i="14"/>
  <c r="BE454" i="14"/>
  <c r="BE654" i="14"/>
  <c r="BE715" i="14"/>
  <c r="BE728" i="14"/>
  <c r="BE751" i="14"/>
  <c r="BE180" i="14"/>
  <c r="BE216" i="14"/>
  <c r="BE264" i="14"/>
  <c r="BE356" i="14"/>
  <c r="BE398" i="14"/>
  <c r="BE433" i="14"/>
  <c r="BE458" i="14"/>
  <c r="BE543" i="14"/>
  <c r="BE583" i="14"/>
  <c r="BE587" i="14"/>
  <c r="BE616" i="14"/>
  <c r="BE683" i="14"/>
  <c r="BE737" i="14"/>
  <c r="BE741" i="14"/>
  <c r="BE746" i="14"/>
  <c r="BE765" i="14"/>
  <c r="BE775" i="14"/>
  <c r="BE126" i="14"/>
  <c r="BE133" i="14"/>
  <c r="BE135" i="14"/>
  <c r="BE234" i="14"/>
  <c r="BE242" i="14"/>
  <c r="BE270" i="14"/>
  <c r="BE284" i="14"/>
  <c r="BE286" i="14"/>
  <c r="BE334" i="14"/>
  <c r="BE350" i="14"/>
  <c r="BE444" i="14"/>
  <c r="BE520" i="14"/>
  <c r="BE570" i="14"/>
  <c r="BE595" i="14"/>
  <c r="BE678" i="14"/>
  <c r="BE190" i="14"/>
  <c r="BE230" i="14"/>
  <c r="BE268" i="14"/>
  <c r="BE352" i="14"/>
  <c r="BE394" i="14"/>
  <c r="BE487" i="14"/>
  <c r="BE579" i="14"/>
  <c r="BE640" i="14"/>
  <c r="BE717" i="14"/>
  <c r="BE726" i="14"/>
  <c r="BE743" i="14"/>
  <c r="BE759" i="14"/>
  <c r="BE772" i="14"/>
  <c r="BE214" i="14"/>
  <c r="BE220" i="14"/>
  <c r="BE224" i="14"/>
  <c r="BE290" i="14"/>
  <c r="BE378" i="14"/>
  <c r="BE384" i="14"/>
  <c r="BE489" i="14"/>
  <c r="BE511" i="14"/>
  <c r="BE556" i="14"/>
  <c r="BE605" i="14"/>
  <c r="BE609" i="14"/>
  <c r="BE618" i="14"/>
  <c r="BE659" i="14"/>
  <c r="BE685" i="14"/>
  <c r="BE108" i="14"/>
  <c r="BE124" i="14"/>
  <c r="BE197" i="14"/>
  <c r="BE472" i="14"/>
  <c r="BE513" i="14"/>
  <c r="BE554" i="14"/>
  <c r="BE597" i="14"/>
  <c r="BE644" i="14"/>
  <c r="BE671" i="14"/>
  <c r="BE753" i="14"/>
  <c r="BE120" i="14"/>
  <c r="BE140" i="14"/>
  <c r="BE144" i="14"/>
  <c r="BE148" i="14"/>
  <c r="BE178" i="14"/>
  <c r="BE186" i="14"/>
  <c r="BE323" i="14"/>
  <c r="BE360" i="14"/>
  <c r="BE364" i="14"/>
  <c r="BE374" i="14"/>
  <c r="BE380" i="14"/>
  <c r="BE402" i="14"/>
  <c r="BE425" i="14"/>
  <c r="BE437" i="14"/>
  <c r="BE462" i="14"/>
  <c r="BE532" i="14"/>
  <c r="BE563" i="14"/>
  <c r="BE575" i="14"/>
  <c r="BE625" i="14"/>
  <c r="BE129" i="14"/>
  <c r="BE153" i="14"/>
  <c r="BE158" i="14"/>
  <c r="BE162" i="14"/>
  <c r="BE168" i="14"/>
  <c r="BE182" i="14"/>
  <c r="BE252" i="14"/>
  <c r="BE272" i="14"/>
  <c r="BE414" i="14"/>
  <c r="BE429" i="14"/>
  <c r="BE449" i="14"/>
  <c r="BE491" i="14"/>
  <c r="BE495" i="14"/>
  <c r="BE499" i="14"/>
  <c r="BE506" i="14"/>
  <c r="BE517" i="14"/>
  <c r="BE528" i="14"/>
  <c r="BE536" i="14"/>
  <c r="BE550" i="14"/>
  <c r="BE580" i="14"/>
  <c r="E78" i="13"/>
  <c r="J59" i="13"/>
  <c r="BE100" i="13"/>
  <c r="BE118" i="13"/>
  <c r="J108" i="12"/>
  <c r="J65" i="12" s="1"/>
  <c r="BK448" i="12"/>
  <c r="J448" i="12"/>
  <c r="J73" i="12" s="1"/>
  <c r="F87" i="13"/>
  <c r="BE95" i="13"/>
  <c r="BE111" i="13"/>
  <c r="BE105" i="13"/>
  <c r="BE113" i="13"/>
  <c r="BE117" i="13"/>
  <c r="BE119" i="13"/>
  <c r="BE93" i="13"/>
  <c r="BE99" i="13"/>
  <c r="BE103" i="13"/>
  <c r="BE115" i="13"/>
  <c r="BE92" i="13"/>
  <c r="BE98" i="13"/>
  <c r="BE106" i="13"/>
  <c r="BE108" i="13"/>
  <c r="J84" i="13"/>
  <c r="BE97" i="13"/>
  <c r="BE109" i="13"/>
  <c r="BE112" i="13"/>
  <c r="BE116" i="13"/>
  <c r="BE104" i="13"/>
  <c r="BE102" i="13"/>
  <c r="BE94" i="13"/>
  <c r="BE110" i="13"/>
  <c r="BE278" i="12"/>
  <c r="BE370" i="12"/>
  <c r="BE372" i="12"/>
  <c r="BE420" i="12"/>
  <c r="BE438" i="12"/>
  <c r="BE474" i="12"/>
  <c r="BE489" i="12"/>
  <c r="BE496" i="12"/>
  <c r="BE514" i="12"/>
  <c r="BE534" i="12"/>
  <c r="BE585" i="12"/>
  <c r="BE603" i="12"/>
  <c r="BE610" i="12"/>
  <c r="BE651" i="12"/>
  <c r="BE689" i="12"/>
  <c r="BE718" i="12"/>
  <c r="BE720" i="12"/>
  <c r="J89" i="11"/>
  <c r="J64" i="11"/>
  <c r="J56" i="12"/>
  <c r="BE139" i="12"/>
  <c r="BE146" i="12"/>
  <c r="BE267" i="12"/>
  <c r="BE327" i="12"/>
  <c r="BE395" i="12"/>
  <c r="BE413" i="12"/>
  <c r="BE430" i="12"/>
  <c r="BE443" i="12"/>
  <c r="BE457" i="12"/>
  <c r="BE544" i="12"/>
  <c r="BE561" i="12"/>
  <c r="BE573" i="12"/>
  <c r="BE645" i="12"/>
  <c r="BE659" i="12"/>
  <c r="BE665" i="12"/>
  <c r="BE681" i="12"/>
  <c r="BE711" i="12"/>
  <c r="BE725" i="12"/>
  <c r="BE750" i="12"/>
  <c r="E50" i="12"/>
  <c r="BE124" i="12"/>
  <c r="BE162" i="12"/>
  <c r="BE178" i="12"/>
  <c r="BE209" i="12"/>
  <c r="BE224" i="12"/>
  <c r="BE229" i="12"/>
  <c r="BE248" i="12"/>
  <c r="BE289" i="12"/>
  <c r="BE356" i="12"/>
  <c r="BE397" i="12"/>
  <c r="BE402" i="12"/>
  <c r="BE481" i="12"/>
  <c r="BE495" i="12"/>
  <c r="BE518" i="12"/>
  <c r="BE522" i="12"/>
  <c r="BE567" i="12"/>
  <c r="BE614" i="12"/>
  <c r="BE634" i="12"/>
  <c r="BE638" i="12"/>
  <c r="BE700" i="12"/>
  <c r="BE713" i="12"/>
  <c r="BE727" i="12"/>
  <c r="BE741" i="12"/>
  <c r="F103" i="12"/>
  <c r="BE141" i="12"/>
  <c r="BE317" i="12"/>
  <c r="BE418" i="12"/>
  <c r="BE432" i="12"/>
  <c r="BE436" i="12"/>
  <c r="BE446" i="12"/>
  <c r="BE536" i="12"/>
  <c r="BE571" i="12"/>
  <c r="BE601" i="12"/>
  <c r="BE624" i="12"/>
  <c r="BE627" i="12"/>
  <c r="BE654" i="12"/>
  <c r="BE668" i="12"/>
  <c r="BE731" i="12"/>
  <c r="BE737" i="12"/>
  <c r="BE739" i="12"/>
  <c r="BE744" i="12"/>
  <c r="BE753" i="12"/>
  <c r="BE134" i="12"/>
  <c r="BE166" i="12"/>
  <c r="BE199" i="12"/>
  <c r="BE218" i="12"/>
  <c r="BE222" i="12"/>
  <c r="BE256" i="12"/>
  <c r="BE299" i="12"/>
  <c r="BE304" i="12"/>
  <c r="BE406" i="12"/>
  <c r="BE676" i="12"/>
  <c r="BE686" i="12"/>
  <c r="BE698" i="12"/>
  <c r="BE129" i="12"/>
  <c r="BE191" i="12"/>
  <c r="BE236" i="12"/>
  <c r="BE346" i="12"/>
  <c r="BE381" i="12"/>
  <c r="BE647" i="12"/>
  <c r="BE675" i="12"/>
  <c r="BE688" i="12"/>
  <c r="BE196" i="12"/>
  <c r="BE214" i="12"/>
  <c r="BE241" i="12"/>
  <c r="BE343" i="12"/>
  <c r="BE440" i="12"/>
  <c r="BE464" i="12"/>
  <c r="BE510" i="12"/>
  <c r="BE115" i="12"/>
  <c r="BE155" i="12"/>
  <c r="BE243" i="12"/>
  <c r="BE273" i="12"/>
  <c r="BE291" i="12"/>
  <c r="BE310" i="12"/>
  <c r="BE319" i="12"/>
  <c r="BE334" i="12"/>
  <c r="BE340" i="12"/>
  <c r="BE411" i="12"/>
  <c r="BE416" i="12"/>
  <c r="BE493" i="12"/>
  <c r="BE501" i="12"/>
  <c r="BE504" i="12"/>
  <c r="BE564" i="12"/>
  <c r="BE599" i="12"/>
  <c r="BE617" i="12"/>
  <c r="BE620" i="12"/>
  <c r="BE169" i="12"/>
  <c r="BE351" i="12"/>
  <c r="BE365" i="12"/>
  <c r="BE386" i="12"/>
  <c r="BE409" i="12"/>
  <c r="BE424" i="12"/>
  <c r="BE426" i="12"/>
  <c r="BE450" i="12"/>
  <c r="BE486" i="12"/>
  <c r="BE543" i="12"/>
  <c r="BE552" i="12"/>
  <c r="BE581" i="12"/>
  <c r="BE591" i="12"/>
  <c r="BE660" i="12"/>
  <c r="BE183" i="12"/>
  <c r="BE231" i="12"/>
  <c r="BE391" i="12"/>
  <c r="BE500" i="12"/>
  <c r="BE579" i="12"/>
  <c r="BE593" i="12"/>
  <c r="BE607" i="12"/>
  <c r="BE641" i="12"/>
  <c r="BE159" i="12"/>
  <c r="BE172" i="12"/>
  <c r="BE203" i="12"/>
  <c r="BE325" i="12"/>
  <c r="BE337" i="12"/>
  <c r="BE361" i="12"/>
  <c r="BE377" i="12"/>
  <c r="BE462" i="12"/>
  <c r="BE469" i="12"/>
  <c r="BE476" i="12"/>
  <c r="BE503" i="12"/>
  <c r="BE526" i="12"/>
  <c r="BE550" i="12"/>
  <c r="BE575" i="12"/>
  <c r="BE587" i="12"/>
  <c r="BE631" i="12"/>
  <c r="BE680" i="12"/>
  <c r="BE695" i="12"/>
  <c r="BE109" i="12"/>
  <c r="BE185" i="12"/>
  <c r="BE252" i="12"/>
  <c r="BE265" i="12"/>
  <c r="BE283" i="12"/>
  <c r="BE297" i="12"/>
  <c r="BE321" i="12"/>
  <c r="BE329" i="12"/>
  <c r="BE455" i="12"/>
  <c r="BE530" i="12"/>
  <c r="BE541" i="12"/>
  <c r="BE555" i="12"/>
  <c r="BE595" i="12"/>
  <c r="BE658" i="12"/>
  <c r="BE690" i="12"/>
  <c r="BE691" i="12"/>
  <c r="BE706" i="12"/>
  <c r="F59" i="11"/>
  <c r="BE90" i="11"/>
  <c r="BE100" i="11"/>
  <c r="BE95" i="11"/>
  <c r="J151" i="10"/>
  <c r="J74" i="10"/>
  <c r="J82" i="11"/>
  <c r="BE92" i="11"/>
  <c r="E76" i="11"/>
  <c r="BE98" i="11"/>
  <c r="BE102" i="11"/>
  <c r="J101" i="10"/>
  <c r="J65" i="10" s="1"/>
  <c r="BE104" i="11"/>
  <c r="J59" i="11"/>
  <c r="BE103" i="10"/>
  <c r="BE111" i="10"/>
  <c r="BE115" i="10"/>
  <c r="BE116" i="10"/>
  <c r="BE119" i="10"/>
  <c r="BE127" i="10"/>
  <c r="F59" i="10"/>
  <c r="BE141" i="10"/>
  <c r="BE147" i="10"/>
  <c r="BE162" i="10"/>
  <c r="BE107" i="10"/>
  <c r="BE110" i="10"/>
  <c r="BE126" i="10"/>
  <c r="BE130" i="10"/>
  <c r="BE144" i="10"/>
  <c r="BE159" i="10"/>
  <c r="BE165" i="10"/>
  <c r="BE166" i="10"/>
  <c r="BE168" i="10"/>
  <c r="J56" i="10"/>
  <c r="BE105" i="10"/>
  <c r="BE170" i="10"/>
  <c r="BE174" i="10"/>
  <c r="BE180" i="10"/>
  <c r="BE181" i="10"/>
  <c r="J161" i="9"/>
  <c r="J71" i="9" s="1"/>
  <c r="BE131" i="10"/>
  <c r="BE132" i="10"/>
  <c r="BE134" i="10"/>
  <c r="BE145" i="10"/>
  <c r="BE153" i="10"/>
  <c r="BE154" i="10"/>
  <c r="BE155" i="10"/>
  <c r="BE156" i="10"/>
  <c r="BE158" i="10"/>
  <c r="BE169" i="10"/>
  <c r="BE182" i="10"/>
  <c r="BE164" i="10"/>
  <c r="BE167" i="10"/>
  <c r="BK105" i="9"/>
  <c r="J105" i="9"/>
  <c r="J64" i="9"/>
  <c r="BK194" i="9"/>
  <c r="J194" i="9"/>
  <c r="J74" i="9" s="1"/>
  <c r="E87" i="10"/>
  <c r="BE102" i="10"/>
  <c r="BE109" i="10"/>
  <c r="BE120" i="10"/>
  <c r="BE123" i="10"/>
  <c r="BE125" i="10"/>
  <c r="BE148" i="10"/>
  <c r="BE173" i="10"/>
  <c r="BE177" i="10"/>
  <c r="BE136" i="10"/>
  <c r="BE137" i="10"/>
  <c r="BE146" i="10"/>
  <c r="BE161" i="10"/>
  <c r="BE178" i="10"/>
  <c r="BE104" i="10"/>
  <c r="BE114" i="10"/>
  <c r="BE121" i="10"/>
  <c r="BE129" i="10"/>
  <c r="BE140" i="10"/>
  <c r="BE160" i="10"/>
  <c r="BE122" i="10"/>
  <c r="BE112" i="10"/>
  <c r="BE113" i="10"/>
  <c r="BE118" i="10"/>
  <c r="BE128" i="10"/>
  <c r="BE139" i="10"/>
  <c r="BE150" i="10"/>
  <c r="BE106" i="10"/>
  <c r="BE149" i="10"/>
  <c r="BE152" i="10"/>
  <c r="BE157" i="10"/>
  <c r="BE171" i="10"/>
  <c r="BE176" i="10"/>
  <c r="BE179" i="10"/>
  <c r="J59" i="9"/>
  <c r="BE117" i="9"/>
  <c r="BE121" i="9"/>
  <c r="BE122" i="9"/>
  <c r="BE134" i="9"/>
  <c r="BE135" i="9"/>
  <c r="BE142" i="9"/>
  <c r="BE144" i="9"/>
  <c r="BE147" i="9"/>
  <c r="BE158" i="9"/>
  <c r="BE164" i="9"/>
  <c r="BE166" i="9"/>
  <c r="BE209" i="9"/>
  <c r="BE226" i="9"/>
  <c r="BE228" i="9"/>
  <c r="J115" i="8"/>
  <c r="J64" i="8" s="1"/>
  <c r="E50" i="9"/>
  <c r="BE120" i="9"/>
  <c r="BE126" i="9"/>
  <c r="BE127" i="9"/>
  <c r="BE141" i="9"/>
  <c r="BE145" i="9"/>
  <c r="BE174" i="9"/>
  <c r="BE176" i="9"/>
  <c r="BE196" i="9"/>
  <c r="BE206" i="9"/>
  <c r="BE215" i="9"/>
  <c r="BE218" i="9"/>
  <c r="J56" i="9"/>
  <c r="BE113" i="9"/>
  <c r="BE114" i="9"/>
  <c r="BE119" i="9"/>
  <c r="BE140" i="9"/>
  <c r="BE146" i="9"/>
  <c r="BE192" i="9"/>
  <c r="BE199" i="9"/>
  <c r="BE214" i="9"/>
  <c r="BE216" i="9"/>
  <c r="BE234" i="9"/>
  <c r="BE236" i="9"/>
  <c r="BE237" i="9"/>
  <c r="F101" i="9"/>
  <c r="BE108" i="9"/>
  <c r="BE111" i="9"/>
  <c r="BE123" i="9"/>
  <c r="BE168" i="9"/>
  <c r="BE171" i="9"/>
  <c r="BE232" i="9"/>
  <c r="BE107" i="9"/>
  <c r="BE118" i="9"/>
  <c r="BE124" i="9"/>
  <c r="BE128" i="9"/>
  <c r="BE129" i="9"/>
  <c r="BE156" i="9"/>
  <c r="BE175" i="9"/>
  <c r="BE193" i="9"/>
  <c r="BE198" i="9"/>
  <c r="BE201" i="9"/>
  <c r="BE219" i="9"/>
  <c r="BE231" i="9"/>
  <c r="BE233" i="9"/>
  <c r="BE235" i="9"/>
  <c r="BE239" i="9"/>
  <c r="BE137" i="9"/>
  <c r="BE163" i="9"/>
  <c r="BE185" i="9"/>
  <c r="BE202" i="9"/>
  <c r="BE203" i="9"/>
  <c r="BE224" i="9"/>
  <c r="BE110" i="9"/>
  <c r="BE125" i="9"/>
  <c r="BE130" i="9"/>
  <c r="BE143" i="9"/>
  <c r="BE148" i="9"/>
  <c r="BE154" i="9"/>
  <c r="BE179" i="9"/>
  <c r="BE190" i="9"/>
  <c r="BE217" i="9"/>
  <c r="BE220" i="9"/>
  <c r="BE212" i="9"/>
  <c r="BE136" i="9"/>
  <c r="BE139" i="9"/>
  <c r="BE151" i="9"/>
  <c r="BE157" i="9"/>
  <c r="BE159" i="9"/>
  <c r="BE162" i="9"/>
  <c r="BE177" i="9"/>
  <c r="BE183" i="9"/>
  <c r="BE188" i="9"/>
  <c r="BE197" i="9"/>
  <c r="BE200" i="9"/>
  <c r="BE207" i="9"/>
  <c r="BE229" i="9"/>
  <c r="BE112" i="9"/>
  <c r="BE115" i="9"/>
  <c r="BE133" i="9"/>
  <c r="BE155" i="9"/>
  <c r="BE165" i="9"/>
  <c r="BE170" i="9"/>
  <c r="BE181" i="9"/>
  <c r="BE208" i="9"/>
  <c r="BE109" i="9"/>
  <c r="BE132" i="9"/>
  <c r="BE150" i="9"/>
  <c r="BE152" i="9"/>
  <c r="BE167" i="9"/>
  <c r="BE205" i="9"/>
  <c r="BE210" i="9"/>
  <c r="BE223" i="9"/>
  <c r="BE116" i="9"/>
  <c r="BE169" i="9"/>
  <c r="BE172" i="9"/>
  <c r="BE211" i="9"/>
  <c r="BE221" i="9"/>
  <c r="BE147" i="8"/>
  <c r="BE200" i="8"/>
  <c r="BE218" i="8"/>
  <c r="BE226" i="8"/>
  <c r="BE284" i="8"/>
  <c r="BE298" i="8"/>
  <c r="BE328" i="8"/>
  <c r="J108" i="8"/>
  <c r="BE116" i="8"/>
  <c r="BE174" i="8"/>
  <c r="BE202" i="8"/>
  <c r="BE214" i="8"/>
  <c r="BE222" i="8"/>
  <c r="BE230" i="8"/>
  <c r="BE282" i="8"/>
  <c r="BE304" i="8"/>
  <c r="BE312" i="8"/>
  <c r="BE336" i="8"/>
  <c r="BK97" i="7"/>
  <c r="BE128" i="8"/>
  <c r="BE150" i="8"/>
  <c r="BE154" i="8"/>
  <c r="BE162" i="8"/>
  <c r="BE180" i="8"/>
  <c r="BE182" i="8"/>
  <c r="BE228" i="8"/>
  <c r="BE238" i="8"/>
  <c r="BE246" i="8"/>
  <c r="BE316" i="8"/>
  <c r="BE332" i="8"/>
  <c r="BE348" i="8"/>
  <c r="E50" i="8"/>
  <c r="F59" i="8"/>
  <c r="BE198" i="8"/>
  <c r="BE204" i="8"/>
  <c r="BE216" i="8"/>
  <c r="BE224" i="8"/>
  <c r="BE240" i="8"/>
  <c r="BE243" i="8"/>
  <c r="BE289" i="8"/>
  <c r="BE291" i="8"/>
  <c r="BE309" i="8"/>
  <c r="BE326" i="8"/>
  <c r="BE130" i="8"/>
  <c r="BE148" i="8"/>
  <c r="BE156" i="8"/>
  <c r="BE172" i="8"/>
  <c r="BE210" i="8"/>
  <c r="BE254" i="8"/>
  <c r="BE266" i="8"/>
  <c r="BE306" i="8"/>
  <c r="BE324" i="8"/>
  <c r="BE142" i="8"/>
  <c r="BE158" i="8"/>
  <c r="BE186" i="8"/>
  <c r="BE213" i="8"/>
  <c r="BE268" i="8"/>
  <c r="BE296" i="8"/>
  <c r="BE302" i="8"/>
  <c r="BE310" i="8"/>
  <c r="BE322" i="8"/>
  <c r="BE360" i="8"/>
  <c r="BE134" i="8"/>
  <c r="BE138" i="8"/>
  <c r="BE166" i="8"/>
  <c r="BE236" i="8"/>
  <c r="BE248" i="8"/>
  <c r="BE321" i="8"/>
  <c r="BE352" i="8"/>
  <c r="J59" i="8"/>
  <c r="BE140" i="8"/>
  <c r="BE160" i="8"/>
  <c r="BE164" i="8"/>
  <c r="BE188" i="8"/>
  <c r="BE206" i="8"/>
  <c r="BE208" i="8"/>
  <c r="BE256" i="8"/>
  <c r="BE260" i="8"/>
  <c r="BE274" i="8"/>
  <c r="BE277" i="8"/>
  <c r="BE278" i="8"/>
  <c r="BE318" i="8"/>
  <c r="BE340" i="8"/>
  <c r="BE344" i="8"/>
  <c r="BE356" i="8"/>
  <c r="BE120" i="8"/>
  <c r="BE122" i="8"/>
  <c r="BE124" i="8"/>
  <c r="BE126" i="8"/>
  <c r="BE132" i="8"/>
  <c r="BE152" i="8"/>
  <c r="BE170" i="8"/>
  <c r="BE176" i="8"/>
  <c r="BE178" i="8"/>
  <c r="BE190" i="8"/>
  <c r="BE192" i="8"/>
  <c r="BE234" i="8"/>
  <c r="BE263" i="8"/>
  <c r="BE264" i="8"/>
  <c r="BE270" i="8"/>
  <c r="BE280" i="8"/>
  <c r="BE330" i="8"/>
  <c r="BE335" i="8"/>
  <c r="BE354" i="8"/>
  <c r="BE362" i="8"/>
  <c r="BE168" i="8"/>
  <c r="BE184" i="8"/>
  <c r="BE220" i="8"/>
  <c r="BE293" i="8"/>
  <c r="BE346" i="8"/>
  <c r="BE359" i="8"/>
  <c r="BK119" i="7"/>
  <c r="J119" i="7"/>
  <c r="J69" i="7"/>
  <c r="BE194" i="8"/>
  <c r="BE196" i="8"/>
  <c r="BE232" i="8"/>
  <c r="BE250" i="8"/>
  <c r="BE253" i="8"/>
  <c r="BE272" i="8"/>
  <c r="BE314" i="8"/>
  <c r="BE338" i="8"/>
  <c r="BE351" i="8"/>
  <c r="BE118" i="8"/>
  <c r="BE136" i="8"/>
  <c r="BE144" i="8"/>
  <c r="BE244" i="8"/>
  <c r="BE258" i="8"/>
  <c r="BE287" i="8"/>
  <c r="BE300" i="8"/>
  <c r="BE342" i="8"/>
  <c r="BE364" i="8"/>
  <c r="BE366" i="8"/>
  <c r="BE369" i="8"/>
  <c r="BE370" i="8"/>
  <c r="BE372" i="8"/>
  <c r="BE373" i="8"/>
  <c r="BE374" i="8"/>
  <c r="BE375" i="8"/>
  <c r="BE376" i="8"/>
  <c r="BE377" i="8"/>
  <c r="BK306" i="6"/>
  <c r="J306" i="6"/>
  <c r="J98" i="6" s="1"/>
  <c r="E84" i="7"/>
  <c r="J93" i="7"/>
  <c r="BE123" i="7"/>
  <c r="BE128" i="7"/>
  <c r="BK219" i="6"/>
  <c r="J219" i="6" s="1"/>
  <c r="J80" i="6" s="1"/>
  <c r="BK248" i="6"/>
  <c r="J248" i="6"/>
  <c r="J84" i="6"/>
  <c r="J56" i="7"/>
  <c r="BE107" i="7"/>
  <c r="BE120" i="7"/>
  <c r="BE126" i="7"/>
  <c r="BE134" i="7"/>
  <c r="J202" i="6"/>
  <c r="J77" i="6"/>
  <c r="BK266" i="6"/>
  <c r="J266" i="6" s="1"/>
  <c r="J88" i="6" s="1"/>
  <c r="BE103" i="7"/>
  <c r="BE138" i="7"/>
  <c r="BE142" i="7"/>
  <c r="BE114" i="7"/>
  <c r="BK123" i="6"/>
  <c r="J123" i="6"/>
  <c r="J64" i="6" s="1"/>
  <c r="J166" i="6"/>
  <c r="J73" i="6"/>
  <c r="F59" i="7"/>
  <c r="BE101" i="7"/>
  <c r="BE106" i="7"/>
  <c r="BE115" i="7"/>
  <c r="BE116" i="7"/>
  <c r="BE117" i="7"/>
  <c r="BE118" i="7"/>
  <c r="BE125" i="7"/>
  <c r="BE127" i="7"/>
  <c r="BE139" i="7"/>
  <c r="BE141" i="7"/>
  <c r="BK284" i="6"/>
  <c r="J284" i="6"/>
  <c r="J91" i="6" s="1"/>
  <c r="BE129" i="7"/>
  <c r="BE135" i="7"/>
  <c r="BE145" i="7"/>
  <c r="BE154" i="7"/>
  <c r="BE156" i="7"/>
  <c r="BE159" i="7"/>
  <c r="BE160" i="7"/>
  <c r="BE162" i="7"/>
  <c r="BE163" i="7"/>
  <c r="BE108" i="7"/>
  <c r="BE110" i="7"/>
  <c r="BE112" i="7"/>
  <c r="BE121" i="7"/>
  <c r="BE131" i="7"/>
  <c r="BE144" i="7"/>
  <c r="BE153" i="7"/>
  <c r="BE157" i="7"/>
  <c r="BE99" i="7"/>
  <c r="BE102" i="7"/>
  <c r="BE111" i="7"/>
  <c r="BE133" i="7"/>
  <c r="BE140" i="7"/>
  <c r="BE147" i="7"/>
  <c r="BE155" i="7"/>
  <c r="BE158" i="7"/>
  <c r="BE104" i="7"/>
  <c r="BE113" i="7"/>
  <c r="BE132" i="7"/>
  <c r="BE137" i="7"/>
  <c r="BE143" i="7"/>
  <c r="BE146" i="7"/>
  <c r="BE149" i="7"/>
  <c r="BE150" i="7"/>
  <c r="BE151" i="7"/>
  <c r="BE152" i="7"/>
  <c r="BE127" i="6"/>
  <c r="BE133" i="6"/>
  <c r="BE137" i="6"/>
  <c r="BE150" i="6"/>
  <c r="BE158" i="6"/>
  <c r="BE161" i="6"/>
  <c r="BE162" i="6"/>
  <c r="BE163" i="6"/>
  <c r="BE168" i="6"/>
  <c r="BE169" i="6"/>
  <c r="BE179" i="6"/>
  <c r="BE187" i="6"/>
  <c r="BE192" i="6"/>
  <c r="BE217" i="6"/>
  <c r="BE231" i="6"/>
  <c r="BE236" i="6"/>
  <c r="BE241" i="6"/>
  <c r="BE255" i="6"/>
  <c r="BE258" i="6"/>
  <c r="BE263" i="6"/>
  <c r="BE270" i="6"/>
  <c r="BE274" i="6"/>
  <c r="BE277" i="6"/>
  <c r="BE283" i="6"/>
  <c r="BE297" i="6"/>
  <c r="BE298" i="6"/>
  <c r="BE326" i="6"/>
  <c r="BE152" i="6"/>
  <c r="BE185" i="6"/>
  <c r="BE203" i="6"/>
  <c r="BE211" i="6"/>
  <c r="BE214" i="6"/>
  <c r="BE216" i="6"/>
  <c r="BE250" i="6"/>
  <c r="BE252" i="6"/>
  <c r="BE282" i="6"/>
  <c r="BE314" i="6"/>
  <c r="BE331" i="6"/>
  <c r="BE337" i="6"/>
  <c r="BE345" i="6"/>
  <c r="F59" i="6"/>
  <c r="BE126" i="6"/>
  <c r="BE148" i="6"/>
  <c r="BE151" i="6"/>
  <c r="BE153" i="6"/>
  <c r="BE154" i="6"/>
  <c r="BE177" i="6"/>
  <c r="BE178" i="6"/>
  <c r="BE194" i="6"/>
  <c r="BE200" i="6"/>
  <c r="BE222" i="6"/>
  <c r="BE225" i="6"/>
  <c r="BE235" i="6"/>
  <c r="BE239" i="6"/>
  <c r="BE289" i="6"/>
  <c r="BE316" i="6"/>
  <c r="BE330" i="6"/>
  <c r="BE333" i="6"/>
  <c r="J56" i="6"/>
  <c r="BE128" i="6"/>
  <c r="BE138" i="6"/>
  <c r="BE173" i="6"/>
  <c r="BE230" i="6"/>
  <c r="BE312" i="6"/>
  <c r="BE320" i="6"/>
  <c r="BE328" i="6"/>
  <c r="E50" i="6"/>
  <c r="BE125" i="6"/>
  <c r="BE139" i="6"/>
  <c r="BE155" i="6"/>
  <c r="BE167" i="6"/>
  <c r="BE171" i="6"/>
  <c r="BE182" i="6"/>
  <c r="BE183" i="6"/>
  <c r="BE251" i="6"/>
  <c r="BE253" i="6"/>
  <c r="BE261" i="6"/>
  <c r="BE268" i="6"/>
  <c r="BE271" i="6"/>
  <c r="BE280" i="6"/>
  <c r="J59" i="6"/>
  <c r="BE135" i="6"/>
  <c r="BE145" i="6"/>
  <c r="BE228" i="6"/>
  <c r="BE256" i="6"/>
  <c r="BE264" i="6"/>
  <c r="BE290" i="6"/>
  <c r="BE308" i="6"/>
  <c r="BE310" i="6"/>
  <c r="BE311" i="6"/>
  <c r="BE323" i="6"/>
  <c r="BE327" i="6"/>
  <c r="BE131" i="6"/>
  <c r="BE140" i="6"/>
  <c r="BE144" i="6"/>
  <c r="BE164" i="6"/>
  <c r="BE174" i="6"/>
  <c r="BE175" i="6"/>
  <c r="BE176" i="6"/>
  <c r="BE184" i="6"/>
  <c r="BE186" i="6"/>
  <c r="BE198" i="6"/>
  <c r="BE199" i="6"/>
  <c r="BE205" i="6"/>
  <c r="BE213" i="6"/>
  <c r="BE221" i="6"/>
  <c r="BE224" i="6"/>
  <c r="BE234" i="6"/>
  <c r="BE244" i="6"/>
  <c r="BE246" i="6"/>
  <c r="BE247" i="6"/>
  <c r="BE254" i="6"/>
  <c r="BE294" i="6"/>
  <c r="BE303" i="6"/>
  <c r="BE304" i="6"/>
  <c r="BE321" i="6"/>
  <c r="BE334" i="6"/>
  <c r="BK92" i="5"/>
  <c r="J92" i="5"/>
  <c r="BE132" i="6"/>
  <c r="BE146" i="6"/>
  <c r="BE156" i="6"/>
  <c r="BE159" i="6"/>
  <c r="BE208" i="6"/>
  <c r="BE226" i="6"/>
  <c r="BE232" i="6"/>
  <c r="BE240" i="6"/>
  <c r="BE242" i="6"/>
  <c r="BE245" i="6"/>
  <c r="BE265" i="6"/>
  <c r="BE305" i="6"/>
  <c r="BE325" i="6"/>
  <c r="BE339" i="6"/>
  <c r="BE344" i="6"/>
  <c r="BE134" i="6"/>
  <c r="BE149" i="6"/>
  <c r="BE170" i="6"/>
  <c r="BE172" i="6"/>
  <c r="BE188" i="6"/>
  <c r="BE207" i="6"/>
  <c r="BE223" i="6"/>
  <c r="BE276" i="6"/>
  <c r="BE286" i="6"/>
  <c r="BE293" i="6"/>
  <c r="BE295" i="6"/>
  <c r="BE299" i="6"/>
  <c r="BE318" i="6"/>
  <c r="BE329" i="6"/>
  <c r="BE332" i="6"/>
  <c r="BE335" i="6"/>
  <c r="BE336" i="6"/>
  <c r="BE340" i="6"/>
  <c r="BE342" i="6"/>
  <c r="BE347" i="6"/>
  <c r="BE348" i="6"/>
  <c r="BE349" i="6"/>
  <c r="BE350" i="6"/>
  <c r="BE129" i="6"/>
  <c r="BE142" i="6"/>
  <c r="BE143" i="6"/>
  <c r="BE180" i="6"/>
  <c r="BE189" i="6"/>
  <c r="BE191" i="6"/>
  <c r="BE193" i="6"/>
  <c r="BE196" i="6"/>
  <c r="BE206" i="6"/>
  <c r="BE218" i="6"/>
  <c r="BE229" i="6"/>
  <c r="BE238" i="6"/>
  <c r="BE260" i="6"/>
  <c r="BE272" i="6"/>
  <c r="BE275" i="6"/>
  <c r="BE278" i="6"/>
  <c r="BE291" i="6"/>
  <c r="BE301" i="6"/>
  <c r="BE317" i="6"/>
  <c r="BE324" i="6"/>
  <c r="BE190" i="6"/>
  <c r="BE197" i="6"/>
  <c r="BE204" i="6"/>
  <c r="BE209" i="6"/>
  <c r="BE212" i="6"/>
  <c r="BE227" i="6"/>
  <c r="BE233" i="6"/>
  <c r="BE257" i="6"/>
  <c r="BE273" i="6"/>
  <c r="BE281" i="6"/>
  <c r="BE287" i="6"/>
  <c r="BE309" i="6"/>
  <c r="BE313" i="6"/>
  <c r="BE315" i="6"/>
  <c r="BE319" i="6"/>
  <c r="BE322" i="6"/>
  <c r="BE338" i="6"/>
  <c r="BE341" i="6"/>
  <c r="BE343" i="6"/>
  <c r="BE107" i="5"/>
  <c r="BE108" i="5"/>
  <c r="BE137" i="5"/>
  <c r="BE148" i="5"/>
  <c r="BE158" i="5"/>
  <c r="BE166" i="5"/>
  <c r="BE175" i="5"/>
  <c r="BE182" i="5"/>
  <c r="BE189" i="5"/>
  <c r="BE200" i="5"/>
  <c r="BE208" i="5"/>
  <c r="F59" i="5"/>
  <c r="BE101" i="5"/>
  <c r="BE105" i="5"/>
  <c r="BE135" i="5"/>
  <c r="BE205" i="5"/>
  <c r="BE206" i="5"/>
  <c r="BE211" i="5"/>
  <c r="BK88" i="4"/>
  <c r="J88" i="4" s="1"/>
  <c r="J63" i="4" s="1"/>
  <c r="BE116" i="5"/>
  <c r="BE119" i="5"/>
  <c r="BE121" i="5"/>
  <c r="BE130" i="5"/>
  <c r="BE143" i="5"/>
  <c r="BE163" i="5"/>
  <c r="BE165" i="5"/>
  <c r="BE169" i="5"/>
  <c r="BE180" i="5"/>
  <c r="BE202" i="5"/>
  <c r="BE207" i="5"/>
  <c r="BE209" i="5"/>
  <c r="BE97" i="5"/>
  <c r="BE100" i="5"/>
  <c r="BE103" i="5"/>
  <c r="BE106" i="5"/>
  <c r="BE124" i="5"/>
  <c r="BE125" i="5"/>
  <c r="BE142" i="5"/>
  <c r="BE159" i="5"/>
  <c r="BE162" i="5"/>
  <c r="BE178" i="5"/>
  <c r="BE203" i="5"/>
  <c r="BE215" i="5"/>
  <c r="BE218" i="5"/>
  <c r="BE221" i="5"/>
  <c r="BE230" i="5"/>
  <c r="BE231" i="5"/>
  <c r="BE98" i="5"/>
  <c r="BE140" i="5"/>
  <c r="BE152" i="5"/>
  <c r="BE154" i="5"/>
  <c r="BE156" i="5"/>
  <c r="BE161" i="5"/>
  <c r="BE164" i="5"/>
  <c r="BE170" i="5"/>
  <c r="BE173" i="5"/>
  <c r="BE177" i="5"/>
  <c r="BE196" i="5"/>
  <c r="BE219" i="5"/>
  <c r="BE232" i="5"/>
  <c r="J56" i="5"/>
  <c r="BE96" i="5"/>
  <c r="BE138" i="5"/>
  <c r="BE155" i="5"/>
  <c r="BE167" i="5"/>
  <c r="BE168" i="5"/>
  <c r="BE181" i="5"/>
  <c r="BE184" i="5"/>
  <c r="BE186" i="5"/>
  <c r="BE198" i="5"/>
  <c r="BE210" i="5"/>
  <c r="BE212" i="5"/>
  <c r="BE216" i="5"/>
  <c r="BE222" i="5"/>
  <c r="BE223" i="5"/>
  <c r="BE227" i="5"/>
  <c r="E50" i="5"/>
  <c r="J89" i="5"/>
  <c r="BE129" i="5"/>
  <c r="BE131" i="5"/>
  <c r="BE160" i="5"/>
  <c r="BE172" i="5"/>
  <c r="BE220" i="5"/>
  <c r="BE228" i="5"/>
  <c r="BE234" i="5"/>
  <c r="BE235" i="5"/>
  <c r="BE94" i="5"/>
  <c r="BE99" i="5"/>
  <c r="BE102" i="5"/>
  <c r="BE109" i="5"/>
  <c r="BE114" i="5"/>
  <c r="BE141" i="5"/>
  <c r="BE144" i="5"/>
  <c r="BE151" i="5"/>
  <c r="BE157" i="5"/>
  <c r="BE174" i="5"/>
  <c r="BE176" i="5"/>
  <c r="BE183" i="5"/>
  <c r="BE187" i="5"/>
  <c r="BE188" i="5"/>
  <c r="BE190" i="5"/>
  <c r="BE111" i="5"/>
  <c r="BE115" i="5"/>
  <c r="BE117" i="5"/>
  <c r="BE118" i="5"/>
  <c r="BE123" i="5"/>
  <c r="BE126" i="5"/>
  <c r="BE127" i="5"/>
  <c r="BE128" i="5"/>
  <c r="BE133" i="5"/>
  <c r="BE134" i="5"/>
  <c r="BE139" i="5"/>
  <c r="BE179" i="5"/>
  <c r="BE185" i="5"/>
  <c r="BE213" i="5"/>
  <c r="BE225" i="5"/>
  <c r="BE95" i="5"/>
  <c r="BE120" i="5"/>
  <c r="BE224" i="5"/>
  <c r="BE233" i="5"/>
  <c r="BE104" i="5"/>
  <c r="BE110" i="5"/>
  <c r="BE112" i="5"/>
  <c r="BE113" i="5"/>
  <c r="BE132" i="5"/>
  <c r="BE136" i="5"/>
  <c r="BE145" i="5"/>
  <c r="BE147" i="5"/>
  <c r="BE149" i="5"/>
  <c r="BE150" i="5"/>
  <c r="BE153" i="5"/>
  <c r="BE192" i="5"/>
  <c r="BE194" i="5"/>
  <c r="BE217" i="5"/>
  <c r="BE226" i="5"/>
  <c r="BE229" i="5"/>
  <c r="BE236" i="5"/>
  <c r="BE237" i="5"/>
  <c r="BE238" i="5"/>
  <c r="BE239" i="5"/>
  <c r="BE240" i="5"/>
  <c r="BE241" i="5"/>
  <c r="BE242" i="5"/>
  <c r="BE243" i="5"/>
  <c r="BE244" i="5"/>
  <c r="BE245" i="5"/>
  <c r="BE246" i="5"/>
  <c r="BE247" i="5"/>
  <c r="BE248" i="5"/>
  <c r="BE249" i="5"/>
  <c r="BE250" i="5"/>
  <c r="BE251" i="5"/>
  <c r="BE252" i="5"/>
  <c r="BE253" i="5"/>
  <c r="BE254" i="5"/>
  <c r="BE255" i="5"/>
  <c r="BE256" i="5"/>
  <c r="BE257" i="5"/>
  <c r="J1632" i="3"/>
  <c r="J74" i="3" s="1"/>
  <c r="J56" i="4"/>
  <c r="BE110" i="4"/>
  <c r="BE138" i="4"/>
  <c r="BE163" i="4"/>
  <c r="BE193" i="4"/>
  <c r="BE197" i="4"/>
  <c r="BK114" i="3"/>
  <c r="J114" i="3" s="1"/>
  <c r="J64" i="3"/>
  <c r="F85" i="4"/>
  <c r="BE136" i="4"/>
  <c r="BE140" i="4"/>
  <c r="BE142" i="4"/>
  <c r="BE154" i="4"/>
  <c r="BE159" i="4"/>
  <c r="BE183" i="4"/>
  <c r="BE224" i="4"/>
  <c r="BE228" i="4"/>
  <c r="E50" i="4"/>
  <c r="BE90" i="4"/>
  <c r="BE98" i="4"/>
  <c r="BE102" i="4"/>
  <c r="BE150" i="4"/>
  <c r="BE152" i="4"/>
  <c r="BE167" i="4"/>
  <c r="BE215" i="4"/>
  <c r="BE114" i="4"/>
  <c r="BE132" i="4"/>
  <c r="BE156" i="4"/>
  <c r="BE175" i="4"/>
  <c r="BE185" i="4"/>
  <c r="BE203" i="4"/>
  <c r="BE220" i="4"/>
  <c r="BE222" i="4"/>
  <c r="BE226" i="4"/>
  <c r="BE230" i="4"/>
  <c r="BE104" i="4"/>
  <c r="BE134" i="4"/>
  <c r="BE165" i="4"/>
  <c r="BE179" i="4"/>
  <c r="BE94" i="4"/>
  <c r="BE106" i="4"/>
  <c r="BE116" i="4"/>
  <c r="BE161" i="4"/>
  <c r="BE189" i="4"/>
  <c r="BE211" i="4"/>
  <c r="BE96" i="4"/>
  <c r="BE128" i="4"/>
  <c r="BE130" i="4"/>
  <c r="BE171" i="4"/>
  <c r="BE187" i="4"/>
  <c r="BE191" i="4"/>
  <c r="BE205" i="4"/>
  <c r="BE126" i="4"/>
  <c r="BE146" i="4"/>
  <c r="BE148" i="4"/>
  <c r="BE195" i="4"/>
  <c r="BE120" i="4"/>
  <c r="BE124" i="4"/>
  <c r="BE144" i="4"/>
  <c r="J59" i="4"/>
  <c r="BE108" i="4"/>
  <c r="BE118" i="4"/>
  <c r="BE177" i="4"/>
  <c r="BE181" i="4"/>
  <c r="BE201" i="4"/>
  <c r="BE207" i="4"/>
  <c r="BE217" i="4"/>
  <c r="BE112" i="4"/>
  <c r="BE122" i="4"/>
  <c r="BE173" i="4"/>
  <c r="BE209" i="4"/>
  <c r="BE92" i="4"/>
  <c r="BE100" i="4"/>
  <c r="BE169" i="4"/>
  <c r="BE199" i="4"/>
  <c r="BE213" i="4"/>
  <c r="BE270" i="3"/>
  <c r="BE297" i="3"/>
  <c r="BE305" i="3"/>
  <c r="BE521" i="3"/>
  <c r="BE588" i="3"/>
  <c r="BE670" i="3"/>
  <c r="BE798" i="3"/>
  <c r="BE933" i="3"/>
  <c r="BE964" i="3"/>
  <c r="BE1152" i="3"/>
  <c r="BE1235" i="3"/>
  <c r="BE1267" i="3"/>
  <c r="BE1324" i="3"/>
  <c r="BE1434" i="3"/>
  <c r="BE1581" i="3"/>
  <c r="BE1626" i="3"/>
  <c r="BE1763" i="3"/>
  <c r="BE1773" i="3"/>
  <c r="BE1815" i="3"/>
  <c r="BE1960" i="3"/>
  <c r="BE2021" i="3"/>
  <c r="BE2056" i="3"/>
  <c r="BE2080" i="3"/>
  <c r="BE2118" i="3"/>
  <c r="BE2125" i="3"/>
  <c r="BE2162" i="3"/>
  <c r="BE2192" i="3"/>
  <c r="BE2217" i="3"/>
  <c r="BE2324" i="3"/>
  <c r="BE2327" i="3"/>
  <c r="BE2349" i="3"/>
  <c r="BE2359" i="3"/>
  <c r="BE2455" i="3"/>
  <c r="BE2472" i="3"/>
  <c r="BE2483" i="3"/>
  <c r="BE2489" i="3"/>
  <c r="BE2506" i="3"/>
  <c r="BE2512" i="3"/>
  <c r="BE2524" i="3"/>
  <c r="BE2554" i="3"/>
  <c r="BE2561" i="3"/>
  <c r="BE2575" i="3"/>
  <c r="BE2724" i="3"/>
  <c r="BE2824" i="3"/>
  <c r="BE2828" i="3"/>
  <c r="BE2892" i="3"/>
  <c r="BE3039" i="3"/>
  <c r="BE3088" i="3"/>
  <c r="BE3171" i="3"/>
  <c r="BE3228" i="3"/>
  <c r="BE3232" i="3"/>
  <c r="BE3236" i="3"/>
  <c r="J56" i="3"/>
  <c r="BE161" i="3"/>
  <c r="BE166" i="3"/>
  <c r="BE218" i="3"/>
  <c r="BE413" i="3"/>
  <c r="BE794" i="3"/>
  <c r="BE796" i="3"/>
  <c r="BE907" i="3"/>
  <c r="BE1459" i="3"/>
  <c r="BE1619" i="3"/>
  <c r="BE1663" i="3"/>
  <c r="BE1731" i="3"/>
  <c r="BE1784" i="3"/>
  <c r="BE1841" i="3"/>
  <c r="BE1879" i="3"/>
  <c r="BE2004" i="3"/>
  <c r="BE2035" i="3"/>
  <c r="BE2053" i="3"/>
  <c r="BE2079" i="3"/>
  <c r="BE2085" i="3"/>
  <c r="BE2096" i="3"/>
  <c r="BE2241" i="3"/>
  <c r="BE2299" i="3"/>
  <c r="BE2410" i="3"/>
  <c r="BE2510" i="3"/>
  <c r="BE2541" i="3"/>
  <c r="BE2677" i="3"/>
  <c r="BE2682" i="3"/>
  <c r="BE2698" i="3"/>
  <c r="BE2738" i="3"/>
  <c r="BE2740" i="3"/>
  <c r="BE2745" i="3"/>
  <c r="BE2775" i="3"/>
  <c r="BE2795" i="3"/>
  <c r="BE2797" i="3"/>
  <c r="BE2870" i="3"/>
  <c r="BE2906" i="3"/>
  <c r="BE2930" i="3"/>
  <c r="BE2961" i="3"/>
  <c r="BE2964" i="3"/>
  <c r="BE3090" i="3"/>
  <c r="BE3237" i="3"/>
  <c r="BE3241" i="3"/>
  <c r="BE234" i="3"/>
  <c r="BE251" i="3"/>
  <c r="BE299" i="3"/>
  <c r="BE423" i="3"/>
  <c r="BE443" i="3"/>
  <c r="BE655" i="3"/>
  <c r="BE711" i="3"/>
  <c r="BE789" i="3"/>
  <c r="BE800" i="3"/>
  <c r="BE897" i="3"/>
  <c r="BE929" i="3"/>
  <c r="BE973" i="3"/>
  <c r="BE1028" i="3"/>
  <c r="BE1065" i="3"/>
  <c r="BE1072" i="3"/>
  <c r="BE1093" i="3"/>
  <c r="BE1109" i="3"/>
  <c r="BE1356" i="3"/>
  <c r="BE1409" i="3"/>
  <c r="BE1436" i="3"/>
  <c r="BE1466" i="3"/>
  <c r="BE1586" i="3"/>
  <c r="BE1601" i="3"/>
  <c r="BE1610" i="3"/>
  <c r="BE1647" i="3"/>
  <c r="BE1696" i="3"/>
  <c r="BE1717" i="3"/>
  <c r="BE1727" i="3"/>
  <c r="BE1732" i="3"/>
  <c r="BE1930" i="3"/>
  <c r="BE1957" i="3"/>
  <c r="BE1967" i="3"/>
  <c r="BE2322" i="3"/>
  <c r="BE2358" i="3"/>
  <c r="BE2463" i="3"/>
  <c r="BE2520" i="3"/>
  <c r="BE2612" i="3"/>
  <c r="BE2617" i="3"/>
  <c r="BE2641" i="3"/>
  <c r="BE2665" i="3"/>
  <c r="BE2686" i="3"/>
  <c r="BE2770" i="3"/>
  <c r="BE2877" i="3"/>
  <c r="BE2879" i="3"/>
  <c r="BE2910" i="3"/>
  <c r="BE2977" i="3"/>
  <c r="BE2994" i="3"/>
  <c r="BE3086" i="3"/>
  <c r="BE3148" i="3"/>
  <c r="BE3160" i="3"/>
  <c r="BE3246" i="3"/>
  <c r="BE237" i="3"/>
  <c r="BE263" i="3"/>
  <c r="BE283" i="3"/>
  <c r="BE310" i="3"/>
  <c r="BE320" i="3"/>
  <c r="BE576" i="3"/>
  <c r="BE626" i="3"/>
  <c r="BE690" i="3"/>
  <c r="BE938" i="3"/>
  <c r="BE947" i="3"/>
  <c r="BE957" i="3"/>
  <c r="BE1026" i="3"/>
  <c r="BE1377" i="3"/>
  <c r="BE1396" i="3"/>
  <c r="BE1449" i="3"/>
  <c r="BE1567" i="3"/>
  <c r="BE1604" i="3"/>
  <c r="BE1615" i="3"/>
  <c r="BE1649" i="3"/>
  <c r="BE1703" i="3"/>
  <c r="BE1710" i="3"/>
  <c r="BE1796" i="3"/>
  <c r="BE1862" i="3"/>
  <c r="BE2000" i="3"/>
  <c r="BE2019" i="3"/>
  <c r="BE2029" i="3"/>
  <c r="BE2072" i="3"/>
  <c r="BE2078" i="3"/>
  <c r="BE2198" i="3"/>
  <c r="BE2288" i="3"/>
  <c r="BE2295" i="3"/>
  <c r="BE2375" i="3"/>
  <c r="BE2399" i="3"/>
  <c r="BE2415" i="3"/>
  <c r="BE2466" i="3"/>
  <c r="BE2533" i="3"/>
  <c r="BE2690" i="3"/>
  <c r="BE2694" i="3"/>
  <c r="BE2718" i="3"/>
  <c r="BE2747" i="3"/>
  <c r="BE2755" i="3"/>
  <c r="BE2777" i="3"/>
  <c r="BE2807" i="3"/>
  <c r="BE2872" i="3"/>
  <c r="BE2890" i="3"/>
  <c r="BE2908" i="3"/>
  <c r="BE2935" i="3"/>
  <c r="BE2939" i="3"/>
  <c r="BE2959" i="3"/>
  <c r="BE3009" i="3"/>
  <c r="BE3100" i="3"/>
  <c r="BE3157" i="3"/>
  <c r="BE3184" i="3"/>
  <c r="BE3186" i="3"/>
  <c r="F110" i="3"/>
  <c r="BE256" i="3"/>
  <c r="BE339" i="3"/>
  <c r="BE408" i="3"/>
  <c r="BE445" i="3"/>
  <c r="BE457" i="3"/>
  <c r="BE549" i="3"/>
  <c r="BE748" i="3"/>
  <c r="BE769" i="3"/>
  <c r="BE774" i="3"/>
  <c r="BE1018" i="3"/>
  <c r="BE1020" i="3"/>
  <c r="BE1051" i="3"/>
  <c r="BE1054" i="3"/>
  <c r="BE1143" i="3"/>
  <c r="BE1163" i="3"/>
  <c r="BE1351" i="3"/>
  <c r="BE1379" i="3"/>
  <c r="BE1397" i="3"/>
  <c r="BE1418" i="3"/>
  <c r="BE1422" i="3"/>
  <c r="BE1520" i="3"/>
  <c r="BE1553" i="3"/>
  <c r="BE1661" i="3"/>
  <c r="BE1689" i="3"/>
  <c r="BE1701" i="3"/>
  <c r="BE1801" i="3"/>
  <c r="BE1803" i="3"/>
  <c r="BE1887" i="3"/>
  <c r="BE1965" i="3"/>
  <c r="BE1988" i="3"/>
  <c r="BE2266" i="3"/>
  <c r="BE2350" i="3"/>
  <c r="BE2394" i="3"/>
  <c r="BE2420" i="3"/>
  <c r="BE2439" i="3"/>
  <c r="BE2485" i="3"/>
  <c r="BE2491" i="3"/>
  <c r="BE2563" i="3"/>
  <c r="BE2629" i="3"/>
  <c r="BE2709" i="3"/>
  <c r="BE2726" i="3"/>
  <c r="BE2732" i="3"/>
  <c r="BE2752" i="3"/>
  <c r="BE2768" i="3"/>
  <c r="BE2834" i="3"/>
  <c r="BE2858" i="3"/>
  <c r="BE2875" i="3"/>
  <c r="BE2925" i="3"/>
  <c r="BE2932" i="3"/>
  <c r="BE2949" i="3"/>
  <c r="BE3064" i="3"/>
  <c r="BE3095" i="3"/>
  <c r="BE3132" i="3"/>
  <c r="BE3182" i="3"/>
  <c r="BE3234" i="3"/>
  <c r="BE3239" i="3"/>
  <c r="BE3243" i="3"/>
  <c r="BK252" i="2"/>
  <c r="J252" i="2" s="1"/>
  <c r="J64" i="2" s="1"/>
  <c r="BE125" i="3"/>
  <c r="BE145" i="3"/>
  <c r="BE153" i="3"/>
  <c r="BE169" i="3"/>
  <c r="BE227" i="3"/>
  <c r="BE433" i="3"/>
  <c r="BE453" i="3"/>
  <c r="BE478" i="3"/>
  <c r="BE506" i="3"/>
  <c r="BE556" i="3"/>
  <c r="BE597" i="3"/>
  <c r="BE668" i="3"/>
  <c r="BE725" i="3"/>
  <c r="BE923" i="3"/>
  <c r="BE990" i="3"/>
  <c r="BE1087" i="3"/>
  <c r="BE1135" i="3"/>
  <c r="BE1203" i="3"/>
  <c r="BE1316" i="3"/>
  <c r="BE1411" i="3"/>
  <c r="BE1424" i="3"/>
  <c r="BE1431" i="3"/>
  <c r="BE1499" i="3"/>
  <c r="BE1528" i="3"/>
  <c r="BE1576" i="3"/>
  <c r="BE1591" i="3"/>
  <c r="BE1599" i="3"/>
  <c r="BE1607" i="3"/>
  <c r="BE1629" i="3"/>
  <c r="BE1633" i="3"/>
  <c r="BE1677" i="3"/>
  <c r="BE1708" i="3"/>
  <c r="BE1726" i="3"/>
  <c r="BE1758" i="3"/>
  <c r="BE1808" i="3"/>
  <c r="BE1843" i="3"/>
  <c r="BE2130" i="3"/>
  <c r="BE2135" i="3"/>
  <c r="BE2139" i="3"/>
  <c r="BE2256" i="3"/>
  <c r="BE2305" i="3"/>
  <c r="BE2337" i="3"/>
  <c r="BE2450" i="3"/>
  <c r="BE2526" i="3"/>
  <c r="BE2569" i="3"/>
  <c r="BE2602" i="3"/>
  <c r="E50" i="3"/>
  <c r="BE176" i="3"/>
  <c r="BE194" i="3"/>
  <c r="BE199" i="3"/>
  <c r="BE230" i="3"/>
  <c r="BE265" i="3"/>
  <c r="BE471" i="3"/>
  <c r="BE529" i="3"/>
  <c r="BE911" i="3"/>
  <c r="BE999" i="3"/>
  <c r="BE1024" i="3"/>
  <c r="BE1045" i="3"/>
  <c r="BE1358" i="3"/>
  <c r="BE1378" i="3"/>
  <c r="BE1381" i="3"/>
  <c r="BE1395" i="3"/>
  <c r="BE1415" i="3"/>
  <c r="BE1453" i="3"/>
  <c r="BE1461" i="3"/>
  <c r="BE1617" i="3"/>
  <c r="BE1670" i="3"/>
  <c r="BE1694" i="3"/>
  <c r="BE1782" i="3"/>
  <c r="BE1820" i="3"/>
  <c r="BE1903" i="3"/>
  <c r="BE1923" i="3"/>
  <c r="BE1975" i="3"/>
  <c r="BE1993" i="3"/>
  <c r="BE2002" i="3"/>
  <c r="BE2062" i="3"/>
  <c r="BE2065" i="3"/>
  <c r="BE2207" i="3"/>
  <c r="BE2216" i="3"/>
  <c r="BE2221" i="3"/>
  <c r="BE2277" i="3"/>
  <c r="BE2318" i="3"/>
  <c r="BE2396" i="3"/>
  <c r="BE2429" i="3"/>
  <c r="BE2496" i="3"/>
  <c r="BE2518" i="3"/>
  <c r="BE2539" i="3"/>
  <c r="BE2592" i="3"/>
  <c r="BE2637" i="3"/>
  <c r="BE2653" i="3"/>
  <c r="BE2670" i="3"/>
  <c r="BE499" i="3"/>
  <c r="BE653" i="3"/>
  <c r="BE697" i="3"/>
  <c r="BE727" i="3"/>
  <c r="BE752" i="3"/>
  <c r="BE767" i="3"/>
  <c r="BE777" i="3"/>
  <c r="BE802" i="3"/>
  <c r="BE949" i="3"/>
  <c r="BE1063" i="3"/>
  <c r="BE1071" i="3"/>
  <c r="BE1080" i="3"/>
  <c r="BE1380" i="3"/>
  <c r="BE1399" i="3"/>
  <c r="BE1408" i="3"/>
  <c r="BE1420" i="3"/>
  <c r="BE1460" i="3"/>
  <c r="BE1510" i="3"/>
  <c r="BE1545" i="3"/>
  <c r="BE1640" i="3"/>
  <c r="BE1656" i="3"/>
  <c r="BE1729" i="3"/>
  <c r="BE1733" i="3"/>
  <c r="BE1750" i="3"/>
  <c r="BE1791" i="3"/>
  <c r="BE1813" i="3"/>
  <c r="BE1825" i="3"/>
  <c r="BE1830" i="3"/>
  <c r="BE1888" i="3"/>
  <c r="BE1969" i="3"/>
  <c r="BE1995" i="3"/>
  <c r="BE2082" i="3"/>
  <c r="BE2449" i="3"/>
  <c r="BE2469" i="3"/>
  <c r="BE2497" i="3"/>
  <c r="BE2607" i="3"/>
  <c r="BK87" i="2"/>
  <c r="J87" i="2" s="1"/>
  <c r="J60" i="2" s="1"/>
  <c r="BE241" i="3"/>
  <c r="BE512" i="3"/>
  <c r="BE731" i="3"/>
  <c r="BE901" i="3"/>
  <c r="BE915" i="3"/>
  <c r="BE1006" i="3"/>
  <c r="BE1407" i="3"/>
  <c r="BE1429" i="3"/>
  <c r="BE1638" i="3"/>
  <c r="BE1679" i="3"/>
  <c r="BE1715" i="3"/>
  <c r="BE1777" i="3"/>
  <c r="BE1807" i="3"/>
  <c r="BE1827" i="3"/>
  <c r="BE1858" i="3"/>
  <c r="BE1877" i="3"/>
  <c r="BE2049" i="3"/>
  <c r="BE2070" i="3"/>
  <c r="BE2112" i="3"/>
  <c r="BE2142" i="3"/>
  <c r="BE2170" i="3"/>
  <c r="BE2229" i="3"/>
  <c r="BE2286" i="3"/>
  <c r="BE2291" i="3"/>
  <c r="BE2303" i="3"/>
  <c r="BE2367" i="3"/>
  <c r="BE2376" i="3"/>
  <c r="BE2532" i="3"/>
  <c r="BE2540" i="3"/>
  <c r="BE2597" i="3"/>
  <c r="BE2613" i="3"/>
  <c r="BE2633" i="3"/>
  <c r="BE2645" i="3"/>
  <c r="BE2657" i="3"/>
  <c r="BE465" i="3"/>
  <c r="BE493" i="3"/>
  <c r="BE504" i="3"/>
  <c r="BE600" i="3"/>
  <c r="BE942" i="3"/>
  <c r="BE975" i="3"/>
  <c r="BE1188" i="3"/>
  <c r="BE1284" i="3"/>
  <c r="BE1344" i="3"/>
  <c r="BE1398" i="3"/>
  <c r="BE1427" i="3"/>
  <c r="BE1558" i="3"/>
  <c r="BE1623" i="3"/>
  <c r="BE1718" i="3"/>
  <c r="BE1742" i="3"/>
  <c r="BE1860" i="3"/>
  <c r="BE1901" i="3"/>
  <c r="BE2107" i="3"/>
  <c r="BE2137" i="3"/>
  <c r="BE2183" i="3"/>
  <c r="BE2222" i="3"/>
  <c r="BE2246" i="3"/>
  <c r="BE2275" i="3"/>
  <c r="BE2377" i="3"/>
  <c r="BE2448" i="3"/>
  <c r="BE2482" i="3"/>
  <c r="BE2487" i="3"/>
  <c r="BE2508" i="3"/>
  <c r="BE2514" i="3"/>
  <c r="BE2582" i="3"/>
  <c r="BE2649" i="3"/>
  <c r="BE192" i="3"/>
  <c r="BE370" i="3"/>
  <c r="BE418" i="3"/>
  <c r="BE438" i="3"/>
  <c r="BE461" i="3"/>
  <c r="BE487" i="3"/>
  <c r="BE931" i="3"/>
  <c r="BE940" i="3"/>
  <c r="BE1016" i="3"/>
  <c r="BE1033" i="3"/>
  <c r="BE1108" i="3"/>
  <c r="BE1133" i="3"/>
  <c r="BE1443" i="3"/>
  <c r="BE1473" i="3"/>
  <c r="BE1541" i="3"/>
  <c r="BE1687" i="3"/>
  <c r="BE1728" i="3"/>
  <c r="BE1754" i="3"/>
  <c r="BE1881" i="3"/>
  <c r="BE1925" i="3"/>
  <c r="BE1986" i="3"/>
  <c r="BE2338" i="3"/>
  <c r="BE2562" i="3"/>
  <c r="BE2570" i="3"/>
  <c r="BE2587" i="3"/>
  <c r="BE2621" i="3"/>
  <c r="BE116" i="3"/>
  <c r="BE184" i="3"/>
  <c r="BE224" i="3"/>
  <c r="BE244" i="3"/>
  <c r="BE567" i="3"/>
  <c r="BE893" i="3"/>
  <c r="BE992" i="3"/>
  <c r="BE1068" i="3"/>
  <c r="BE1161" i="3"/>
  <c r="BE1192" i="3"/>
  <c r="BE1537" i="3"/>
  <c r="BE1621" i="3"/>
  <c r="BE1682" i="3"/>
  <c r="BE1768" i="3"/>
  <c r="BE1821" i="3"/>
  <c r="BE1885" i="3"/>
  <c r="BE1899" i="3"/>
  <c r="BE1906" i="3"/>
  <c r="BE1962" i="3"/>
  <c r="BE1977" i="3"/>
  <c r="BE2040" i="3"/>
  <c r="BE2109" i="3"/>
  <c r="BE2212" i="3"/>
  <c r="BE2234" i="3"/>
  <c r="BE2310" i="3"/>
  <c r="BE2368" i="3"/>
  <c r="BE2395" i="3"/>
  <c r="BE2402" i="3"/>
  <c r="BE2425" i="3"/>
  <c r="BE2437" i="3"/>
  <c r="BE2438" i="3"/>
  <c r="BE2452" i="3"/>
  <c r="BE2625" i="3"/>
  <c r="BE2661" i="3"/>
  <c r="BE2700" i="3"/>
  <c r="BE2703" i="3"/>
  <c r="BE2734" i="3"/>
  <c r="BE2805" i="3"/>
  <c r="BE2838" i="3"/>
  <c r="BE2848" i="3"/>
  <c r="BE2868" i="3"/>
  <c r="BE2884" i="3"/>
  <c r="BE2928" i="3"/>
  <c r="BE2937" i="3"/>
  <c r="BE2979" i="3"/>
  <c r="BE3037" i="3"/>
  <c r="BE3062" i="3"/>
  <c r="BE3084" i="3"/>
  <c r="BE3092" i="3"/>
  <c r="BE3134" i="3"/>
  <c r="BE3139" i="3"/>
  <c r="E48" i="2"/>
  <c r="BE212" i="2"/>
  <c r="J52" i="2"/>
  <c r="F83" i="2"/>
  <c r="BE141" i="2"/>
  <c r="BE111" i="2"/>
  <c r="BE117" i="2"/>
  <c r="BE123" i="2"/>
  <c r="BE131" i="2"/>
  <c r="BE166" i="2"/>
  <c r="BE172" i="2"/>
  <c r="BE181" i="2"/>
  <c r="BE89" i="2"/>
  <c r="BE115" i="2"/>
  <c r="BE127" i="2"/>
  <c r="BE143" i="2"/>
  <c r="BE178" i="2"/>
  <c r="BE184" i="2"/>
  <c r="BE129" i="2"/>
  <c r="BE137" i="2"/>
  <c r="BE91" i="2"/>
  <c r="BE147" i="2"/>
  <c r="BE151" i="2"/>
  <c r="BE119" i="2"/>
  <c r="BE94" i="2"/>
  <c r="BE109" i="2"/>
  <c r="BE125" i="2"/>
  <c r="BE139" i="2"/>
  <c r="BE157" i="2"/>
  <c r="BE121" i="2"/>
  <c r="BE154" i="2"/>
  <c r="BE133" i="2"/>
  <c r="BE135" i="2"/>
  <c r="BE145" i="2"/>
  <c r="BE149" i="2"/>
  <c r="BE160" i="2"/>
  <c r="BE175" i="2"/>
  <c r="BE225" i="2"/>
  <c r="BE234" i="2"/>
  <c r="BE239" i="2"/>
  <c r="BE242" i="2"/>
  <c r="BE246" i="2"/>
  <c r="BE248" i="2"/>
  <c r="BE254" i="2"/>
  <c r="BE258" i="2"/>
  <c r="BE97" i="2"/>
  <c r="BE104" i="2"/>
  <c r="BE113" i="2"/>
  <c r="BE169" i="2"/>
  <c r="BE186" i="2"/>
  <c r="BE209" i="2"/>
  <c r="BE215" i="2"/>
  <c r="BE222" i="2"/>
  <c r="BE228" i="2"/>
  <c r="BE250" i="2"/>
  <c r="BE163" i="2"/>
  <c r="BE189" i="2"/>
  <c r="BE199" i="2"/>
  <c r="BE204" i="2"/>
  <c r="BE218" i="2"/>
  <c r="BE231" i="2"/>
  <c r="BE244" i="2"/>
  <c r="J36" i="3"/>
  <c r="AW57" i="1" s="1"/>
  <c r="F34" i="28"/>
  <c r="BA85" i="1"/>
  <c r="J36" i="11"/>
  <c r="AW65" i="1" s="1"/>
  <c r="J36" i="12"/>
  <c r="AW67" i="1" s="1"/>
  <c r="F36" i="18"/>
  <c r="BC74" i="1" s="1"/>
  <c r="F38" i="27"/>
  <c r="BC84" i="1"/>
  <c r="F37" i="12"/>
  <c r="BB67" i="1" s="1"/>
  <c r="F39" i="13"/>
  <c r="BD68" i="1" s="1"/>
  <c r="J36" i="13"/>
  <c r="AW68" i="1" s="1"/>
  <c r="J34" i="17"/>
  <c r="AW73" i="1" s="1"/>
  <c r="J32" i="13"/>
  <c r="J36" i="15"/>
  <c r="AW71" i="1"/>
  <c r="F37" i="16"/>
  <c r="BB72" i="1"/>
  <c r="F35" i="18"/>
  <c r="BB74" i="1" s="1"/>
  <c r="F37" i="3"/>
  <c r="BB57" i="1"/>
  <c r="AS54" i="1"/>
  <c r="F37" i="10"/>
  <c r="BB64" i="1" s="1"/>
  <c r="F36" i="19"/>
  <c r="BC75" i="1" s="1"/>
  <c r="F39" i="25"/>
  <c r="BD82" i="1"/>
  <c r="F37" i="7"/>
  <c r="BB61" i="1" s="1"/>
  <c r="F36" i="12"/>
  <c r="BA67" i="1" s="1"/>
  <c r="F37" i="11"/>
  <c r="BB65" i="1" s="1"/>
  <c r="J30" i="18"/>
  <c r="J34" i="21"/>
  <c r="AW77" i="1"/>
  <c r="F35" i="22"/>
  <c r="BB78" i="1"/>
  <c r="F36" i="28"/>
  <c r="BC85" i="1"/>
  <c r="F36" i="8"/>
  <c r="BA62" i="1" s="1"/>
  <c r="J36" i="10"/>
  <c r="AW64" i="1"/>
  <c r="J36" i="14"/>
  <c r="AW70" i="1"/>
  <c r="F37" i="13"/>
  <c r="BB68" i="1"/>
  <c r="F37" i="15"/>
  <c r="BB71" i="1" s="1"/>
  <c r="J34" i="24"/>
  <c r="AW80" i="1"/>
  <c r="F38" i="4"/>
  <c r="BC58" i="1"/>
  <c r="F34" i="17"/>
  <c r="BA73" i="1"/>
  <c r="F35" i="20"/>
  <c r="BB76" i="1" s="1"/>
  <c r="F37" i="28"/>
  <c r="BD85" i="1"/>
  <c r="F37" i="4"/>
  <c r="BB58" i="1"/>
  <c r="F36" i="20"/>
  <c r="BC76" i="1"/>
  <c r="J36" i="25"/>
  <c r="AW82" i="1" s="1"/>
  <c r="J30" i="19"/>
  <c r="J32" i="5"/>
  <c r="F36" i="7"/>
  <c r="BA61" i="1"/>
  <c r="J36" i="8"/>
  <c r="AW62" i="1"/>
  <c r="F37" i="14"/>
  <c r="BB70" i="1" s="1"/>
  <c r="F37" i="21"/>
  <c r="BD77" i="1"/>
  <c r="F38" i="26"/>
  <c r="BC83" i="1"/>
  <c r="F39" i="10"/>
  <c r="BD64" i="1"/>
  <c r="F39" i="16"/>
  <c r="BD72" i="1" s="1"/>
  <c r="F38" i="3"/>
  <c r="BC57" i="1"/>
  <c r="J36" i="7"/>
  <c r="AW61" i="1"/>
  <c r="F35" i="17"/>
  <c r="BB73" i="1"/>
  <c r="F36" i="11"/>
  <c r="BA65" i="1" s="1"/>
  <c r="J34" i="18"/>
  <c r="AW74" i="1"/>
  <c r="F37" i="19"/>
  <c r="BD75" i="1" s="1"/>
  <c r="F39" i="26"/>
  <c r="BD83" i="1"/>
  <c r="F38" i="9"/>
  <c r="BC63" i="1" s="1"/>
  <c r="J36" i="26"/>
  <c r="AW83" i="1"/>
  <c r="F37" i="2"/>
  <c r="BD55" i="1" s="1"/>
  <c r="F36" i="15"/>
  <c r="BA71" i="1"/>
  <c r="F37" i="18"/>
  <c r="BD74" i="1" s="1"/>
  <c r="F35" i="28"/>
  <c r="BB85" i="1"/>
  <c r="F39" i="6"/>
  <c r="BD60" i="1" s="1"/>
  <c r="F34" i="2"/>
  <c r="BA55" i="1"/>
  <c r="F37" i="9"/>
  <c r="BB63" i="1" s="1"/>
  <c r="J34" i="23"/>
  <c r="AW79" i="1"/>
  <c r="F35" i="24"/>
  <c r="BB80" i="1" s="1"/>
  <c r="F36" i="9"/>
  <c r="BA63" i="1"/>
  <c r="F36" i="22"/>
  <c r="BC78" i="1" s="1"/>
  <c r="F36" i="26"/>
  <c r="BA83" i="1"/>
  <c r="F36" i="21"/>
  <c r="BC77" i="1" s="1"/>
  <c r="J34" i="28"/>
  <c r="AW85" i="1"/>
  <c r="F35" i="2"/>
  <c r="BB55" i="1" s="1"/>
  <c r="F37" i="17"/>
  <c r="BD73" i="1"/>
  <c r="F38" i="6"/>
  <c r="BC60" i="1" s="1"/>
  <c r="F38" i="8"/>
  <c r="BC62" i="1"/>
  <c r="F38" i="11"/>
  <c r="BC65" i="1" s="1"/>
  <c r="F39" i="12"/>
  <c r="BD67" i="1"/>
  <c r="F39" i="27"/>
  <c r="BD84" i="1" s="1"/>
  <c r="F34" i="18"/>
  <c r="BA74" i="1"/>
  <c r="F38" i="25"/>
  <c r="BC82" i="1" s="1"/>
  <c r="F39" i="5"/>
  <c r="BD59" i="1"/>
  <c r="J34" i="22"/>
  <c r="AW78" i="1" s="1"/>
  <c r="J36" i="6"/>
  <c r="AW60" i="1"/>
  <c r="F39" i="8"/>
  <c r="BD62" i="1" s="1"/>
  <c r="F39" i="3"/>
  <c r="BD57" i="1"/>
  <c r="F36" i="6"/>
  <c r="BA60" i="1" s="1"/>
  <c r="F37" i="27"/>
  <c r="BB84" i="1"/>
  <c r="F38" i="14"/>
  <c r="BC70" i="1" s="1"/>
  <c r="F36" i="5"/>
  <c r="BA59" i="1"/>
  <c r="F38" i="10"/>
  <c r="BC64" i="1" s="1"/>
  <c r="F38" i="16"/>
  <c r="BC72" i="1"/>
  <c r="J34" i="20"/>
  <c r="AW76" i="1" s="1"/>
  <c r="F34" i="24"/>
  <c r="BA80" i="1"/>
  <c r="F39" i="9"/>
  <c r="BD63" i="1" s="1"/>
  <c r="F34" i="19"/>
  <c r="BA75" i="1"/>
  <c r="F34" i="22"/>
  <c r="BA78" i="1" s="1"/>
  <c r="J36" i="27"/>
  <c r="AW84" i="1"/>
  <c r="F36" i="3"/>
  <c r="BA57" i="1" s="1"/>
  <c r="J36" i="9"/>
  <c r="AW63" i="1"/>
  <c r="F36" i="23"/>
  <c r="BC79" i="1" s="1"/>
  <c r="F36" i="4"/>
  <c r="BA58" i="1"/>
  <c r="F36" i="10"/>
  <c r="BA64" i="1" s="1"/>
  <c r="F34" i="23"/>
  <c r="BA79" i="1"/>
  <c r="J36" i="4"/>
  <c r="AW58" i="1" s="1"/>
  <c r="F39" i="7"/>
  <c r="BD61" i="1"/>
  <c r="F38" i="12"/>
  <c r="BC67" i="1" s="1"/>
  <c r="F39" i="4"/>
  <c r="BD58" i="1"/>
  <c r="F38" i="13"/>
  <c r="BC68" i="1" s="1"/>
  <c r="F36" i="16"/>
  <c r="BA72" i="1"/>
  <c r="F35" i="19"/>
  <c r="BB75" i="1" s="1"/>
  <c r="F38" i="5"/>
  <c r="BC59" i="1"/>
  <c r="F35" i="21"/>
  <c r="BB77" i="1" s="1"/>
  <c r="F38" i="7"/>
  <c r="BC61" i="1"/>
  <c r="F39" i="14"/>
  <c r="BD70" i="1" s="1"/>
  <c r="F34" i="20"/>
  <c r="BA76" i="1"/>
  <c r="F37" i="24"/>
  <c r="BD80" i="1" s="1"/>
  <c r="J36" i="16"/>
  <c r="AW72" i="1"/>
  <c r="F37" i="22"/>
  <c r="BD78" i="1" s="1"/>
  <c r="F36" i="2"/>
  <c r="BC55" i="1"/>
  <c r="F36" i="13"/>
  <c r="BA68" i="1" s="1"/>
  <c r="F36" i="14"/>
  <c r="BA70" i="1"/>
  <c r="F37" i="20"/>
  <c r="BD76" i="1" s="1"/>
  <c r="F37" i="8"/>
  <c r="BB62" i="1"/>
  <c r="J36" i="5"/>
  <c r="AW59" i="1" s="1"/>
  <c r="F36" i="25"/>
  <c r="BA82" i="1"/>
  <c r="F37" i="25"/>
  <c r="BB82" i="1" s="1"/>
  <c r="J32" i="25"/>
  <c r="J34" i="2"/>
  <c r="AW55" i="1"/>
  <c r="J34" i="19"/>
  <c r="AW75" i="1"/>
  <c r="F34" i="21"/>
  <c r="BA77" i="1" s="1"/>
  <c r="F36" i="24"/>
  <c r="BC80" i="1"/>
  <c r="F35" i="23"/>
  <c r="BB79" i="1"/>
  <c r="F36" i="27"/>
  <c r="BA84" i="1"/>
  <c r="F39" i="11"/>
  <c r="BD65" i="1" s="1"/>
  <c r="F38" i="15"/>
  <c r="BC71" i="1"/>
  <c r="F36" i="17"/>
  <c r="BC73" i="1"/>
  <c r="F37" i="5"/>
  <c r="BB59" i="1"/>
  <c r="F39" i="15"/>
  <c r="BD71" i="1" s="1"/>
  <c r="F37" i="23"/>
  <c r="BD79" i="1"/>
  <c r="F37" i="6"/>
  <c r="BB60" i="1"/>
  <c r="F37" i="26"/>
  <c r="BB83" i="1"/>
  <c r="BK86" i="23" l="1"/>
  <c r="J86" i="23" s="1"/>
  <c r="J60" i="23" s="1"/>
  <c r="BK183" i="26"/>
  <c r="J183" i="26" s="1"/>
  <c r="J70" i="26" s="1"/>
  <c r="J85" i="18"/>
  <c r="J60" i="18" s="1"/>
  <c r="J320" i="8"/>
  <c r="J83" i="8" s="1"/>
  <c r="J210" i="6"/>
  <c r="J78" i="6" s="1"/>
  <c r="J109" i="7"/>
  <c r="J68" i="7" s="1"/>
  <c r="BK294" i="24"/>
  <c r="BK142" i="10"/>
  <c r="J142" i="10" s="1"/>
  <c r="J72" i="10" s="1"/>
  <c r="BK361" i="8"/>
  <c r="J361" i="8" s="1"/>
  <c r="J90" i="8" s="1"/>
  <c r="J252" i="8"/>
  <c r="J71" i="8" s="1"/>
  <c r="T96" i="7"/>
  <c r="R96" i="7"/>
  <c r="T114" i="8"/>
  <c r="R114" i="8"/>
  <c r="P96" i="7"/>
  <c r="AU61" i="1"/>
  <c r="P114" i="8"/>
  <c r="AU62" i="1" s="1"/>
  <c r="T87" i="28"/>
  <c r="T86" i="28"/>
  <c r="BK88" i="11"/>
  <c r="J88" i="11" s="1"/>
  <c r="J32" i="11" s="1"/>
  <c r="AG65" i="1" s="1"/>
  <c r="AN65" i="1" s="1"/>
  <c r="P83" i="19"/>
  <c r="AU75" i="1"/>
  <c r="P497" i="14"/>
  <c r="R84" i="18"/>
  <c r="T248" i="6"/>
  <c r="P106" i="14"/>
  <c r="T497" i="14"/>
  <c r="T105" i="14" s="1"/>
  <c r="T91" i="15"/>
  <c r="T284" i="6"/>
  <c r="BK96" i="26"/>
  <c r="J96" i="26" s="1"/>
  <c r="J64" i="26" s="1"/>
  <c r="BK107" i="12"/>
  <c r="J107" i="12" s="1"/>
  <c r="J64" i="12" s="1"/>
  <c r="T194" i="9"/>
  <c r="R121" i="16"/>
  <c r="R142" i="10"/>
  <c r="R194" i="9"/>
  <c r="R160" i="9"/>
  <c r="P165" i="6"/>
  <c r="T91" i="24"/>
  <c r="T90" i="24" s="1"/>
  <c r="P219" i="6"/>
  <c r="R95" i="26"/>
  <c r="R86" i="23"/>
  <c r="R85" i="23" s="1"/>
  <c r="R90" i="13"/>
  <c r="P142" i="10"/>
  <c r="P85" i="20"/>
  <c r="P84" i="20" s="1"/>
  <c r="AU76" i="1" s="1"/>
  <c r="P99" i="16"/>
  <c r="T165" i="6"/>
  <c r="T87" i="22"/>
  <c r="T86" i="22"/>
  <c r="T84" i="18"/>
  <c r="T105" i="9"/>
  <c r="BK1631" i="3"/>
  <c r="J1631" i="3" s="1"/>
  <c r="J73" i="3" s="1"/>
  <c r="R88" i="11"/>
  <c r="P448" i="12"/>
  <c r="P106" i="12"/>
  <c r="AU67" i="1"/>
  <c r="P88" i="4"/>
  <c r="AU58" i="1" s="1"/>
  <c r="T99" i="16"/>
  <c r="T98" i="16"/>
  <c r="BK165" i="6"/>
  <c r="J165" i="6" s="1"/>
  <c r="J72" i="6" s="1"/>
  <c r="P90" i="13"/>
  <c r="AU68" i="1" s="1"/>
  <c r="P91" i="24"/>
  <c r="P90" i="24" s="1"/>
  <c r="AU80" i="1" s="1"/>
  <c r="P284" i="6"/>
  <c r="P87" i="22"/>
  <c r="P86" i="22"/>
  <c r="AU78" i="1"/>
  <c r="R99" i="16"/>
  <c r="R98" i="16" s="1"/>
  <c r="R107" i="12"/>
  <c r="R106" i="12"/>
  <c r="P100" i="10"/>
  <c r="P99" i="10" s="1"/>
  <c r="AU64" i="1" s="1"/>
  <c r="R96" i="27"/>
  <c r="R95" i="27" s="1"/>
  <c r="T96" i="27"/>
  <c r="T95" i="27" s="1"/>
  <c r="R91" i="24"/>
  <c r="R90" i="24" s="1"/>
  <c r="R88" i="4"/>
  <c r="T448" i="12"/>
  <c r="T106" i="12"/>
  <c r="BK96" i="27"/>
  <c r="BK95" i="27" s="1"/>
  <c r="J95" i="27" s="1"/>
  <c r="J32" i="27" s="1"/>
  <c r="AG84" i="1" s="1"/>
  <c r="BK88" i="17"/>
  <c r="J88" i="17" s="1"/>
  <c r="J60" i="17" s="1"/>
  <c r="BK87" i="28"/>
  <c r="J87" i="28"/>
  <c r="J60" i="28" s="1"/>
  <c r="T90" i="13"/>
  <c r="R165" i="6"/>
  <c r="T88" i="17"/>
  <c r="T87" i="17" s="1"/>
  <c r="R123" i="6"/>
  <c r="P87" i="2"/>
  <c r="P86" i="2"/>
  <c r="AU55" i="1" s="1"/>
  <c r="T100" i="10"/>
  <c r="P266" i="6"/>
  <c r="P123" i="6"/>
  <c r="T86" i="23"/>
  <c r="T85" i="23" s="1"/>
  <c r="R1631" i="3"/>
  <c r="R113" i="3"/>
  <c r="T123" i="6"/>
  <c r="P88" i="25"/>
  <c r="AU82" i="1" s="1"/>
  <c r="P121" i="16"/>
  <c r="P96" i="26"/>
  <c r="P95" i="26" s="1"/>
  <c r="AU83" i="1" s="1"/>
  <c r="R83" i="19"/>
  <c r="R201" i="6"/>
  <c r="T83" i="19"/>
  <c r="P194" i="9"/>
  <c r="P160" i="9"/>
  <c r="P104" i="9" s="1"/>
  <c r="AU63" i="1" s="1"/>
  <c r="BK106" i="14"/>
  <c r="J106" i="14" s="1"/>
  <c r="J64" i="14" s="1"/>
  <c r="R100" i="10"/>
  <c r="R99" i="10" s="1"/>
  <c r="P248" i="6"/>
  <c r="T85" i="20"/>
  <c r="T84" i="20" s="1"/>
  <c r="BK497" i="14"/>
  <c r="J497" i="14" s="1"/>
  <c r="J72" i="14" s="1"/>
  <c r="R105" i="9"/>
  <c r="T266" i="6"/>
  <c r="R87" i="28"/>
  <c r="R86" i="28" s="1"/>
  <c r="P84" i="18"/>
  <c r="AU74" i="1"/>
  <c r="T114" i="3"/>
  <c r="T113" i="3" s="1"/>
  <c r="T1631" i="3"/>
  <c r="T96" i="26"/>
  <c r="T95" i="26"/>
  <c r="T88" i="11"/>
  <c r="P201" i="6"/>
  <c r="T92" i="5"/>
  <c r="R219" i="6"/>
  <c r="P114" i="3"/>
  <c r="P87" i="28"/>
  <c r="P86" i="28" s="1"/>
  <c r="AU85" i="1" s="1"/>
  <c r="R497" i="14"/>
  <c r="P96" i="27"/>
  <c r="P95" i="27"/>
  <c r="AU84" i="1" s="1"/>
  <c r="P91" i="15"/>
  <c r="AU71" i="1" s="1"/>
  <c r="BK100" i="10"/>
  <c r="J100" i="10"/>
  <c r="J64" i="10" s="1"/>
  <c r="R88" i="17"/>
  <c r="R87" i="17"/>
  <c r="T142" i="10"/>
  <c r="R106" i="14"/>
  <c r="R105" i="14" s="1"/>
  <c r="T160" i="9"/>
  <c r="P88" i="17"/>
  <c r="P87" i="17" s="1"/>
  <c r="AU73" i="1" s="1"/>
  <c r="R248" i="6"/>
  <c r="T88" i="4"/>
  <c r="P1631" i="3"/>
  <c r="AG75" i="1"/>
  <c r="BK288" i="8"/>
  <c r="J288" i="8"/>
  <c r="J78" i="8" s="1"/>
  <c r="BK87" i="22"/>
  <c r="BK86" i="22"/>
  <c r="J86" i="22" s="1"/>
  <c r="J30" i="22" s="1"/>
  <c r="AG78" i="1" s="1"/>
  <c r="AN78" i="1" s="1"/>
  <c r="BK121" i="16"/>
  <c r="J121" i="16" s="1"/>
  <c r="J70" i="16" s="1"/>
  <c r="J88" i="28"/>
  <c r="J61" i="28" s="1"/>
  <c r="BK91" i="15"/>
  <c r="J91" i="15"/>
  <c r="J63" i="15" s="1"/>
  <c r="BK95" i="26"/>
  <c r="J95" i="26" s="1"/>
  <c r="J63" i="26" s="1"/>
  <c r="AG82" i="1"/>
  <c r="J63" i="25"/>
  <c r="J91" i="24"/>
  <c r="J60" i="24"/>
  <c r="BK85" i="23"/>
  <c r="J85" i="23"/>
  <c r="BK81" i="21"/>
  <c r="J81" i="21" s="1"/>
  <c r="J59" i="21" s="1"/>
  <c r="BK84" i="20"/>
  <c r="J84" i="20" s="1"/>
  <c r="J59" i="20" s="1"/>
  <c r="AG74" i="1"/>
  <c r="J59" i="18"/>
  <c r="J99" i="16"/>
  <c r="J64" i="16"/>
  <c r="AG68" i="1"/>
  <c r="J63" i="13"/>
  <c r="BK160" i="9"/>
  <c r="J160" i="9"/>
  <c r="J70" i="9" s="1"/>
  <c r="BK96" i="7"/>
  <c r="J96" i="7" s="1"/>
  <c r="J32" i="7" s="1"/>
  <c r="AG61" i="1" s="1"/>
  <c r="J97" i="7"/>
  <c r="J64" i="7"/>
  <c r="BK122" i="6"/>
  <c r="J122" i="6" s="1"/>
  <c r="J63" i="6" s="1"/>
  <c r="AG59" i="1"/>
  <c r="J63" i="5"/>
  <c r="BK113" i="3"/>
  <c r="J113" i="3" s="1"/>
  <c r="J63" i="3" s="1"/>
  <c r="BK86" i="2"/>
  <c r="J86" i="2" s="1"/>
  <c r="J30" i="2" s="1"/>
  <c r="AG55" i="1" s="1"/>
  <c r="F33" i="20"/>
  <c r="AZ76" i="1" s="1"/>
  <c r="J33" i="28"/>
  <c r="AV85" i="1" s="1"/>
  <c r="AT85" i="1" s="1"/>
  <c r="F35" i="9"/>
  <c r="AZ63" i="1" s="1"/>
  <c r="J35" i="16"/>
  <c r="AV72" i="1"/>
  <c r="AT72" i="1"/>
  <c r="F35" i="10"/>
  <c r="AZ64" i="1" s="1"/>
  <c r="J33" i="2"/>
  <c r="AV55" i="1"/>
  <c r="AT55" i="1" s="1"/>
  <c r="J35" i="8"/>
  <c r="AV62" i="1" s="1"/>
  <c r="AT62" i="1" s="1"/>
  <c r="BD66" i="1"/>
  <c r="F35" i="11"/>
  <c r="AZ65" i="1"/>
  <c r="BB56" i="1"/>
  <c r="AX56" i="1" s="1"/>
  <c r="BB81" i="1"/>
  <c r="AX81" i="1" s="1"/>
  <c r="F35" i="7"/>
  <c r="AZ61" i="1"/>
  <c r="J30" i="23"/>
  <c r="AG79" i="1" s="1"/>
  <c r="F33" i="24"/>
  <c r="AZ80" i="1" s="1"/>
  <c r="BB69" i="1"/>
  <c r="AX69" i="1" s="1"/>
  <c r="J33" i="18"/>
  <c r="AV74" i="1"/>
  <c r="AT74" i="1"/>
  <c r="AN74" i="1" s="1"/>
  <c r="BA69" i="1"/>
  <c r="AW69" i="1" s="1"/>
  <c r="J33" i="24"/>
  <c r="AV80" i="1" s="1"/>
  <c r="AT80" i="1" s="1"/>
  <c r="BC66" i="1"/>
  <c r="AY66" i="1"/>
  <c r="F35" i="16"/>
  <c r="AZ72" i="1" s="1"/>
  <c r="F33" i="19"/>
  <c r="AZ75" i="1"/>
  <c r="J35" i="10"/>
  <c r="AV64" i="1"/>
  <c r="AT64" i="1" s="1"/>
  <c r="F35" i="5"/>
  <c r="AZ59" i="1" s="1"/>
  <c r="J33" i="22"/>
  <c r="AV78" i="1" s="1"/>
  <c r="AT78" i="1" s="1"/>
  <c r="J33" i="17"/>
  <c r="AV73" i="1" s="1"/>
  <c r="AT73" i="1" s="1"/>
  <c r="BC56" i="1"/>
  <c r="F35" i="27"/>
  <c r="AZ84" i="1"/>
  <c r="F33" i="17"/>
  <c r="AZ73" i="1" s="1"/>
  <c r="F33" i="21"/>
  <c r="AZ77" i="1" s="1"/>
  <c r="BA81" i="1"/>
  <c r="AW81" i="1" s="1"/>
  <c r="J35" i="27"/>
  <c r="AV84" i="1"/>
  <c r="AT84" i="1"/>
  <c r="J35" i="15"/>
  <c r="AV71" i="1" s="1"/>
  <c r="AT71" i="1" s="1"/>
  <c r="J35" i="9"/>
  <c r="AV63" i="1" s="1"/>
  <c r="AT63" i="1" s="1"/>
  <c r="J33" i="19"/>
  <c r="AV75" i="1"/>
  <c r="AT75" i="1" s="1"/>
  <c r="AN75" i="1" s="1"/>
  <c r="J35" i="26"/>
  <c r="AV83" i="1"/>
  <c r="AT83" i="1" s="1"/>
  <c r="BD56" i="1"/>
  <c r="BD81" i="1"/>
  <c r="J35" i="14"/>
  <c r="AV70" i="1" s="1"/>
  <c r="AT70" i="1" s="1"/>
  <c r="J35" i="6"/>
  <c r="AV60" i="1"/>
  <c r="AT60" i="1" s="1"/>
  <c r="F33" i="18"/>
  <c r="AZ74" i="1"/>
  <c r="F35" i="14"/>
  <c r="AZ70" i="1" s="1"/>
  <c r="BA56" i="1"/>
  <c r="AW56" i="1" s="1"/>
  <c r="F35" i="13"/>
  <c r="AZ68" i="1"/>
  <c r="F35" i="3"/>
  <c r="AZ57" i="1" s="1"/>
  <c r="F35" i="26"/>
  <c r="AZ83" i="1" s="1"/>
  <c r="F35" i="15"/>
  <c r="AZ71" i="1" s="1"/>
  <c r="J33" i="20"/>
  <c r="AV76" i="1"/>
  <c r="AT76" i="1"/>
  <c r="J32" i="4"/>
  <c r="AG58" i="1"/>
  <c r="J35" i="11"/>
  <c r="AV65" i="1"/>
  <c r="AT65" i="1" s="1"/>
  <c r="BC81" i="1"/>
  <c r="AY81" i="1"/>
  <c r="F33" i="28"/>
  <c r="AZ85" i="1"/>
  <c r="J35" i="3"/>
  <c r="AV57" i="1" s="1"/>
  <c r="AT57" i="1" s="1"/>
  <c r="F33" i="2"/>
  <c r="AZ55" i="1" s="1"/>
  <c r="J33" i="23"/>
  <c r="AV79" i="1"/>
  <c r="AT79" i="1" s="1"/>
  <c r="F35" i="6"/>
  <c r="AZ60" i="1"/>
  <c r="F33" i="22"/>
  <c r="AZ78" i="1"/>
  <c r="BD69" i="1"/>
  <c r="J35" i="7"/>
  <c r="AV61" i="1"/>
  <c r="AT61" i="1" s="1"/>
  <c r="BC69" i="1"/>
  <c r="AY69" i="1"/>
  <c r="J35" i="5"/>
  <c r="AV59" i="1"/>
  <c r="AT59" i="1" s="1"/>
  <c r="AN59" i="1" s="1"/>
  <c r="F35" i="25"/>
  <c r="AZ82" i="1" s="1"/>
  <c r="J35" i="4"/>
  <c r="AV58" i="1"/>
  <c r="AT58" i="1"/>
  <c r="F35" i="8"/>
  <c r="AZ62" i="1" s="1"/>
  <c r="F35" i="4"/>
  <c r="AZ58" i="1"/>
  <c r="J35" i="13"/>
  <c r="AV68" i="1" s="1"/>
  <c r="AT68" i="1" s="1"/>
  <c r="J35" i="12"/>
  <c r="AV67" i="1" s="1"/>
  <c r="AT67" i="1" s="1"/>
  <c r="BB66" i="1"/>
  <c r="AX66" i="1" s="1"/>
  <c r="J35" i="25"/>
  <c r="AV82" i="1"/>
  <c r="AT82" i="1"/>
  <c r="AN82" i="1"/>
  <c r="F33" i="23"/>
  <c r="AZ79" i="1"/>
  <c r="F35" i="12"/>
  <c r="AZ67" i="1" s="1"/>
  <c r="BA66" i="1"/>
  <c r="AW66" i="1"/>
  <c r="J33" i="21"/>
  <c r="AV77" i="1"/>
  <c r="AT77" i="1" s="1"/>
  <c r="AN68" i="1" l="1"/>
  <c r="BK90" i="24"/>
  <c r="J90" i="24" s="1"/>
  <c r="J294" i="24"/>
  <c r="J68" i="24" s="1"/>
  <c r="P105" i="14"/>
  <c r="AU70" i="1" s="1"/>
  <c r="AU69" i="1" s="1"/>
  <c r="P113" i="3"/>
  <c r="AU57" i="1"/>
  <c r="T99" i="10"/>
  <c r="R104" i="9"/>
  <c r="T122" i="6"/>
  <c r="P122" i="6"/>
  <c r="AU60" i="1"/>
  <c r="T104" i="9"/>
  <c r="R122" i="6"/>
  <c r="P98" i="16"/>
  <c r="AU72" i="1"/>
  <c r="BK104" i="9"/>
  <c r="J104" i="9"/>
  <c r="J63" i="9" s="1"/>
  <c r="BK114" i="8"/>
  <c r="J114" i="8"/>
  <c r="J63" i="8" s="1"/>
  <c r="BK87" i="17"/>
  <c r="J87" i="17"/>
  <c r="J59" i="17"/>
  <c r="BK98" i="16"/>
  <c r="J98" i="16"/>
  <c r="J63" i="16" s="1"/>
  <c r="BK99" i="10"/>
  <c r="J99" i="10" s="1"/>
  <c r="J32" i="10" s="1"/>
  <c r="AG64" i="1" s="1"/>
  <c r="J59" i="22"/>
  <c r="BK105" i="14"/>
  <c r="J105" i="14"/>
  <c r="J63" i="27"/>
  <c r="BK106" i="12"/>
  <c r="J106" i="12" s="1"/>
  <c r="J63" i="12" s="1"/>
  <c r="BK86" i="28"/>
  <c r="J86" i="28"/>
  <c r="J59" i="28"/>
  <c r="J87" i="22"/>
  <c r="J60" i="22" s="1"/>
  <c r="J63" i="11"/>
  <c r="J96" i="27"/>
  <c r="J64" i="27"/>
  <c r="J41" i="27"/>
  <c r="J41" i="25"/>
  <c r="AN79" i="1"/>
  <c r="J59" i="23"/>
  <c r="J39" i="23"/>
  <c r="J39" i="22"/>
  <c r="J39" i="19"/>
  <c r="J39" i="18"/>
  <c r="J41" i="13"/>
  <c r="J41" i="11"/>
  <c r="AN61" i="1"/>
  <c r="J63" i="7"/>
  <c r="J41" i="7"/>
  <c r="AN58" i="1"/>
  <c r="J41" i="5"/>
  <c r="J41" i="4"/>
  <c r="AN55" i="1"/>
  <c r="J59" i="2"/>
  <c r="J39" i="2"/>
  <c r="AN84" i="1"/>
  <c r="J32" i="6"/>
  <c r="AG60" i="1" s="1"/>
  <c r="AN60" i="1" s="1"/>
  <c r="J32" i="15"/>
  <c r="AG71" i="1"/>
  <c r="J30" i="21"/>
  <c r="AG77" i="1"/>
  <c r="AN77" i="1" s="1"/>
  <c r="AZ81" i="1"/>
  <c r="AV81" i="1" s="1"/>
  <c r="AT81" i="1" s="1"/>
  <c r="BA54" i="1"/>
  <c r="W30" i="1"/>
  <c r="AU81" i="1"/>
  <c r="AZ66" i="1"/>
  <c r="AV66" i="1" s="1"/>
  <c r="AT66" i="1" s="1"/>
  <c r="BB54" i="1"/>
  <c r="W31" i="1" s="1"/>
  <c r="AU66" i="1"/>
  <c r="J32" i="3"/>
  <c r="AG57" i="1"/>
  <c r="J32" i="26"/>
  <c r="AG83" i="1"/>
  <c r="AG81" i="1"/>
  <c r="J32" i="14"/>
  <c r="AG70" i="1" s="1"/>
  <c r="AZ56" i="1"/>
  <c r="AV56" i="1" s="1"/>
  <c r="AT56" i="1" s="1"/>
  <c r="AZ69" i="1"/>
  <c r="AV69" i="1"/>
  <c r="AT69" i="1"/>
  <c r="AY56" i="1"/>
  <c r="BD54" i="1"/>
  <c r="W33" i="1"/>
  <c r="J30" i="20"/>
  <c r="AG76" i="1"/>
  <c r="AN76" i="1"/>
  <c r="BC54" i="1"/>
  <c r="W32" i="1"/>
  <c r="J32" i="9" l="1"/>
  <c r="AG63" i="1" s="1"/>
  <c r="AN63" i="1" s="1"/>
  <c r="J59" i="24"/>
  <c r="J30" i="24"/>
  <c r="J41" i="10"/>
  <c r="J41" i="14"/>
  <c r="J41" i="15"/>
  <c r="J63" i="10"/>
  <c r="J63" i="14"/>
  <c r="AN81" i="1"/>
  <c r="J41" i="26"/>
  <c r="AN83" i="1"/>
  <c r="J39" i="21"/>
  <c r="J39" i="20"/>
  <c r="J41" i="6"/>
  <c r="J41" i="3"/>
  <c r="AN57" i="1"/>
  <c r="AN64" i="1"/>
  <c r="AN70" i="1"/>
  <c r="AN71" i="1"/>
  <c r="J32" i="12"/>
  <c r="AG67" i="1" s="1"/>
  <c r="AG66" i="1" s="1"/>
  <c r="J30" i="17"/>
  <c r="AG73" i="1"/>
  <c r="AN73" i="1" s="1"/>
  <c r="AW54" i="1"/>
  <c r="AK30" i="1"/>
  <c r="AU56" i="1"/>
  <c r="AU54" i="1" s="1"/>
  <c r="AY54" i="1"/>
  <c r="J32" i="16"/>
  <c r="AG72" i="1"/>
  <c r="AG69" i="1" s="1"/>
  <c r="J32" i="8"/>
  <c r="AG62" i="1"/>
  <c r="J30" i="28"/>
  <c r="AG85" i="1"/>
  <c r="AX54" i="1"/>
  <c r="AZ54" i="1"/>
  <c r="AV54" i="1" s="1"/>
  <c r="AK29" i="1" s="1"/>
  <c r="J41" i="9" l="1"/>
  <c r="AG56" i="1"/>
  <c r="AN56" i="1" s="1"/>
  <c r="AG80" i="1"/>
  <c r="AN80" i="1" s="1"/>
  <c r="J39" i="24"/>
  <c r="AN67" i="1"/>
  <c r="AN72" i="1"/>
  <c r="J41" i="16"/>
  <c r="J39" i="28"/>
  <c r="J39" i="17"/>
  <c r="J41" i="8"/>
  <c r="J41" i="12"/>
  <c r="AN85" i="1"/>
  <c r="AN62" i="1"/>
  <c r="AN69" i="1"/>
  <c r="AN66" i="1"/>
  <c r="AT54" i="1"/>
  <c r="AG54" i="1"/>
  <c r="AK26" i="1" s="1"/>
  <c r="AK35" i="1" s="1"/>
  <c r="W29" i="1"/>
  <c r="AN54" i="1" l="1"/>
</calcChain>
</file>

<file path=xl/sharedStrings.xml><?xml version="1.0" encoding="utf-8"?>
<sst xmlns="http://schemas.openxmlformats.org/spreadsheetml/2006/main" count="75161" uniqueCount="8566">
  <si>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</si>
  <si>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</si>
  <si>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</si>
  <si>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</si>
  <si>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</si>
  <si>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</si>
  <si>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</si>
  <si>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</si>
  <si>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</si>
  <si>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</si>
  <si>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</si>
  <si>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</si>
  <si>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</si>
  <si>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</si>
  <si>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</si>
  <si>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</si>
  <si>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</si>
  <si>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</si>
  <si>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</si>
  <si>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</si>
  <si>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</si>
  <si>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</si>
  <si>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</si>
  <si>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</si>
  <si>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</si>
  <si>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6. 3. 2025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</si>
  <si>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</si>
  <si>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</si>
  <si>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</si>
  <si>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</si>
  <si>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</si>
  <si>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</si>
  <si>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</si>
  <si>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</si>
  <si>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</si>
  <si>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</si>
  <si>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</si>
  <si>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</si>
  <si>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</si>
  <si>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</si>
  <si>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</si>
  <si>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</si>
  <si>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</si>
  <si>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</si>
  <si>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</si>
  <si>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</si>
  <si>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</si>
  <si>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</si>
  <si>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</si>
  <si>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</si>
  <si>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</si>
  <si>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</si>
  <si>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</si>
  <si>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</si>
  <si>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</si>
  <si>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</si>
  <si>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</si>
  <si>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</si>
  <si>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</si>
  <si>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</si>
  <si>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</si>
  <si>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</si>
  <si>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</si>
  <si>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</si>
  <si>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</si>
  <si>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</si>
  <si>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</si>
  <si>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</si>
  <si>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</si>
  <si>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</si>
  <si>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</si>
  <si>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</si>
  <si>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</si>
  <si>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</si>
  <si>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</si>
  <si>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</si>
  <si>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</si>
  <si>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</si>
  <si>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</si>
  <si>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</si>
  <si>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</si>
  <si>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</si>
  <si>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</si>
  <si>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</si>
  <si>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</si>
  <si>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</si>
  <si>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</si>
  <si>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</si>
  <si>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</si>
  <si>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</si>
  <si>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</si>
  <si>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</si>
  <si>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</si>
  <si>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</si>
  <si>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</si>
  <si>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</si>
  <si>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</si>
  <si>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</si>
  <si>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</si>
  <si>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</si>
  <si>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</si>
  <si>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</si>
  <si>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</si>
  <si>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</si>
  <si>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</si>
  <si>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</si>
  <si>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</si>
  <si>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</si>
  <si>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</si>
  <si>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</si>
  <si>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</si>
  <si>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</si>
  <si>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</si>
  <si>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</si>
  <si>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</si>
  <si>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</si>
  <si>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</si>
  <si>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</si>
  <si>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</si>
  <si>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</si>
  <si>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</si>
  <si>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</si>
  <si>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</si>
  <si>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</si>
  <si>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</si>
  <si>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</si>
  <si>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</si>
  <si>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</si>
  <si>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</si>
  <si>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</si>
  <si>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</si>
  <si>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</si>
  <si>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</si>
  <si>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</si>
  <si>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</si>
  <si>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</si>
  <si>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</si>
  <si>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</si>
  <si>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</si>
  <si>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</si>
  <si>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</si>
  <si>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</si>
  <si>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</si>
  <si>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</si>
  <si>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</si>
  <si>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</si>
  <si>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</si>
  <si>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</si>
  <si>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</si>
  <si>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</si>
  <si>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</si>
  <si>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</si>
  <si>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</si>
  <si>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</si>
  <si>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</si>
  <si>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</si>
  <si>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</si>
  <si>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</si>
  <si>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</si>
  <si>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</si>
  <si>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</si>
  <si>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</si>
  <si>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</si>
  <si>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</si>
  <si>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</si>
  <si>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</si>
  <si>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</si>
  <si>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</si>
  <si>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</si>
  <si>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</si>
  <si>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</si>
  <si>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</si>
  <si>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</si>
  <si>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</si>
  <si>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</si>
  <si>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</si>
  <si>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</si>
  <si>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</si>
  <si>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</si>
  <si>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</si>
  <si>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</si>
  <si>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</si>
  <si>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</si>
  <si>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</si>
  <si>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</si>
  <si>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</si>
  <si>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</si>
  <si>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</si>
  <si>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</si>
  <si>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</si>
  <si>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</si>
  <si>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</si>
  <si>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</si>
  <si>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</si>
  <si>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</si>
  <si>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</si>
  <si>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</si>
  <si>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</si>
  <si>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</si>
  <si>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</si>
  <si>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</si>
  <si>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</si>
  <si>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</si>
  <si>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</si>
  <si>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</si>
  <si>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</si>
  <si>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</si>
  <si>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</si>
  <si>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</si>
  <si>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</si>
  <si>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</si>
  <si>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</si>
  <si>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</si>
  <si>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</si>
  <si>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</si>
  <si>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</si>
  <si>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</si>
  <si>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</si>
  <si>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</si>
  <si>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</si>
  <si>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</si>
  <si>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</si>
  <si>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</si>
  <si>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</si>
  <si>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</si>
  <si>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</si>
  <si>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</si>
  <si>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</si>
  <si>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</si>
  <si>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</si>
  <si>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</si>
  <si>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</si>
  <si>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</si>
  <si>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</si>
  <si>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</si>
  <si>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</si>
  <si>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</si>
  <si>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</si>
  <si>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</si>
  <si>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</si>
  <si>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</si>
  <si>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</si>
  <si>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</si>
  <si>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</si>
  <si>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</si>
  <si>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</si>
  <si>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</si>
  <si>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</si>
  <si>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</si>
  <si>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</si>
  <si>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</si>
  <si>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</si>
  <si>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</si>
  <si>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</si>
  <si>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</si>
  <si>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</si>
  <si>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</si>
  <si>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</si>
  <si>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</si>
  <si>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</si>
  <si>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</si>
  <si>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</si>
  <si>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</si>
  <si>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</si>
  <si>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</si>
  <si>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</si>
  <si>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</si>
  <si>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</si>
  <si>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</si>
  <si>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</si>
  <si>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</si>
  <si>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</si>
  <si>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</si>
  <si>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</si>
  <si>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</si>
  <si>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</si>
  <si>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</si>
  <si>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</si>
  <si>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</si>
  <si>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</si>
  <si>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</si>
  <si>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</si>
  <si>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</si>
  <si>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</si>
  <si>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</si>
  <si>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</si>
  <si>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</si>
  <si>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</si>
  <si>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</si>
  <si>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</si>
  <si>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</si>
  <si>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</si>
  <si>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</si>
  <si>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</si>
  <si>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</si>
  <si>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</si>
  <si>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</si>
  <si>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</si>
  <si>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</si>
  <si>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</si>
  <si>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</si>
  <si>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</si>
  <si>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</si>
  <si>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</si>
  <si>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</si>
  <si>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</si>
  <si>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</si>
  <si>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</si>
  <si>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</si>
  <si>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</si>
  <si>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</si>
  <si>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</si>
  <si>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</si>
  <si>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</si>
  <si>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</si>
  <si>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</si>
  <si>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</si>
  <si>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</si>
  <si>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</si>
  <si>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</si>
  <si>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</si>
  <si>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</si>
  <si>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</si>
  <si>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</si>
  <si>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</si>
  <si>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</si>
  <si>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</si>
  <si>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</si>
  <si>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</si>
  <si>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</si>
  <si>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</si>
  <si>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</si>
  <si>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</si>
  <si>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</si>
  <si>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</si>
  <si>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</si>
  <si>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</si>
  <si>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</si>
  <si>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</si>
  <si>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</si>
  <si>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</si>
  <si>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</si>
  <si>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</si>
  <si>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</si>
  <si>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</si>
  <si>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</si>
  <si>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</si>
  <si>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</si>
  <si>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</si>
  <si>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</si>
  <si>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</si>
  <si>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</si>
  <si>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</si>
  <si>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</si>
  <si>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</si>
  <si>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</si>
  <si>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</si>
  <si>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</si>
  <si>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</si>
  <si>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</si>
  <si>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</si>
  <si>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</si>
  <si>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</si>
  <si>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</si>
  <si>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</si>
  <si>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</si>
  <si>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</si>
  <si>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</si>
  <si>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</si>
  <si>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</si>
  <si>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</si>
  <si>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</si>
  <si>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</si>
  <si>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</si>
  <si>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</si>
  <si>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</si>
  <si>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</si>
  <si>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</si>
  <si>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</si>
  <si>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</si>
  <si>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</si>
  <si>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</si>
  <si>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</si>
  <si>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</si>
  <si>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</si>
  <si>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</si>
  <si>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</si>
  <si>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</si>
  <si>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</si>
  <si>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</si>
  <si>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</si>
  <si>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</si>
  <si>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</si>
  <si>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</si>
  <si>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</si>
  <si>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</si>
  <si>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</si>
  <si>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</si>
  <si>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</si>
  <si>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</si>
  <si>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</si>
  <si>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</si>
  <si>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</si>
  <si>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</si>
  <si>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</si>
  <si>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</si>
  <si>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</si>
  <si>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</si>
  <si>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</si>
  <si>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</si>
  <si>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</si>
  <si>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</si>
  <si>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</si>
  <si>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</si>
  <si>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</si>
  <si>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</si>
  <si>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</si>
  <si>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</si>
  <si>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</si>
  <si>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</si>
  <si>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</si>
  <si>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</si>
  <si>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</si>
  <si>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</si>
  <si>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</si>
  <si>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</si>
  <si>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</si>
  <si>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</si>
  <si>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</si>
  <si>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</si>
  <si>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</si>
  <si>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</si>
  <si>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</si>
  <si>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</si>
  <si>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</si>
  <si>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</si>
  <si>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</si>
  <si>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</si>
  <si>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</si>
  <si>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</si>
  <si>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</si>
  <si>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</si>
  <si>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</si>
  <si>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</si>
  <si>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</si>
  <si>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</si>
  <si>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</si>
  <si>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</si>
  <si>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</si>
  <si>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</si>
  <si>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</si>
  <si>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</si>
  <si>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</si>
  <si>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</si>
  <si>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</si>
  <si>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</si>
  <si>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</si>
  <si>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</si>
  <si>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</si>
  <si>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</si>
  <si>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</si>
  <si>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</si>
  <si>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</si>
  <si>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</si>
  <si>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</si>
  <si>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</si>
  <si>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</si>
  <si>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</si>
  <si>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</si>
  <si>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</si>
  <si>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</si>
  <si>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</si>
  <si>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</si>
  <si>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</si>
  <si>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</si>
  <si>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</si>
  <si>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</si>
  <si>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</si>
  <si>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</si>
  <si>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</si>
  <si>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</si>
  <si>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</si>
  <si>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</si>
  <si>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</si>
  <si>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</si>
  <si>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</si>
  <si>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</si>
  <si>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</si>
  <si>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</si>
  <si>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</si>
  <si>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</si>
  <si>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</si>
  <si>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</si>
  <si>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</si>
  <si>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</si>
  <si>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</si>
  <si>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</si>
  <si>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</si>
  <si>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</si>
  <si>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</si>
  <si>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</si>
  <si>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</si>
  <si>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</si>
  <si>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</si>
  <si>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</si>
  <si>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</si>
  <si>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</si>
  <si>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</si>
  <si>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</si>
  <si>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</si>
  <si>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</si>
  <si>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</si>
  <si>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</si>
  <si>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</si>
  <si>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</si>
  <si>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</si>
  <si>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</si>
  <si>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</si>
  <si>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</si>
  <si>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</si>
  <si>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</si>
  <si>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</si>
  <si>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</si>
  <si>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</si>
  <si>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</si>
  <si>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</si>
  <si>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</si>
  <si>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</si>
  <si>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</si>
  <si>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</si>
  <si>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</si>
  <si>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</si>
  <si>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</si>
  <si>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</si>
  <si>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</si>
  <si>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</si>
  <si>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</si>
  <si>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</si>
  <si>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</si>
  <si>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</si>
  <si>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</si>
  <si>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</si>
  <si>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</si>
  <si>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</si>
  <si>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</si>
  <si>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</si>
  <si>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</si>
  <si>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</si>
  <si>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</si>
  <si>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122,2</t>
  </si>
  <si>
    <t>PD5_podl</t>
  </si>
  <si>
    <t>PD5 - SKLADBA PODLAHY 1.NP - ZÁZEMÍ (PODLAHA NA TERÉNU), LINOLEUM + PT</t>
  </si>
  <si>
    <t>55,7</t>
  </si>
  <si>
    <t>PD6_podl</t>
  </si>
  <si>
    <t>PD6 - SKLADBA PODLAHY 1.NP - ZÁZEMÍ (PODLAHA NA TERÉNU), ČISTÍCÍ KOBEREC</t>
  </si>
  <si>
    <t>34,4</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</si>
  <si>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</si>
  <si>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</si>
  <si>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</si>
  <si>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</si>
  <si>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</si>
  <si>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</si>
  <si>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</si>
  <si>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</si>
  <si>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</si>
  <si>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</si>
  <si>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</si>
  <si>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</si>
  <si>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</si>
  <si>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</si>
  <si>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</si>
  <si>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</si>
  <si>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</si>
  <si>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</si>
  <si>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</si>
  <si>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</si>
  <si>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</si>
  <si>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</si>
  <si>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</si>
  <si>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</si>
  <si>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</si>
  <si>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</si>
  <si>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</si>
  <si>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</si>
  <si>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</si>
  <si>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</si>
  <si>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</si>
  <si>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</si>
  <si>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</si>
  <si>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</si>
  <si>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</si>
  <si>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</si>
  <si>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</si>
  <si>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</si>
  <si>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</si>
  <si>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</si>
  <si>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</si>
  <si>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</si>
  <si>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</si>
  <si>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</si>
  <si>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</si>
  <si>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</si>
  <si>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</si>
  <si>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</si>
  <si>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</si>
  <si>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</si>
  <si>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</si>
  <si>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</si>
  <si>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</si>
  <si>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</si>
  <si>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</si>
  <si>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</si>
  <si>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</si>
  <si>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</si>
  <si>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</si>
  <si>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</si>
  <si>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</si>
  <si>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</si>
  <si>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</si>
  <si>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</si>
  <si>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</si>
  <si>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</si>
  <si>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</si>
  <si>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</si>
  <si>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</si>
  <si>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</si>
  <si>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</si>
  <si>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</si>
  <si>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</si>
  <si>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</si>
  <si>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</si>
  <si>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</si>
  <si>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</si>
  <si>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</si>
  <si>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</si>
  <si>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</si>
  <si>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</si>
  <si>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</si>
  <si>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</si>
  <si>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</si>
  <si>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</si>
  <si>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</si>
  <si>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</si>
  <si>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</si>
  <si>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</si>
  <si>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</si>
  <si>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</si>
  <si>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</si>
  <si>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</si>
  <si>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</si>
  <si>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</si>
  <si>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</si>
  <si>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</si>
  <si>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</si>
  <si>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</si>
  <si>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</si>
  <si>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</si>
  <si>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</si>
  <si>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</si>
  <si>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</si>
  <si>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</si>
  <si>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</si>
  <si>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</si>
  <si>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</si>
  <si>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</si>
  <si>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</si>
  <si>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</si>
  <si>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</si>
  <si>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</si>
  <si>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</si>
  <si>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</si>
  <si>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</si>
  <si>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</si>
  <si>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</si>
  <si>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</si>
  <si>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</si>
  <si>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</si>
  <si>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</si>
  <si>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</si>
  <si>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</si>
  <si>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</si>
  <si>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</si>
  <si>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</si>
  <si>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</si>
  <si>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</si>
  <si>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</si>
  <si>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</si>
  <si>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</si>
  <si>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</si>
  <si>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</si>
  <si>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</si>
  <si>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</si>
  <si>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</si>
  <si>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</si>
  <si>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</si>
  <si>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</si>
  <si>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</si>
  <si>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</si>
  <si>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</si>
  <si>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</si>
  <si>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</si>
  <si>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</si>
  <si>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</si>
  <si>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</si>
  <si>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</si>
  <si>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</si>
  <si>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</si>
  <si>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</si>
  <si>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</si>
  <si>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</si>
  <si>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</si>
  <si>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</si>
  <si>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</si>
  <si>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</si>
  <si>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</si>
  <si>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</si>
  <si>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</si>
  <si>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</si>
  <si>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</si>
  <si>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</si>
  <si>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</si>
  <si>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</si>
  <si>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</si>
  <si>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</si>
  <si>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</si>
  <si>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</si>
  <si>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</si>
  <si>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</si>
  <si>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</si>
  <si>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</si>
  <si>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</si>
  <si>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</si>
  <si>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</si>
  <si>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</si>
  <si>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</si>
  <si>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</si>
  <si>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</si>
  <si>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</si>
  <si>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</si>
  <si>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</si>
  <si>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</si>
  <si>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</si>
  <si>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</si>
  <si>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</si>
  <si>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</si>
  <si>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</si>
  <si>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</si>
  <si>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</si>
  <si>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</si>
  <si>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</si>
  <si>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</si>
  <si>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</si>
  <si>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</si>
  <si>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</si>
  <si>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</si>
  <si>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</si>
  <si>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</si>
  <si>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</si>
  <si>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</si>
  <si>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</si>
  <si>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</si>
  <si>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</si>
  <si>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</si>
  <si>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</si>
  <si>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</si>
  <si>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</si>
  <si>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</si>
  <si>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</si>
  <si>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</si>
  <si>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</si>
  <si>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</si>
  <si>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</si>
  <si>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</si>
  <si>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</si>
  <si>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</si>
  <si>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</si>
  <si>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</si>
  <si>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</si>
  <si>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</si>
  <si>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</si>
  <si>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</si>
  <si>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</si>
  <si>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</si>
  <si>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</si>
  <si>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</si>
  <si>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</si>
  <si>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</si>
  <si>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</si>
  <si>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</si>
  <si>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</si>
  <si>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</si>
  <si>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</si>
  <si>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</si>
  <si>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</si>
  <si>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</si>
  <si>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</si>
  <si>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</si>
  <si>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</si>
  <si>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</si>
  <si>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</si>
  <si>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</si>
  <si>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</si>
  <si>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</si>
  <si>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</si>
  <si>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</si>
  <si>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</si>
  <si>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</si>
  <si>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</si>
  <si>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</si>
  <si>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</si>
  <si>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</si>
  <si>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</si>
  <si>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</si>
  <si>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</si>
  <si>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</si>
  <si>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</si>
  <si>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</si>
  <si>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</si>
  <si>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</si>
  <si>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</si>
  <si>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</si>
  <si>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</si>
  <si>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</si>
  <si>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</si>
  <si>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</si>
  <si>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</si>
  <si>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</si>
  <si>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</si>
  <si>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</si>
  <si>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</si>
  <si>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</si>
  <si>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</si>
  <si>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</si>
  <si>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</si>
  <si>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</si>
  <si>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</si>
  <si>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</si>
  <si>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</si>
  <si>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</si>
  <si>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</si>
  <si>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</si>
  <si>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</si>
  <si>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</si>
  <si>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</si>
  <si>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</si>
  <si>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</si>
  <si>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</si>
  <si>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</si>
  <si>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</si>
  <si>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</si>
  <si>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</si>
  <si>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</si>
  <si>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</si>
  <si>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</si>
  <si>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</si>
  <si>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</si>
  <si>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</si>
  <si>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</si>
  <si>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</si>
  <si>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</si>
  <si>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</si>
  <si>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</si>
  <si>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</si>
  <si>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</si>
  <si>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</si>
  <si>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</si>
  <si>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</si>
  <si>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</si>
  <si>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</si>
  <si>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</si>
  <si>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</si>
  <si>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</si>
  <si>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</si>
  <si>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</si>
  <si>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</si>
  <si>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</si>
  <si>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</si>
  <si>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</si>
  <si>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</si>
  <si>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</si>
  <si>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</si>
  <si>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</si>
  <si>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</si>
  <si>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</si>
  <si>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</si>
  <si>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</si>
  <si>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</si>
  <si>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</si>
  <si>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</si>
  <si>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</si>
  <si>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</si>
  <si>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</si>
  <si>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</si>
  <si>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</si>
  <si>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</si>
  <si>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</si>
  <si>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</si>
  <si>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</si>
  <si>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</si>
  <si>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</si>
  <si>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</si>
  <si>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</si>
  <si>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</si>
  <si>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</si>
  <si>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</si>
  <si>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</si>
  <si>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</si>
  <si>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</si>
  <si>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</si>
  <si>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</si>
  <si>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</si>
  <si>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</si>
  <si>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</si>
  <si>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</si>
  <si>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</si>
  <si>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</si>
  <si>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</si>
  <si>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</si>
  <si>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</si>
  <si>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</si>
  <si>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</si>
  <si>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</si>
  <si>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</si>
  <si>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</si>
  <si>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</si>
  <si>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</si>
  <si>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</si>
  <si>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</si>
  <si>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</si>
  <si>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</si>
  <si>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</si>
  <si>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</si>
  <si>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</si>
  <si>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</si>
  <si>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</si>
  <si>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</si>
  <si>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</si>
  <si>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</si>
  <si>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</si>
  <si>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</si>
  <si>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</si>
  <si>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</si>
  <si>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</si>
  <si>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</si>
  <si>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</si>
  <si>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</si>
  <si>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</si>
  <si>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</si>
  <si>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</si>
  <si>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</si>
  <si>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</si>
  <si>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</si>
  <si>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</si>
  <si>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</si>
  <si>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</si>
  <si>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</si>
  <si>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</si>
  <si>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</si>
  <si>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</si>
  <si>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</si>
  <si>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</si>
  <si>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</si>
  <si>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</si>
  <si>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</si>
  <si>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</si>
  <si>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</si>
  <si>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</si>
  <si>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</si>
  <si>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</si>
  <si>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</si>
  <si>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</si>
  <si>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</si>
  <si>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</si>
  <si>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</si>
  <si>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</si>
  <si>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</si>
  <si>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</si>
  <si>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</si>
  <si>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</si>
  <si>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</si>
  <si>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</si>
  <si>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</si>
  <si>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</si>
  <si>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</si>
  <si>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</si>
  <si>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</si>
  <si>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</si>
  <si>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</si>
  <si>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</si>
  <si>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</si>
  <si>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</si>
  <si>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</si>
  <si>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</si>
  <si>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</si>
  <si>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</si>
  <si>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</si>
  <si>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</si>
  <si>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</si>
  <si>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</si>
  <si>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</si>
  <si>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</si>
  <si>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</si>
  <si>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</si>
  <si>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</si>
  <si>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</si>
  <si>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</si>
  <si>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</si>
  <si>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</si>
  <si>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</si>
  <si>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</si>
  <si>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</si>
  <si>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</si>
  <si>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</si>
  <si>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</si>
  <si>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</si>
  <si>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</si>
  <si>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</si>
  <si>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</si>
  <si>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</si>
  <si>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</si>
  <si>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</si>
  <si>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</si>
  <si>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</si>
  <si>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</si>
  <si>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</si>
  <si>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</si>
  <si>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</si>
  <si>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</si>
  <si>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</si>
  <si>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</si>
  <si>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</si>
  <si>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</si>
  <si>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</si>
  <si>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</si>
  <si>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</si>
  <si>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</si>
  <si>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</si>
  <si>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</si>
  <si>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</si>
  <si>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</si>
  <si>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</si>
  <si>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</si>
  <si>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</si>
  <si>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</si>
  <si>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</si>
  <si>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</si>
  <si>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</si>
  <si>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</si>
  <si>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</si>
  <si>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</si>
  <si>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</si>
  <si>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</si>
  <si>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</si>
  <si>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</si>
  <si>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</si>
  <si>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</si>
  <si>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</si>
  <si>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</si>
  <si>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</si>
  <si>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</si>
  <si>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</si>
  <si>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</si>
  <si>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</si>
  <si>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</si>
  <si>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</si>
  <si>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</si>
  <si>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</si>
  <si>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</si>
  <si>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</si>
  <si>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</si>
  <si>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</si>
  <si>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</si>
  <si>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</si>
  <si>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</si>
  <si>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</si>
  <si>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</si>
  <si>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</si>
  <si>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</si>
  <si>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</si>
  <si>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</si>
  <si>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</si>
  <si>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</si>
  <si>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</si>
  <si>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</si>
  <si>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</si>
  <si>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</si>
  <si>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</si>
  <si>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</si>
  <si>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</si>
  <si>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</si>
  <si>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</si>
  <si>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</si>
  <si>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</si>
  <si>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</si>
  <si>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</si>
  <si>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</si>
  <si>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</si>
  <si>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</si>
  <si>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</si>
  <si>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</si>
  <si>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</si>
  <si>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</si>
  <si>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</si>
  <si>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</si>
  <si>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</si>
  <si>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</si>
  <si>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</si>
  <si>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</si>
  <si>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</si>
  <si>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</si>
  <si>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</si>
  <si>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</si>
  <si>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</si>
  <si>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</si>
  <si>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</si>
  <si>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</si>
  <si>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</si>
  <si>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</si>
  <si>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</si>
  <si>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</si>
  <si>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</si>
  <si>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</si>
  <si>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</si>
  <si>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</si>
  <si>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</si>
  <si>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</si>
  <si>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</si>
  <si>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</si>
  <si>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</si>
  <si>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</si>
  <si>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</si>
  <si>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</si>
  <si>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</si>
  <si>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</si>
  <si>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</si>
  <si>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</si>
  <si>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</si>
  <si>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</si>
  <si>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</si>
  <si>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</si>
  <si>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</si>
  <si>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</si>
  <si>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</si>
  <si>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</si>
  <si>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</si>
  <si>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</si>
  <si>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</si>
  <si>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</si>
  <si>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</si>
  <si>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</si>
  <si>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</si>
  <si>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</si>
  <si>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</si>
  <si>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</si>
  <si>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</si>
  <si>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</si>
  <si>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</si>
  <si>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</si>
  <si>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</si>
  <si>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</si>
  <si>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</si>
  <si>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</si>
  <si>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</si>
  <si>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</si>
  <si>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</si>
  <si>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</si>
  <si>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</si>
  <si>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</si>
  <si>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</si>
  <si>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</si>
  <si>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</si>
  <si>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</si>
  <si>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</si>
  <si>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</si>
  <si>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</si>
  <si>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</si>
  <si>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</si>
  <si>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</si>
  <si>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</si>
  <si>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</si>
  <si>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</si>
  <si>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</si>
  <si>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</si>
  <si>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</si>
  <si>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</si>
  <si>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</si>
  <si>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</si>
  <si>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</si>
  <si>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</si>
  <si>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</si>
  <si>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</si>
  <si>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</si>
  <si>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</si>
  <si>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</si>
  <si>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</si>
  <si>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</si>
  <si>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</si>
  <si>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</si>
  <si>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</si>
  <si>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</si>
  <si>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</si>
  <si>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</si>
  <si>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</si>
  <si>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</si>
  <si>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</si>
  <si>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</si>
  <si>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</si>
  <si>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</si>
  <si>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</si>
  <si>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</si>
  <si>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</si>
  <si>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</si>
  <si>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</si>
  <si>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</si>
  <si>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</si>
  <si>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</si>
  <si>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</si>
  <si>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</si>
  <si>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</si>
  <si>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</si>
  <si>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</si>
  <si>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</si>
  <si>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</si>
  <si>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</si>
  <si>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</si>
  <si>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</si>
  <si>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</si>
  <si>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</si>
  <si>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</si>
  <si>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</si>
  <si>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</si>
  <si>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</si>
  <si>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</si>
  <si>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</si>
  <si>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</si>
  <si>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</si>
  <si>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</si>
  <si>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</si>
  <si>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</si>
  <si>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</si>
  <si>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</si>
  <si>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</si>
  <si>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</si>
  <si>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</si>
  <si>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</si>
  <si>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</si>
  <si>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</si>
  <si>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</si>
  <si>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</si>
  <si>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</si>
  <si>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</si>
  <si>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</si>
  <si>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</si>
  <si>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</si>
  <si>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</si>
  <si>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</si>
  <si>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</si>
  <si>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</si>
  <si>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</si>
  <si>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</si>
  <si>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</si>
  <si>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</si>
  <si>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</si>
  <si>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</si>
  <si>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</si>
  <si>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</si>
  <si>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</si>
  <si>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</si>
  <si>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</si>
  <si>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</si>
  <si>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</si>
  <si>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</si>
  <si>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</si>
  <si>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</si>
  <si>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</si>
  <si>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</si>
  <si>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</si>
  <si>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</si>
  <si>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</si>
  <si>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</si>
  <si>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</si>
  <si>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</si>
  <si>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</si>
  <si>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</si>
  <si>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</si>
  <si>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</si>
  <si>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</si>
  <si>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</si>
  <si>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</si>
  <si>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</si>
  <si>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</si>
  <si>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</si>
  <si>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</si>
  <si>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</si>
  <si>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</si>
  <si>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</si>
  <si>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</si>
  <si>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</si>
  <si>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</si>
  <si>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</si>
  <si>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</si>
  <si>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</si>
  <si>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</si>
  <si>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</si>
  <si>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</si>
  <si>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</si>
  <si>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</si>
  <si>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</si>
  <si>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</si>
  <si>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</si>
  <si>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</si>
  <si>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</si>
  <si>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</si>
  <si>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</si>
  <si>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</si>
  <si>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</si>
  <si>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</si>
  <si>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</si>
  <si>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</si>
  <si>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</si>
  <si>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</si>
  <si>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</si>
  <si>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</si>
  <si>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</si>
  <si>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</si>
  <si>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</si>
  <si>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</si>
  <si>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</si>
  <si>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</si>
  <si>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</si>
  <si>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</si>
  <si>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</si>
  <si>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</si>
  <si>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</si>
  <si>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</si>
  <si>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</si>
  <si>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</si>
  <si>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</si>
  <si>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</si>
  <si>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</si>
  <si>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</si>
  <si>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</si>
  <si>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</si>
  <si>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</si>
  <si>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</si>
  <si>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</si>
  <si>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</si>
  <si>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</si>
  <si>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</si>
  <si>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</si>
  <si>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</si>
  <si>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</si>
  <si>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</si>
  <si>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</si>
  <si>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</si>
  <si>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</si>
  <si>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</si>
  <si>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</si>
  <si>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</si>
  <si>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</si>
  <si>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</si>
  <si>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</si>
  <si>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</si>
  <si>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</si>
  <si>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</si>
  <si>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</si>
  <si>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</si>
  <si>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</si>
  <si>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</si>
  <si>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</si>
  <si>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</si>
  <si>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</si>
  <si>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</si>
  <si>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</si>
  <si>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</si>
  <si>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</si>
  <si>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</si>
  <si>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</si>
  <si>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</si>
  <si>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</si>
  <si>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</si>
  <si>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</si>
  <si>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</si>
  <si>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</si>
  <si>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</si>
  <si>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</si>
  <si>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</si>
  <si>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</si>
  <si>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</si>
  <si>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</si>
  <si>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</si>
  <si>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</si>
  <si>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</si>
  <si>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</si>
  <si>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</si>
  <si>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</si>
  <si>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</si>
  <si>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</si>
  <si>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</si>
  <si>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</si>
  <si>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</si>
  <si>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</si>
  <si>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</si>
  <si>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</si>
  <si>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</si>
  <si>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</si>
  <si>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</si>
  <si>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</si>
  <si>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</si>
  <si>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</si>
  <si>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</si>
  <si>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</si>
  <si>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</si>
  <si>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</si>
  <si>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</si>
  <si>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</si>
  <si>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</si>
  <si>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</si>
  <si>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</si>
  <si>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</si>
  <si>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</si>
  <si>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</si>
  <si>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</si>
  <si>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</si>
  <si>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</si>
  <si>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</si>
  <si>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</si>
  <si>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</si>
  <si>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</si>
  <si>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</si>
  <si>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</si>
  <si>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</si>
  <si>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</si>
  <si>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</si>
  <si>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</si>
  <si>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</si>
  <si>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</si>
  <si>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</si>
  <si>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</si>
  <si>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</si>
  <si>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</si>
  <si>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</si>
  <si>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</si>
  <si>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</si>
  <si>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</si>
  <si>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</si>
  <si>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</si>
  <si>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</si>
  <si>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</si>
  <si>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</si>
  <si>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</si>
  <si>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</si>
  <si>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</si>
  <si>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</si>
  <si>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</si>
  <si>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</si>
  <si>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</si>
  <si>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</si>
  <si>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</si>
  <si>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</si>
  <si>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</si>
  <si>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</si>
  <si>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</si>
  <si>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</si>
  <si>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</si>
  <si>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</si>
  <si>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</si>
  <si>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</si>
  <si>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</si>
  <si>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</si>
  <si>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</si>
  <si>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</si>
  <si>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</si>
  <si>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</si>
  <si>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</si>
  <si>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</si>
  <si>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</si>
  <si>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</si>
  <si>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</si>
  <si>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</si>
  <si>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</si>
  <si>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</si>
  <si>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</si>
  <si>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</si>
  <si>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</si>
  <si>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</si>
  <si>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</si>
  <si>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</si>
  <si>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</si>
  <si>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</si>
  <si>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</si>
  <si>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</si>
  <si>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</si>
  <si>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</si>
  <si>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</si>
  <si>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</si>
  <si>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</si>
  <si>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</si>
  <si>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</si>
  <si>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</si>
  <si>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</si>
  <si>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</si>
  <si>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</si>
  <si>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</si>
  <si>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</si>
  <si>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</si>
  <si>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</si>
  <si>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</si>
  <si>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</si>
  <si>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</si>
  <si>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</si>
  <si>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</si>
  <si>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</si>
  <si>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</si>
  <si>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</si>
  <si>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</si>
  <si>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</si>
  <si>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</si>
  <si>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</si>
  <si>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</si>
  <si>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</si>
  <si>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</si>
  <si>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</si>
  <si>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</si>
  <si>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</si>
  <si>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</si>
  <si>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</si>
  <si>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</si>
  <si>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</si>
  <si>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</si>
  <si>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</si>
  <si>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</si>
  <si>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</si>
  <si>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</si>
  <si>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</si>
  <si>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</si>
  <si>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</si>
  <si>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</si>
  <si>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</si>
  <si>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</si>
  <si>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</si>
  <si>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</si>
  <si>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</si>
  <si>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</si>
  <si>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</si>
  <si>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</si>
  <si>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</si>
  <si>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</si>
  <si>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</si>
  <si>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</si>
  <si>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</si>
  <si>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</si>
  <si>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</si>
  <si>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</si>
  <si>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</si>
  <si>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</si>
  <si>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</si>
  <si>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</si>
  <si>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</si>
  <si>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</si>
  <si>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</si>
  <si>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</si>
  <si>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</si>
  <si>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</si>
  <si>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</si>
  <si>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</si>
  <si>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</si>
  <si>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</si>
  <si>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</si>
  <si>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</si>
  <si>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</si>
  <si>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</si>
  <si>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</si>
  <si>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</si>
  <si>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</si>
  <si>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</si>
  <si>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</si>
  <si>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</si>
  <si>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</si>
  <si>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</si>
  <si>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</si>
  <si>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</si>
  <si>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</si>
  <si>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</si>
  <si>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</si>
  <si>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</si>
  <si>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</si>
  <si>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</si>
  <si>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</si>
  <si>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</si>
  <si>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</si>
  <si>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</si>
  <si>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</si>
  <si>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</si>
  <si>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</si>
  <si>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</si>
  <si>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</si>
  <si>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</si>
  <si>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</si>
  <si>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</si>
  <si>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</si>
  <si>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</si>
  <si>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</si>
  <si>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</si>
  <si>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</si>
  <si>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</si>
  <si>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</si>
  <si>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</si>
  <si>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</si>
  <si>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</si>
  <si>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</si>
  <si>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</si>
  <si>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</si>
  <si>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</si>
  <si>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</si>
  <si>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</si>
  <si>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</si>
  <si>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</si>
  <si>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</si>
  <si>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</si>
  <si>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</si>
  <si>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</si>
  <si>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</si>
  <si>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</si>
  <si>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</si>
  <si>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</si>
  <si>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</si>
  <si>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</si>
  <si>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</si>
  <si>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</si>
  <si>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</si>
  <si>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</si>
  <si>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</si>
  <si>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</si>
  <si>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</si>
  <si>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</si>
  <si>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</si>
  <si>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</si>
  <si>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</si>
  <si>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</si>
  <si>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</si>
  <si>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</si>
  <si>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</si>
  <si>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</si>
  <si>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</si>
  <si>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</si>
  <si>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</si>
  <si>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</si>
  <si>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</si>
  <si>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</si>
  <si>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</si>
  <si>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</si>
  <si>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</si>
  <si>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</si>
  <si>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</si>
  <si>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</si>
  <si>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</si>
  <si>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</si>
  <si>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121-126</t>
  </si>
  <si>
    <t>12,60+8,30+7,10+23,90+14,20+21,80+13,90+5,70+14,70</t>
  </si>
  <si>
    <t>Rozpad figury: PD5_podl</t>
  </si>
  <si>
    <t>"1.NP, m.č. 107, 110, 111, 114"  14,60+13,70+13,70+13,70</t>
  </si>
  <si>
    <t>Rozpad figury: PD6_podl</t>
  </si>
  <si>
    <t>"1.NP, m.č. 101, 123, 127"  6,60+18,20+9,60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</si>
  <si>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</si>
  <si>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</si>
  <si>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</si>
  <si>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</si>
  <si>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</si>
  <si>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</si>
  <si>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</si>
  <si>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</si>
  <si>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</si>
  <si>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</si>
  <si>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</si>
  <si>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</si>
  <si>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</si>
  <si>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</si>
  <si>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</si>
  <si>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</si>
  <si>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</si>
  <si>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</si>
  <si>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</si>
  <si>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</si>
  <si>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</si>
  <si>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</si>
  <si>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</si>
  <si>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</si>
  <si>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</si>
  <si>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</si>
  <si>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</si>
  <si>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</si>
  <si>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</si>
  <si>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</si>
  <si>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</si>
  <si>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</si>
  <si>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</si>
  <si>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</si>
  <si>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</si>
  <si>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</si>
  <si>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</si>
  <si>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</si>
  <si>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</si>
  <si>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</si>
  <si>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</si>
  <si>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</si>
  <si>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</si>
  <si>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</si>
  <si>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</si>
  <si>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</si>
  <si>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</si>
  <si>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</si>
  <si>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</si>
  <si>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</si>
  <si>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</si>
  <si>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</si>
  <si>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</si>
  <si>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</si>
  <si>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</si>
  <si>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</si>
  <si>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</si>
  <si>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</si>
  <si>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</si>
  <si>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</si>
  <si>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</si>
  <si>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</si>
  <si>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</si>
  <si>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</si>
  <si>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</si>
  <si>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</si>
  <si>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</si>
  <si>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</si>
  <si>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</si>
  <si>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</si>
  <si>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</si>
  <si>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</si>
  <si>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</si>
  <si>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</si>
  <si>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</si>
  <si>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</si>
  <si>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</si>
  <si>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</si>
  <si>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</si>
  <si>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</si>
  <si>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</si>
  <si>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</si>
  <si>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</si>
  <si>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</si>
  <si>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</si>
  <si>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</si>
  <si>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</si>
  <si>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</si>
  <si>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</si>
  <si>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</si>
  <si>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</si>
  <si>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</si>
  <si>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</si>
  <si>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</si>
  <si>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</si>
  <si>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</si>
  <si>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</si>
  <si>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</si>
  <si>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</si>
  <si>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</si>
  <si>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</si>
  <si>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</si>
  <si>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121-126"   15,5+11,8+11,6+21,5+17,5+21,8+17,4+9,4+15,8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</si>
  <si>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</si>
  <si>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</si>
  <si>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</si>
  <si>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</si>
  <si>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</si>
  <si>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</si>
  <si>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</si>
  <si>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</si>
  <si>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</si>
  <si>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</si>
  <si>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</si>
  <si>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</si>
  <si>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</si>
  <si>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127"  (11,1+21,8+12,8)*2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</si>
  <si>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</si>
  <si>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</si>
  <si>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</si>
  <si>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</si>
  <si>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</si>
  <si>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</si>
  <si>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</si>
  <si>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</si>
  <si>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</si>
  <si>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</si>
  <si>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</si>
  <si>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</si>
  <si>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</si>
  <si>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</si>
  <si>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</si>
  <si>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</si>
  <si>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</si>
  <si>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</si>
  <si>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</si>
  <si>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</si>
  <si>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</si>
  <si>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</si>
  <si>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</si>
  <si>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</si>
  <si>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</si>
  <si>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</si>
  <si>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</si>
  <si>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</si>
  <si>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</si>
  <si>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</si>
  <si>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</si>
  <si>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</si>
  <si>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</si>
  <si>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</si>
  <si>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</si>
  <si>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</si>
  <si>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</si>
  <si>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</si>
  <si>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</si>
  <si>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</si>
  <si>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</si>
  <si>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</si>
  <si>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</si>
  <si>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</si>
  <si>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</si>
  <si>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</si>
  <si>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</si>
  <si>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</si>
  <si>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</si>
  <si>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</si>
  <si>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</si>
  <si>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</si>
  <si>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</si>
  <si>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</si>
  <si>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</si>
  <si>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</si>
  <si>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</si>
  <si>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</si>
  <si>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</si>
  <si>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</si>
  <si>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</si>
  <si>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</si>
  <si>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</si>
  <si>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</si>
  <si>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</si>
  <si>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</si>
  <si>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</si>
  <si>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</si>
  <si>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</si>
  <si>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</si>
  <si>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</si>
  <si>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</si>
  <si>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</si>
  <si>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</si>
  <si>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</si>
  <si>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</si>
  <si>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</si>
  <si>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</si>
  <si>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</si>
  <si>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</si>
  <si>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</si>
  <si>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</si>
  <si>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</si>
  <si>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</si>
  <si>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</si>
  <si>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</si>
  <si>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</si>
  <si>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</si>
  <si>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</si>
  <si>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</si>
  <si>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</si>
  <si>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</si>
  <si>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</si>
  <si>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</si>
  <si>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</si>
  <si>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</si>
  <si>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</si>
  <si>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</si>
  <si>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</si>
  <si>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</si>
  <si>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</si>
  <si>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</si>
  <si>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</si>
  <si>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</si>
  <si>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</si>
  <si>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</si>
  <si>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</si>
  <si>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</si>
  <si>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</si>
  <si>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</si>
  <si>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</si>
  <si>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</si>
  <si>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</si>
  <si>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</si>
  <si>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</si>
  <si>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</si>
  <si>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</si>
  <si>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</si>
  <si>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</si>
  <si>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</si>
  <si>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</si>
  <si>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</si>
  <si>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</si>
  <si>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</si>
  <si>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</si>
  <si>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</si>
  <si>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</si>
  <si>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</si>
  <si>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</si>
  <si>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</si>
  <si>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</si>
  <si>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</si>
  <si>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</si>
  <si>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</si>
  <si>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</si>
  <si>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</si>
  <si>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</si>
  <si>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</si>
  <si>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</si>
  <si>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</si>
  <si>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</si>
  <si>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</si>
  <si>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</si>
  <si>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</si>
  <si>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</si>
  <si>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</si>
  <si>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</si>
  <si>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</si>
  <si>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</si>
  <si>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</si>
  <si>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</si>
  <si>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</si>
  <si>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</si>
  <si>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</si>
  <si>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</si>
  <si>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</si>
  <si>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</si>
  <si>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</si>
  <si>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</si>
  <si>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</si>
  <si>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</si>
  <si>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</si>
  <si>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</si>
  <si>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</si>
  <si>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</si>
  <si>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</si>
  <si>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</si>
  <si>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</si>
  <si>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</si>
  <si>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</si>
  <si>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</si>
  <si>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</si>
  <si>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</si>
  <si>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</si>
  <si>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</si>
  <si>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</si>
  <si>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</si>
  <si>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</si>
  <si>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</si>
  <si>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</si>
  <si>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</si>
  <si>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</si>
  <si>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</si>
  <si>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</si>
  <si>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</si>
  <si>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</si>
  <si>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</si>
  <si>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</si>
  <si>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</si>
  <si>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</si>
  <si>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</si>
  <si>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</si>
  <si>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</si>
  <si>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</si>
  <si>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</si>
  <si>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</si>
  <si>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</si>
  <si>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</si>
  <si>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</si>
  <si>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</si>
  <si>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</si>
  <si>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</si>
  <si>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</si>
  <si>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</si>
  <si>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</si>
  <si>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</si>
  <si>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</si>
  <si>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</si>
  <si>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</si>
  <si>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</si>
  <si>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</si>
  <si>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</si>
  <si>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</si>
  <si>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</si>
  <si>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</si>
  <si>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</si>
  <si>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</si>
  <si>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</si>
  <si>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</si>
  <si>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</si>
  <si>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</si>
  <si>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</si>
  <si>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</si>
  <si>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</si>
  <si>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</si>
  <si>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</si>
  <si>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</si>
  <si>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</si>
  <si>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</si>
  <si>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</si>
  <si>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</si>
  <si>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</si>
  <si>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</si>
  <si>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</si>
  <si>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</si>
  <si>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</si>
  <si>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</si>
  <si>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</si>
  <si>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</si>
  <si>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</si>
  <si>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</si>
  <si>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</si>
  <si>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</si>
  <si>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</si>
  <si>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</si>
  <si>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</si>
  <si>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</si>
  <si>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</si>
  <si>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</si>
  <si>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</si>
  <si>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</si>
  <si>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</si>
  <si>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</si>
  <si>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</si>
  <si>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</si>
  <si>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</si>
  <si>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</si>
  <si>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</si>
  <si>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</si>
  <si>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</si>
  <si>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</si>
  <si>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</si>
  <si>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</si>
  <si>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</si>
  <si>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</si>
  <si>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</si>
  <si>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</si>
  <si>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</si>
  <si>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</si>
  <si>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</si>
  <si>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</si>
  <si>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</si>
  <si>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</si>
  <si>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</si>
  <si>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</si>
  <si>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</si>
  <si>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</si>
  <si>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</si>
  <si>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</si>
  <si>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</si>
  <si>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</si>
  <si>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</si>
  <si>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</si>
  <si>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</si>
  <si>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</si>
  <si>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</si>
  <si>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</si>
  <si>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</si>
  <si>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</si>
  <si>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</si>
  <si>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</si>
  <si>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</si>
  <si>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</si>
  <si>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</si>
  <si>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</si>
  <si>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</si>
  <si>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</si>
  <si>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</si>
  <si>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</si>
  <si>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</si>
  <si>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</si>
  <si>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</si>
  <si>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</si>
  <si>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</si>
  <si>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</si>
  <si>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</si>
  <si>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</si>
  <si>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</si>
  <si>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</si>
  <si>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</si>
  <si>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</si>
  <si>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</si>
  <si>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</si>
  <si>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</si>
  <si>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</si>
  <si>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</si>
  <si>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</si>
  <si>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</si>
  <si>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</si>
  <si>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</si>
  <si>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</si>
  <si>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</si>
  <si>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</si>
  <si>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</si>
  <si>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</si>
  <si>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</si>
  <si>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</si>
  <si>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</si>
  <si>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</si>
  <si>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</si>
  <si>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</si>
  <si>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</si>
  <si>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</si>
  <si>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</si>
  <si>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</si>
  <si>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</si>
  <si>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</si>
  <si>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</si>
  <si>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</si>
  <si>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</si>
  <si>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</si>
  <si>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</si>
  <si>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</si>
  <si>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</si>
  <si>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</si>
  <si>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</si>
  <si>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</si>
  <si>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</si>
  <si>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</si>
  <si>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</si>
  <si>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</si>
  <si>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</si>
  <si>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</si>
  <si>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</si>
  <si>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</si>
  <si>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</si>
  <si>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</si>
  <si>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</si>
  <si>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</si>
  <si>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</si>
  <si>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</si>
  <si>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</si>
  <si>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</si>
  <si>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</si>
  <si>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</si>
  <si>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</si>
  <si>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</si>
  <si>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</si>
  <si>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</si>
  <si>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dle TZ a PD, v.č. D.1.1 ASŘ , INT</t>
  </si>
  <si>
    <t>-dodávka a montáž informačních polepů dveří výšky 1000 mm a 50 mm - podrobně viz projekt interiéru</t>
  </si>
  <si>
    <t>-dodávka a montáž piktogramů, informačních, výstražných, únikových a dalších tabulek v objektu</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</si>
  <si>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</si>
  <si>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</si>
  <si>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</si>
  <si>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</si>
  <si>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</si>
  <si>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</si>
  <si>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</si>
  <si>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</si>
  <si>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</si>
  <si>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</si>
  <si>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</si>
  <si>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</si>
  <si>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</si>
  <si>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</si>
  <si>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</si>
  <si>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</si>
  <si>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</si>
  <si>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</si>
  <si>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</si>
  <si>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</si>
  <si>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</si>
  <si>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</si>
  <si>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</si>
  <si>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</si>
  <si>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</si>
  <si>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</si>
  <si>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</si>
  <si>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</si>
  <si>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</si>
  <si>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</si>
  <si>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</si>
  <si>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</si>
  <si>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</si>
  <si>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</si>
  <si>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</si>
  <si>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</si>
  <si>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</si>
  <si>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</si>
  <si>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</si>
  <si>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</si>
  <si>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</si>
  <si>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</si>
  <si>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</si>
  <si>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</si>
  <si>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</si>
  <si>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</si>
  <si>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</si>
  <si>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</si>
  <si>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</si>
  <si>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</si>
  <si>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</si>
  <si>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</si>
  <si>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</si>
  <si>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</si>
  <si>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</si>
  <si>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</si>
  <si>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</si>
  <si>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</si>
  <si>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</si>
  <si>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</si>
  <si>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</si>
  <si>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</si>
  <si>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</si>
  <si>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</si>
  <si>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</si>
  <si>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</si>
  <si>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</si>
  <si>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</si>
  <si>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</si>
  <si>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</si>
  <si>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</si>
  <si>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</si>
  <si>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</si>
  <si>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</si>
  <si>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</si>
  <si>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</si>
  <si>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</si>
  <si>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</si>
  <si>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</si>
  <si>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</si>
  <si>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</si>
  <si>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</si>
  <si>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</si>
  <si>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</si>
  <si>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</si>
  <si>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</si>
  <si>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</si>
  <si>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</si>
  <si>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</si>
  <si>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</si>
  <si>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</si>
  <si>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</si>
  <si>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</si>
  <si>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</si>
  <si>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</si>
  <si>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</si>
  <si>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</si>
  <si>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</si>
  <si>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</si>
  <si>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</si>
  <si>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</si>
  <si>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</si>
  <si>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</si>
  <si>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</si>
  <si>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</si>
  <si>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</si>
  <si>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</si>
  <si>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</si>
  <si>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</si>
  <si>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</si>
  <si>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</si>
  <si>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</si>
  <si>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</si>
  <si>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</si>
  <si>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</si>
  <si>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</si>
  <si>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</si>
  <si>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</si>
  <si>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</si>
  <si>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</si>
  <si>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</si>
  <si>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</si>
  <si>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</si>
  <si>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</si>
  <si>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</si>
  <si>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</si>
  <si>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</si>
  <si>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</si>
  <si>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</si>
  <si>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</si>
  <si>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</si>
  <si>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</si>
  <si>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</si>
  <si>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</si>
  <si>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</si>
  <si>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</si>
  <si>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</si>
  <si>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</si>
  <si>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</si>
  <si>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</si>
  <si>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</si>
  <si>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</si>
  <si>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</si>
  <si>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</si>
  <si>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</si>
  <si>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</si>
  <si>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</si>
  <si>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</si>
  <si>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</si>
  <si>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</si>
  <si>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</si>
  <si>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</si>
  <si>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</si>
  <si>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</si>
  <si>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</si>
  <si>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</si>
  <si>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</si>
  <si>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</si>
  <si>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</si>
  <si>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</si>
  <si>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</si>
  <si>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</si>
  <si>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</si>
  <si>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</si>
  <si>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</si>
  <si>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</si>
  <si>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</si>
  <si>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</si>
  <si>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</si>
  <si>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</si>
  <si>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</si>
  <si>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</si>
  <si>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</si>
  <si>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</si>
  <si>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</si>
  <si>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</si>
  <si>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</si>
  <si>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</si>
  <si>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</si>
  <si>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</si>
  <si>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</si>
  <si>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</si>
  <si>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</si>
  <si>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</si>
  <si>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</si>
  <si>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</si>
  <si>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</si>
  <si>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</si>
  <si>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</si>
  <si>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</si>
  <si>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</si>
  <si>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</si>
  <si>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</si>
  <si>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</si>
  <si>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</si>
  <si>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</si>
  <si>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</si>
  <si>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</si>
  <si>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</si>
  <si>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</si>
  <si>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</si>
  <si>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</si>
  <si>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</si>
  <si>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</si>
  <si>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</si>
  <si>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</si>
  <si>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</si>
  <si>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</si>
  <si>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</si>
  <si>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</si>
  <si>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</si>
  <si>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</si>
  <si>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</si>
  <si>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</si>
  <si>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</si>
  <si>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</si>
  <si>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</si>
  <si>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</si>
  <si>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</si>
  <si>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</si>
  <si>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</si>
  <si>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</si>
  <si>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</si>
  <si>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</si>
  <si>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</si>
  <si>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</si>
  <si>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</si>
  <si>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</si>
  <si>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</si>
  <si>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</si>
  <si>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</si>
  <si>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</si>
  <si>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</si>
  <si>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</si>
  <si>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</si>
  <si>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</si>
  <si>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</si>
  <si>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</si>
  <si>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</si>
  <si>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</si>
  <si>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</si>
  <si>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</si>
  <si>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</si>
  <si>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</si>
  <si>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</si>
  <si>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</si>
  <si>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</si>
  <si>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</si>
  <si>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</si>
  <si>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</si>
  <si>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</si>
  <si>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</si>
  <si>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</si>
  <si>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</si>
  <si>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</si>
  <si>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</si>
  <si>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</si>
  <si>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</si>
  <si>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</si>
  <si>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</si>
  <si>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</si>
  <si>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</si>
  <si>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</si>
  <si>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</si>
  <si>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</si>
  <si>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</si>
  <si>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</si>
  <si>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</si>
  <si>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</si>
  <si>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</si>
  <si>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</si>
  <si>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</si>
  <si>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</si>
  <si>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</si>
  <si>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</si>
  <si>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</si>
  <si>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</si>
  <si>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</si>
  <si>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</si>
  <si>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</si>
  <si>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</si>
  <si>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</si>
  <si>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</si>
  <si>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</si>
  <si>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</si>
  <si>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</si>
  <si>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</si>
  <si>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</si>
  <si>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</si>
  <si>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</si>
  <si>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</si>
  <si>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</si>
  <si>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</si>
  <si>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</si>
  <si>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</si>
  <si>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</si>
  <si>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</si>
  <si>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</si>
  <si>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</si>
  <si>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</si>
  <si>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</si>
  <si>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</si>
  <si>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</si>
  <si>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</si>
  <si>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</si>
  <si>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</si>
  <si>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</si>
  <si>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</si>
  <si>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</si>
  <si>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</si>
  <si>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</si>
  <si>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</si>
  <si>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</si>
  <si>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</si>
  <si>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</si>
  <si>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</si>
  <si>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</si>
  <si>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</si>
  <si>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</si>
  <si>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</si>
  <si>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</si>
  <si>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</si>
  <si>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</si>
  <si>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</si>
  <si>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</si>
  <si>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</si>
  <si>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</si>
  <si>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</si>
  <si>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</si>
  <si>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</si>
  <si>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</si>
  <si>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</si>
  <si>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</si>
  <si>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</si>
  <si>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</si>
  <si>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</si>
  <si>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</si>
  <si>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</si>
  <si>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</si>
  <si>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</si>
  <si>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</si>
  <si>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</si>
  <si>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</si>
  <si>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</si>
  <si>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</si>
  <si>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</si>
  <si>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</si>
  <si>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</si>
  <si>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</si>
  <si>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</si>
  <si>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</si>
  <si>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</si>
  <si>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</si>
  <si>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</si>
  <si>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</si>
  <si>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</si>
  <si>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</si>
  <si>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</si>
  <si>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</si>
  <si>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</si>
  <si>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</si>
  <si>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</si>
  <si>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</si>
  <si>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</si>
  <si>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</si>
  <si>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</si>
  <si>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</si>
  <si>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</si>
  <si>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</si>
  <si>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</si>
  <si>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</si>
  <si>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</si>
  <si>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</si>
  <si>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</si>
  <si>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</si>
  <si>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</si>
  <si>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</si>
  <si>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</si>
  <si>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</si>
  <si>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</si>
  <si>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</si>
  <si>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</si>
  <si>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</si>
  <si>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</si>
  <si>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</si>
  <si>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</si>
  <si>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</si>
  <si>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</si>
  <si>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</si>
  <si>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</si>
  <si>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</si>
  <si>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</si>
  <si>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</si>
  <si>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</si>
  <si>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</si>
  <si>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</si>
  <si>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</si>
  <si>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</si>
  <si>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</si>
  <si>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</si>
  <si>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</si>
  <si>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</si>
  <si>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</si>
  <si>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</si>
  <si>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</si>
  <si>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</si>
  <si>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</si>
  <si>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</si>
  <si>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</si>
  <si>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</si>
  <si>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</si>
  <si>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</si>
  <si>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</si>
  <si>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</si>
  <si>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</si>
  <si>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</si>
  <si>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</si>
  <si>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</si>
  <si>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</si>
  <si>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</si>
  <si>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</si>
  <si>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</si>
  <si>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</si>
  <si>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</si>
  <si>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</si>
  <si>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</si>
  <si>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</si>
  <si>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</si>
  <si>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</si>
  <si>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</si>
  <si>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</si>
  <si>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</si>
  <si>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</si>
  <si>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</si>
  <si>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</si>
  <si>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</si>
  <si>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</si>
  <si>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</si>
  <si>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</si>
  <si>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</si>
  <si>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</si>
  <si>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</si>
  <si>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</si>
  <si>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9,600+122,200+34,400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</si>
  <si>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</si>
  <si>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</si>
  <si>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</si>
  <si>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</si>
  <si>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</si>
  <si>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</si>
  <si>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</si>
  <si>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</si>
  <si>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</si>
  <si>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</si>
  <si>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</si>
  <si>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</si>
  <si>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</si>
  <si>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</si>
  <si>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</si>
  <si>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</si>
  <si>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</si>
  <si>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</si>
  <si>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</si>
  <si>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</si>
  <si>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</si>
  <si>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</si>
  <si>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</si>
  <si>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</si>
  <si>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</si>
  <si>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</si>
  <si>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</si>
  <si>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</si>
  <si>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</si>
  <si>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</si>
  <si>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</si>
  <si>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</si>
  <si>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</si>
  <si>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</si>
  <si>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</si>
  <si>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</si>
  <si>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</si>
  <si>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</si>
  <si>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</si>
  <si>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</si>
  <si>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</si>
  <si>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</si>
  <si>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</si>
  <si>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</si>
  <si>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</si>
  <si>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</si>
  <si>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</si>
  <si>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</si>
  <si>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</si>
  <si>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</si>
  <si>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</si>
  <si>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</si>
  <si>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</si>
  <si>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</si>
  <si>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</si>
  <si>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</si>
  <si>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</si>
  <si>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</si>
  <si>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</si>
  <si>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</si>
  <si>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</si>
  <si>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</si>
  <si>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</si>
  <si>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</si>
  <si>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</si>
  <si>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</si>
  <si>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</si>
  <si>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</si>
  <si>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</si>
  <si>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</si>
  <si>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</si>
  <si>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</si>
  <si>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</si>
  <si>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</si>
  <si>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</si>
  <si>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</si>
  <si>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</si>
  <si>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</si>
  <si>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</si>
  <si>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</si>
  <si>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</si>
  <si>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</si>
  <si>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</si>
  <si>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</si>
  <si>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</si>
  <si>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</si>
  <si>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</si>
  <si>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</si>
  <si>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</si>
  <si>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</si>
  <si>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</si>
  <si>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</si>
  <si>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</si>
  <si>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</si>
  <si>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</si>
  <si>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</si>
  <si>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</si>
  <si>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</si>
  <si>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</si>
  <si>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</si>
  <si>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</si>
  <si>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</si>
  <si>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</si>
  <si>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</si>
  <si>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</si>
  <si>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</si>
  <si>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</si>
  <si>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</si>
  <si>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</si>
  <si>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</si>
  <si>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</si>
  <si>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</si>
  <si>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</si>
  <si>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</si>
  <si>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</si>
  <si>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</si>
  <si>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</si>
  <si>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</si>
  <si>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</si>
  <si>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</si>
  <si>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</si>
  <si>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</si>
  <si>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</si>
  <si>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</si>
  <si>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</si>
  <si>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</si>
  <si>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</si>
  <si>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</si>
  <si>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</si>
  <si>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</si>
  <si>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</si>
  <si>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</si>
  <si>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</si>
  <si>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</si>
  <si>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</si>
  <si>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</si>
  <si>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</si>
  <si>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</si>
  <si>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</si>
  <si>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</si>
  <si>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</si>
  <si>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</si>
  <si>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</si>
  <si>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</si>
  <si>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</si>
  <si>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</si>
  <si>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</si>
  <si>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</si>
  <si>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</si>
  <si>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</si>
  <si>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</si>
  <si>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</si>
  <si>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</si>
  <si>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736</t>
  </si>
  <si>
    <t>Ústřední vytápění - plošné vytápění a chlazení</t>
  </si>
  <si>
    <t>307</t>
  </si>
  <si>
    <t>736110262</t>
  </si>
  <si>
    <t>Trubkové teplovodní podlahové vytápění rozvod v systémové desce systémová deska s tepelnou izolací, výšky 50 až 53 mm</t>
  </si>
  <si>
    <t>2037381146</t>
  </si>
  <si>
    <t>https://podminky.urs.cz/item/CS_URS_2024_02/736110262</t>
  </si>
  <si>
    <t>308</t>
  </si>
  <si>
    <t>736110651</t>
  </si>
  <si>
    <t>Trubkové teplovodní podlahové vytápění doplňkové prvky krycí PE fólie</t>
  </si>
  <si>
    <t>627513570</t>
  </si>
  <si>
    <t>https://podminky.urs.cz/item/CS_URS_2024_02/736110651</t>
  </si>
  <si>
    <t>309</t>
  </si>
  <si>
    <t>998733102</t>
  </si>
  <si>
    <t>Přesun hmot pro rozvody potrubí stanovený z hmotnosti přesunovaného materiálu vodorovná dopravní vzdálenost do 50 m základní v objektech výšky přes 6 do 12 m</t>
  </si>
  <si>
    <t>-790126011</t>
  </si>
  <si>
    <t>https://podminky.urs.cz/item/CS_URS_2024_02/998733102</t>
  </si>
  <si>
    <t>310</t>
  </si>
  <si>
    <t>998733193</t>
  </si>
  <si>
    <t>Přesun hmot pro rozvody potrubí stanovený z hmotnosti přesunovaného materiálu vodorovná dopravní vzdálenost do 50 m Příplatek k cenám za zvětšený přesun přes vymezenou vodorovnou dopravní vzdálenost do 500 m</t>
  </si>
  <si>
    <t>1771512168</t>
  </si>
  <si>
    <t>https://podminky.urs.cz/item/CS_URS_2024_02/998733193</t>
  </si>
  <si>
    <t>762</t>
  </si>
  <si>
    <t>Konstrukce tesařské</t>
  </si>
  <si>
    <t>311</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</si>
  <si>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</si>
  <si>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</si>
  <si>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</si>
  <si>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</si>
  <si>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</si>
  <si>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</si>
  <si>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312</t>
  </si>
  <si>
    <t>762526110</t>
  </si>
  <si>
    <t>Položení podlah položení polštářů pod podlahy osové vzdálenosti do 65 cm</t>
  </si>
  <si>
    <t>-1671700993</t>
  </si>
  <si>
    <t>https://podminky.urs.cz/item/CS_URS_2024_02/762526110</t>
  </si>
  <si>
    <t>podložky pod sportovní podlahu</t>
  </si>
  <si>
    <t>313</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</si>
  <si>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</si>
  <si>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</si>
  <si>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</si>
  <si>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</si>
  <si>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</si>
  <si>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</si>
  <si>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</si>
  <si>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314</t>
  </si>
  <si>
    <t>60511081</t>
  </si>
  <si>
    <t>řezivo jehličnaté středové smrk tl 18-32mm dl 4-5m</t>
  </si>
  <si>
    <t>1071545033</t>
  </si>
  <si>
    <t>1103,000*4*0,120*0,200*0,028</t>
  </si>
  <si>
    <t>2,965*1,15 'Přepočtené koeficientem množství</t>
  </si>
  <si>
    <t>315</t>
  </si>
  <si>
    <t>762595001</t>
  </si>
  <si>
    <t>Spojovací prostředky podlah a podkladových konstrukcí hřebíky, vruty</t>
  </si>
  <si>
    <t>1462016411</t>
  </si>
  <si>
    <t>https://podminky.urs.cz/item/CS_URS_2024_02/762595001</t>
  </si>
  <si>
    <t>316</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</si>
  <si>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</si>
  <si>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</si>
  <si>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</si>
  <si>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</si>
  <si>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317</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</si>
  <si>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</si>
  <si>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</si>
  <si>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</si>
  <si>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</si>
  <si>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</si>
  <si>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</si>
  <si>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318</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</si>
  <si>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</si>
  <si>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</si>
  <si>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</si>
  <si>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</si>
  <si>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</si>
  <si>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</si>
  <si>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</si>
  <si>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</si>
  <si>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</si>
  <si>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</si>
  <si>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</si>
  <si>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</si>
  <si>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</si>
  <si>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</si>
  <si>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</si>
  <si>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</si>
  <si>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319</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</si>
  <si>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</si>
  <si>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</si>
  <si>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</si>
  <si>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</si>
  <si>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</si>
  <si>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</si>
  <si>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</si>
  <si>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</si>
  <si>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320</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</si>
  <si>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</si>
  <si>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</si>
  <si>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</si>
  <si>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</si>
  <si>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</si>
  <si>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</si>
  <si>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</si>
  <si>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</si>
  <si>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</si>
  <si>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</si>
  <si>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321</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</si>
  <si>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</si>
  <si>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</si>
  <si>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</si>
  <si>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</si>
  <si>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</si>
  <si>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</si>
  <si>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</si>
  <si>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</si>
  <si>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</si>
  <si>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322</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</si>
  <si>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</si>
  <si>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</si>
  <si>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</si>
  <si>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</si>
  <si>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</si>
  <si>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</si>
  <si>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323</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</si>
  <si>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</si>
  <si>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</si>
  <si>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</si>
  <si>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</si>
  <si>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</si>
  <si>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</si>
  <si>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324</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</si>
  <si>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</si>
  <si>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</si>
  <si>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</si>
  <si>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</si>
  <si>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</si>
  <si>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325</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</si>
  <si>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</si>
  <si>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</si>
  <si>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</si>
  <si>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</si>
  <si>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</si>
  <si>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326</t>
  </si>
  <si>
    <t>59030712</t>
  </si>
  <si>
    <t>dvířka revizní jednokřídlá s automatickým zámkem 400x400mm</t>
  </si>
  <si>
    <t>523383095</t>
  </si>
  <si>
    <t>327</t>
  </si>
  <si>
    <t>763172355</t>
  </si>
  <si>
    <t>Montáž dvířek pro konstrukce ze sádrokartonových desek revizních jednoplášťových pro podhledy velikost (šxv) 600 x 600 mm</t>
  </si>
  <si>
    <t>125311804</t>
  </si>
  <si>
    <t>https://podminky.urs.cz/item/CS_URS_2024_02/763172355</t>
  </si>
  <si>
    <t>"OS/11"  2</t>
  </si>
  <si>
    <t>328</t>
  </si>
  <si>
    <t>59030714</t>
  </si>
  <si>
    <t>dvířka revizní jednokřídlá s automatickým zámkem 600x600mm</t>
  </si>
  <si>
    <t>-1512433881</t>
  </si>
  <si>
    <t>329</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</si>
  <si>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</si>
  <si>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</si>
  <si>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</si>
  <si>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</si>
  <si>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</si>
  <si>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</si>
  <si>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</si>
  <si>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330</t>
  </si>
  <si>
    <t>RMAT0001</t>
  </si>
  <si>
    <t>deska cementovláknitá protipožární</t>
  </si>
  <si>
    <t>1921487825</t>
  </si>
  <si>
    <t>"sloupy"   3,100*14*0,300</t>
  </si>
  <si>
    <t>"překlad PR/06, HEA 280"  4,550*0,280</t>
  </si>
  <si>
    <t>14,294*1,1 'Přepočtené koeficientem množství</t>
  </si>
  <si>
    <t>331</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</si>
  <si>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</si>
  <si>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</si>
  <si>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</si>
  <si>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</si>
  <si>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</si>
  <si>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332</t>
  </si>
  <si>
    <t>RMAT0002</t>
  </si>
  <si>
    <t>-1926493529</t>
  </si>
  <si>
    <t>"sloupy"   (5,000*19*2)*0,700</t>
  </si>
  <si>
    <t>"překlad PR/06, HEA 280"  4,550*0,700</t>
  </si>
  <si>
    <t>136,185*1,1 'Přepočtené koeficientem množství</t>
  </si>
  <si>
    <t>333</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</si>
  <si>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</si>
  <si>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</si>
  <si>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</si>
  <si>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</si>
  <si>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</si>
  <si>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</si>
  <si>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</si>
  <si>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</si>
  <si>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</si>
  <si>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</si>
  <si>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334</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</si>
  <si>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</si>
  <si>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</si>
  <si>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</si>
  <si>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</si>
  <si>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</si>
  <si>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</si>
  <si>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</si>
  <si>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</si>
  <si>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</si>
  <si>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335</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</si>
  <si>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</si>
  <si>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</si>
  <si>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</si>
  <si>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</si>
  <si>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</si>
  <si>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</si>
  <si>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</si>
  <si>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</si>
  <si>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</si>
  <si>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336</t>
  </si>
  <si>
    <t>763-C1</t>
  </si>
  <si>
    <t>PODHLEDOVÁ KAZETA tl. 15 mm DO VLHKÉHO PROSTŘEDÍ, rozměr 600x600 mm</t>
  </si>
  <si>
    <t>-352845192</t>
  </si>
  <si>
    <t>97,3*1,1 'Přepočtené koeficientem množství</t>
  </si>
  <si>
    <t>337</t>
  </si>
  <si>
    <t>763431201</t>
  </si>
  <si>
    <t>Montáž podhledu minerálního napojení na stěnu lištou obvodovou</t>
  </si>
  <si>
    <t>-2070157316</t>
  </si>
  <si>
    <t>https://podminky.urs.cz/item/CS_URS_2024_02/763431201</t>
  </si>
  <si>
    <t>9,5+9,6+10,5+10,5+10,4+10,5+11,5+14,4</t>
  </si>
  <si>
    <t>7,7+12,6+7,9+12,5+10,2+10,2+17,2</t>
  </si>
  <si>
    <t>338</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</si>
  <si>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</si>
  <si>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</si>
  <si>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</si>
  <si>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</si>
  <si>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</si>
  <si>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339</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</si>
  <si>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</si>
  <si>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</si>
  <si>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</si>
  <si>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</si>
  <si>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</si>
  <si>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</si>
  <si>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340</t>
  </si>
  <si>
    <t>764011612</t>
  </si>
  <si>
    <t>Podkladní plech z pozinkovaného plechu s povrchovou úpravou rš 200 mm</t>
  </si>
  <si>
    <t>887748418</t>
  </si>
  <si>
    <t>https://podminky.urs.cz/item/CS_URS_2024_02/764011612</t>
  </si>
  <si>
    <t>"K/09 , příponka r.š. 176 mm"  150,000</t>
  </si>
  <si>
    <t>341</t>
  </si>
  <si>
    <t>764011617</t>
  </si>
  <si>
    <t>Podkladní plech z pozinkovaného plechu s povrchovou úpravou rš 670 mm</t>
  </si>
  <si>
    <t>60208564</t>
  </si>
  <si>
    <t>https://podminky.urs.cz/item/CS_URS_2024_02/764011617</t>
  </si>
  <si>
    <t>"K/09 , příponka r.š. 660 mm"  150,000</t>
  </si>
  <si>
    <t>342</t>
  </si>
  <si>
    <t>764215608</t>
  </si>
  <si>
    <t>Oplechování horních ploch zdí a nadezdívek (atik) z pozinkovaného plechu s povrchovou úpravou celoplošně lepené rš 750 mm</t>
  </si>
  <si>
    <t>-2116747436</t>
  </si>
  <si>
    <t>https://podminky.urs.cz/item/CS_URS_2024_02/764215608</t>
  </si>
  <si>
    <t>"K/09 , r.š. 700 mm"  150,000</t>
  </si>
  <si>
    <t>343</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</si>
  <si>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</si>
  <si>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</si>
  <si>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</si>
  <si>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</si>
  <si>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344</t>
  </si>
  <si>
    <t>764-100R</t>
  </si>
  <si>
    <t>D+M těsnící pěnové pásky EPDM pod atikový plech</t>
  </si>
  <si>
    <t>-1705121453</t>
  </si>
  <si>
    <t>dle TZ a PD, v.č. D.1.1 ASŘ  501 Detaily</t>
  </si>
  <si>
    <t>"oddíl 764    viz atiky" 150,000</t>
  </si>
  <si>
    <t>"oddíl 712   K/08 okapnice, r.š. 330 mm"  74,700</t>
  </si>
  <si>
    <t>345</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</si>
  <si>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</si>
  <si>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</si>
  <si>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</si>
  <si>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</si>
  <si>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</si>
  <si>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</si>
  <si>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</si>
  <si>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</si>
  <si>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346</t>
  </si>
  <si>
    <t>764216644</t>
  </si>
  <si>
    <t>Oplechování parapetů z pozinkovaného plechu s povrchovou úpravou rovných celoplošně lepené, bez rohů rš 330 mm</t>
  </si>
  <si>
    <t>-1635417076</t>
  </si>
  <si>
    <t>https://podminky.urs.cz/item/CS_URS_2024_02/764216644</t>
  </si>
  <si>
    <t>"K/05, r.š. 313 mm"  4,700*6</t>
  </si>
  <si>
    <t>347</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</si>
  <si>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</si>
  <si>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</si>
  <si>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</si>
  <si>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</si>
  <si>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348</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</si>
  <si>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</si>
  <si>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</si>
  <si>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</si>
  <si>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</si>
  <si>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</si>
  <si>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</si>
  <si>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349</t>
  </si>
  <si>
    <t>766660001</t>
  </si>
  <si>
    <t>Montáž dveřních křídel dřevěných nebo plastových otevíravých do ocelové zárubně povrchově upravených jednokřídlových, šířky do 800 mm</t>
  </si>
  <si>
    <t>-698938827</t>
  </si>
  <si>
    <t>https://podminky.urs.cz/item/CS_URS_2024_02/766660001</t>
  </si>
  <si>
    <t>350</t>
  </si>
  <si>
    <t>61162086</t>
  </si>
  <si>
    <t>dveře jednokřídlé dřevotřískové povrch laminátový plné 800x1970-2100mm</t>
  </si>
  <si>
    <t>-679817122</t>
  </si>
  <si>
    <t>351</t>
  </si>
  <si>
    <t>766660002</t>
  </si>
  <si>
    <t>Montáž dveřních křídel dřevěných nebo plastových otevíravých do ocelové zárubně povrchově upravených jednokřídlových, šířky přes 800 mm</t>
  </si>
  <si>
    <t>-1109979465</t>
  </si>
  <si>
    <t>https://podminky.urs.cz/item/CS_URS_2024_02/766660002</t>
  </si>
  <si>
    <t>352</t>
  </si>
  <si>
    <t>61162087</t>
  </si>
  <si>
    <t>dveře jednokřídlé dřevotřískové povrch laminátový plné 900x1970-2100mm</t>
  </si>
  <si>
    <t>707244242</t>
  </si>
  <si>
    <t>353</t>
  </si>
  <si>
    <t>766660021</t>
  </si>
  <si>
    <t>Montáž dveřních křídel dřevěných nebo plastových otevíravých do ocelové zárubně protipožárních jednokřídlových, šířky do 800 mm</t>
  </si>
  <si>
    <t>-27049069</t>
  </si>
  <si>
    <t>https://podminky.urs.cz/item/CS_URS_2024_02/766660021</t>
  </si>
  <si>
    <t>354</t>
  </si>
  <si>
    <t>611.01R</t>
  </si>
  <si>
    <t>dveře jednokřídlé dřevotřískové protipožární  povrch laminátový plné, světlá šířka 800 mm</t>
  </si>
  <si>
    <t>-1098206023</t>
  </si>
  <si>
    <t>355</t>
  </si>
  <si>
    <t>766660022</t>
  </si>
  <si>
    <t>Montáž dveřních křídel dřevěných nebo plastových otevíravých do ocelové zárubně protipožárních jednokřídlových, šířky přes 800 mm</t>
  </si>
  <si>
    <t>-1292281288</t>
  </si>
  <si>
    <t>https://podminky.urs.cz/item/CS_URS_2024_02/766660022</t>
  </si>
  <si>
    <t>356</t>
  </si>
  <si>
    <t>611.02R</t>
  </si>
  <si>
    <t>dveře jednokřídlé dřevotřískové protipožární  povrch laminátový plné, světlá šířka 900 mm</t>
  </si>
  <si>
    <t>1279030291</t>
  </si>
  <si>
    <t>357</t>
  </si>
  <si>
    <t>766660031</t>
  </si>
  <si>
    <t>Montáž dveřních křídel dřevěných nebo plastových otevíravých do ocelové zárubně protipožárních dvoukřídlových jakékoliv šířky</t>
  </si>
  <si>
    <t>-832844160</t>
  </si>
  <si>
    <t>https://podminky.urs.cz/item/CS_URS_2024_02/766660031</t>
  </si>
  <si>
    <t>358</t>
  </si>
  <si>
    <t>611.03R</t>
  </si>
  <si>
    <t>dveře dvoukřídlé dřevotřískové protipožární  povrch laminátový plné, světlá šířka 1450 mm</t>
  </si>
  <si>
    <t>-1335866541</t>
  </si>
  <si>
    <t>359</t>
  </si>
  <si>
    <t>611.04R</t>
  </si>
  <si>
    <t>dveře dvoukřídlé dřevotřískové protipožární  povrch laminátový plné, světlá šířka 1800 mm</t>
  </si>
  <si>
    <t>313910772</t>
  </si>
  <si>
    <t>360</t>
  </si>
  <si>
    <t>766660717</t>
  </si>
  <si>
    <t>Montáž dveřních doplňků samozavírače na zárubeň ocelovou</t>
  </si>
  <si>
    <t>-626601740</t>
  </si>
  <si>
    <t>https://podminky.urs.cz/item/CS_URS_2024_02/766660717</t>
  </si>
  <si>
    <t>361</t>
  </si>
  <si>
    <t>54917250</t>
  </si>
  <si>
    <t>samozavírač dveří hydraulický</t>
  </si>
  <si>
    <t>1954565134</t>
  </si>
  <si>
    <t>362</t>
  </si>
  <si>
    <t>54917R</t>
  </si>
  <si>
    <t>samozavírač dveří  s koordinátorem zavírání</t>
  </si>
  <si>
    <t>305683343</t>
  </si>
  <si>
    <t>363</t>
  </si>
  <si>
    <t>766-001R</t>
  </si>
  <si>
    <t>D+M vrchního kování dveří klika/klika broušená nerez + zámek + cylindr. vložka</t>
  </si>
  <si>
    <t>1222198966</t>
  </si>
  <si>
    <t>dle TZ a PD, v.č. D.1.1 ASŘ 402 Výpis dveří</t>
  </si>
  <si>
    <t>"všechny vnitřní dveře (oddíl 766) kromě D/11"  40-1</t>
  </si>
  <si>
    <t>364</t>
  </si>
  <si>
    <t>766-003R</t>
  </si>
  <si>
    <t>D+M vrchního kování dveří PANIKOVÁ klika/klika broušená nerez + zámek + cylindr. vložka</t>
  </si>
  <si>
    <t>1746232808</t>
  </si>
  <si>
    <t>"vnitřní dveře D/11"  1</t>
  </si>
  <si>
    <t>365</t>
  </si>
  <si>
    <t>766-002R</t>
  </si>
  <si>
    <t>D+M vodorovného madla dveřních křídel</t>
  </si>
  <si>
    <t>-1459743901</t>
  </si>
  <si>
    <t>366</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</si>
  <si>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</si>
  <si>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</si>
  <si>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</si>
  <si>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</si>
  <si>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</si>
  <si>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</si>
  <si>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</si>
  <si>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367</t>
  </si>
  <si>
    <t>766-ON/04</t>
  </si>
  <si>
    <t>D+M plastového okna do otvoru 1250x750 mm</t>
  </si>
  <si>
    <t>-572578976</t>
  </si>
  <si>
    <t>"ON/04"  1</t>
  </si>
  <si>
    <t>368</t>
  </si>
  <si>
    <t>766-ON/07</t>
  </si>
  <si>
    <t>D+M plastového okna do otvoru 2000x1850 mm</t>
  </si>
  <si>
    <t>1695865802</t>
  </si>
  <si>
    <t>"ON/07"  7</t>
  </si>
  <si>
    <t>369</t>
  </si>
  <si>
    <t>766-D/05</t>
  </si>
  <si>
    <t>D+M vchodových plastových dveří vč. zárubně, do otvoru 1050x2250 mm</t>
  </si>
  <si>
    <t>-1147330037</t>
  </si>
  <si>
    <t>"D/05" 1</t>
  </si>
  <si>
    <t>370</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</si>
  <si>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</si>
  <si>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</si>
  <si>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</si>
  <si>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</si>
  <si>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</si>
  <si>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</si>
  <si>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</si>
  <si>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</si>
  <si>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371</t>
  </si>
  <si>
    <t>61144401</t>
  </si>
  <si>
    <t>parapet plastový vnitřní š 250mm</t>
  </si>
  <si>
    <t>-1046446198</t>
  </si>
  <si>
    <t>372</t>
  </si>
  <si>
    <t>61144019</t>
  </si>
  <si>
    <t>koncovka k parapetu plastovému vnitřnímu 1 pár</t>
  </si>
  <si>
    <t>sada</t>
  </si>
  <si>
    <t>1451304670</t>
  </si>
  <si>
    <t>373</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</si>
  <si>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</si>
  <si>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</si>
  <si>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</si>
  <si>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</si>
  <si>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</si>
  <si>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</si>
  <si>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</si>
  <si>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</si>
  <si>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</si>
  <si>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374</t>
  </si>
  <si>
    <t>61144403</t>
  </si>
  <si>
    <t>parapet plastový vnitřní š 350mm</t>
  </si>
  <si>
    <t>1041859287</t>
  </si>
  <si>
    <t>375</t>
  </si>
  <si>
    <t>534268309</t>
  </si>
  <si>
    <t>376</t>
  </si>
  <si>
    <t>998766202</t>
  </si>
  <si>
    <t>Přesun hmot pro konstrukce truhlářské stanovený procentní sazbou (%) z ceny vodorovná dopravní vzdálenost do 50 m základní v objektech výšky přes 6 do 12 m</t>
  </si>
  <si>
    <t>-980445977</t>
  </si>
  <si>
    <t>https://podminky.urs.cz/item/CS_URS_2024_02/998766202</t>
  </si>
  <si>
    <t>377</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</si>
  <si>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</si>
  <si>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</si>
  <si>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</si>
  <si>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</si>
  <si>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</si>
  <si>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</si>
  <si>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378</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</si>
  <si>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</si>
  <si>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</si>
  <si>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</si>
  <si>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</si>
  <si>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</si>
  <si>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</si>
  <si>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</si>
  <si>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</si>
  <si>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379</t>
  </si>
  <si>
    <t>767-Z/04</t>
  </si>
  <si>
    <t>dělící konstrukce m.č. 122, rozměr 6750x2625 mm, PÚ RAL 7016</t>
  </si>
  <si>
    <t>-1309668297</t>
  </si>
  <si>
    <t>"Z/04"  1</t>
  </si>
  <si>
    <t>380</t>
  </si>
  <si>
    <t>767-Z/05</t>
  </si>
  <si>
    <t>dělící konstrukce m.č. 124, rozměr 6610x2625 mm, PÚ RAL 7016</t>
  </si>
  <si>
    <t>-907090541</t>
  </si>
  <si>
    <t>"Z/05"  1</t>
  </si>
  <si>
    <t>381</t>
  </si>
  <si>
    <t>767-Z/06</t>
  </si>
  <si>
    <t>dělící konstrukce m.č. 125, rozměr 2690x2625 mm, PÚ RAL 7016</t>
  </si>
  <si>
    <t>1916811788</t>
  </si>
  <si>
    <t>"Z/06"  1</t>
  </si>
  <si>
    <t>382</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</si>
  <si>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</si>
  <si>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</si>
  <si>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</si>
  <si>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</si>
  <si>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</si>
  <si>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</si>
  <si>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</si>
  <si>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</si>
  <si>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</si>
  <si>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383</t>
  </si>
  <si>
    <t>767-Z/11</t>
  </si>
  <si>
    <t>zabezpečení schodiště v m.č. 103, PÚ RAL 7016, vč. kotevních prvků</t>
  </si>
  <si>
    <t>1938719552</t>
  </si>
  <si>
    <t>384</t>
  </si>
  <si>
    <t>767-Z/14</t>
  </si>
  <si>
    <t>zábradlí obloukové s výplní ze síťoviny z nerez oceli, PÚ RAL 7016, vč. kotevních prvků</t>
  </si>
  <si>
    <t>-142245830</t>
  </si>
  <si>
    <t>385</t>
  </si>
  <si>
    <t>767-Z/16, 18</t>
  </si>
  <si>
    <t>zábradlí s výplní ze síťoviny z nerez oceli, PÚ RAL 7016, vč. kotevních prvků</t>
  </si>
  <si>
    <t>-1531034995</t>
  </si>
  <si>
    <t>386</t>
  </si>
  <si>
    <t>767-Z/21</t>
  </si>
  <si>
    <t>-704825076</t>
  </si>
  <si>
    <t>387</t>
  </si>
  <si>
    <t>767-Z/22, 23</t>
  </si>
  <si>
    <t>204193086</t>
  </si>
  <si>
    <t>388</t>
  </si>
  <si>
    <t>767165111</t>
  </si>
  <si>
    <t>Montáž zábradlí madel šroubováním</t>
  </si>
  <si>
    <t>489056395</t>
  </si>
  <si>
    <t>https://podminky.urs.cz/item/CS_URS_2024_02/767165111</t>
  </si>
  <si>
    <t>"Z/10"  3,400</t>
  </si>
  <si>
    <t>389</t>
  </si>
  <si>
    <t>767-Z/10</t>
  </si>
  <si>
    <t>madlo, PÚ RAL 7016</t>
  </si>
  <si>
    <t>-2117983712</t>
  </si>
  <si>
    <t>390</t>
  </si>
  <si>
    <t>767223221</t>
  </si>
  <si>
    <t>Montáž zábradlí přímého v interiéru na schodišti kotveného do betonu</t>
  </si>
  <si>
    <t>1388279434</t>
  </si>
  <si>
    <t>https://podminky.urs.cz/item/CS_URS_2024_02/767223221</t>
  </si>
  <si>
    <t>"Z/12"  3,253</t>
  </si>
  <si>
    <t>"Z/13"  3,150</t>
  </si>
  <si>
    <t>"Z/15, Z/17"  3,763*2</t>
  </si>
  <si>
    <t>"Z/19, Z/20"  (0,525+1,700)*2</t>
  </si>
  <si>
    <t>391</t>
  </si>
  <si>
    <t>767-Z/12</t>
  </si>
  <si>
    <t>-1041086476</t>
  </si>
  <si>
    <t>392</t>
  </si>
  <si>
    <t>767-Z/13</t>
  </si>
  <si>
    <t>-1357099526</t>
  </si>
  <si>
    <t>393</t>
  </si>
  <si>
    <t>767-Z/15, 17</t>
  </si>
  <si>
    <t>805268181</t>
  </si>
  <si>
    <t>394</t>
  </si>
  <si>
    <t>767-Z/19, 20</t>
  </si>
  <si>
    <t>-883084179</t>
  </si>
  <si>
    <t>395</t>
  </si>
  <si>
    <t>767531121</t>
  </si>
  <si>
    <t>Montáž vstupních čisticích zón z rohoží osazení rámu mosazného nebo hliníkového zapuštěného z L profilů</t>
  </si>
  <si>
    <t>-347909349</t>
  </si>
  <si>
    <t>https://podminky.urs.cz/item/CS_URS_2024_02/767531121</t>
  </si>
  <si>
    <t>"OS/20"  (1,800+1,500)*2</t>
  </si>
  <si>
    <t>396</t>
  </si>
  <si>
    <t>69752160</t>
  </si>
  <si>
    <t>rám pro zapuštění profil L-30/30 25/25 20/30 15/30-Al</t>
  </si>
  <si>
    <t>131169732</t>
  </si>
  <si>
    <t>6,6*1,1 'Přepočtené koeficientem množství</t>
  </si>
  <si>
    <t>397</t>
  </si>
  <si>
    <t>767531215</t>
  </si>
  <si>
    <t>Montáž vstupních čisticích zón z rohoží kovových nebo plastových plochy přes 2 m2</t>
  </si>
  <si>
    <t>-885004914</t>
  </si>
  <si>
    <t>https://podminky.urs.cz/item/CS_URS_2024_02/767531215</t>
  </si>
  <si>
    <t>"OS/20"  1,800*1,500</t>
  </si>
  <si>
    <t>398</t>
  </si>
  <si>
    <t>69752030</t>
  </si>
  <si>
    <t>rohož vstupní provedení hliník nebo mosaz/gumové vlnovky/</t>
  </si>
  <si>
    <t>-77064630</t>
  </si>
  <si>
    <t>2,7*1,1 'Přepočtené koeficientem množství</t>
  </si>
  <si>
    <t>399</t>
  </si>
  <si>
    <t>767646411</t>
  </si>
  <si>
    <t>Montáž revizních dveří a dvířek hliníkových, ocelových nebo plastových s rámem jednokřídlových, plochy do 0,5 m2</t>
  </si>
  <si>
    <t>-209841223</t>
  </si>
  <si>
    <t>https://podminky.urs.cz/item/CS_URS_2024_02/767646411</t>
  </si>
  <si>
    <t>"OS/12"  1</t>
  </si>
  <si>
    <t>"OS/14"  1</t>
  </si>
  <si>
    <t>400</t>
  </si>
  <si>
    <t>56245711</t>
  </si>
  <si>
    <t>dvířka revizní 400x400 bílá se zámkem</t>
  </si>
  <si>
    <t>1152962017</t>
  </si>
  <si>
    <t>401</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</si>
  <si>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</si>
  <si>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</si>
  <si>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</si>
  <si>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</si>
  <si>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</si>
  <si>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</si>
  <si>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</si>
  <si>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402</t>
  </si>
  <si>
    <t>70921304</t>
  </si>
  <si>
    <t>kotvicí bod pro trapézové a sendvičových konstrukce dl 600mm</t>
  </si>
  <si>
    <t>1646781939</t>
  </si>
  <si>
    <t>403</t>
  </si>
  <si>
    <t>70921309</t>
  </si>
  <si>
    <t>kotvicí bod pro trapézové a sendvičových konstrukce ztužený dl 600mm</t>
  </si>
  <si>
    <t>-1524795907</t>
  </si>
  <si>
    <t>404</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</si>
  <si>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</si>
  <si>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</si>
  <si>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</si>
  <si>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</si>
  <si>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</si>
  <si>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</si>
  <si>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</si>
  <si>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</si>
  <si>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</si>
  <si>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</si>
  <si>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</si>
  <si>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405</t>
  </si>
  <si>
    <t>31452201</t>
  </si>
  <si>
    <t>nerezové lano určené pro systémy s požadavkem na permanentní kotvicí vedení tl 8mm</t>
  </si>
  <si>
    <t>-532730716</t>
  </si>
  <si>
    <t>"dl. 9,8 m"  9,800</t>
  </si>
  <si>
    <t>"dl. 27,7 m"  27,700</t>
  </si>
  <si>
    <t>"dl. 5,75 m"  5,750</t>
  </si>
  <si>
    <t>43,25*1,1 'Přepočtené koeficientem množství</t>
  </si>
  <si>
    <t>406</t>
  </si>
  <si>
    <t>31452203</t>
  </si>
  <si>
    <t>koncovka k nerez lanu napínací pro systémy s požadavkem na permanentní kotvicí vedení lano tl 8mm</t>
  </si>
  <si>
    <t>-1259666972</t>
  </si>
  <si>
    <t>407</t>
  </si>
  <si>
    <t>31452205</t>
  </si>
  <si>
    <t>koncovka k nerez lanu pevná určená k nalisování na nerezové lano lano tl 8mm</t>
  </si>
  <si>
    <t>-1879328226</t>
  </si>
  <si>
    <t>408</t>
  </si>
  <si>
    <t>314-001R</t>
  </si>
  <si>
    <t>montážní lano vč. kompletního příslušenství</t>
  </si>
  <si>
    <t>-1740788331</t>
  </si>
  <si>
    <t>"S1 dl. 127 m"  127,000</t>
  </si>
  <si>
    <t>"S2 dl. 3,6 m"  3,600</t>
  </si>
  <si>
    <t>130,6*1,1 'Přepočtené koeficientem množství</t>
  </si>
  <si>
    <t>409</t>
  </si>
  <si>
    <t>767-001R</t>
  </si>
  <si>
    <t>Záchytný systém - revize, předání do užívání, štítky</t>
  </si>
  <si>
    <t>65201622</t>
  </si>
  <si>
    <t>410</t>
  </si>
  <si>
    <t>767-ON/02</t>
  </si>
  <si>
    <t>D+M hliníkového okna do otvoru 1100x1100 mm</t>
  </si>
  <si>
    <t>832947724</t>
  </si>
  <si>
    <t>"ON/02"  1</t>
  </si>
  <si>
    <t>411</t>
  </si>
  <si>
    <t>767-ON/05</t>
  </si>
  <si>
    <t>D+M hliníkového okna do otvoru 1250x3500 mm</t>
  </si>
  <si>
    <t>-830199966</t>
  </si>
  <si>
    <t>- int.  parapety součástí obkladu stěny B1</t>
  </si>
  <si>
    <t>- ext parapety součástí fasády z plechových kazet</t>
  </si>
  <si>
    <t>- venkovní žaluzie v samostatné položce</t>
  </si>
  <si>
    <t>"ON/05"  6</t>
  </si>
  <si>
    <t>412</t>
  </si>
  <si>
    <t>767-ON/06</t>
  </si>
  <si>
    <t>D+M hliníkového okna do otvoru 4700x2350 mm</t>
  </si>
  <si>
    <t>750932187</t>
  </si>
  <si>
    <t>"ON/06"  1</t>
  </si>
  <si>
    <t>413</t>
  </si>
  <si>
    <t>767-ON/08</t>
  </si>
  <si>
    <t>D+M interiérového hliníkového okna do otvoru 1200x1100 mm</t>
  </si>
  <si>
    <t>-748878571</t>
  </si>
  <si>
    <t>- int. parapety v samostatné položce</t>
  </si>
  <si>
    <t>"ON/08"  1</t>
  </si>
  <si>
    <t>414</t>
  </si>
  <si>
    <t>767-ON/09</t>
  </si>
  <si>
    <t>D+M interiérového hliníkového okna do otvoru 1100x1100 mm, PO EI30 DP1</t>
  </si>
  <si>
    <t>1170385008</t>
  </si>
  <si>
    <t>"ON/09"  1</t>
  </si>
  <si>
    <t>415</t>
  </si>
  <si>
    <t>767-ON/10</t>
  </si>
  <si>
    <t>D+M interiérového hliníkového okna do otvoru 1500x1000 mm, PO EI15 DP1</t>
  </si>
  <si>
    <t>-1406655140</t>
  </si>
  <si>
    <t>"ON/10"  4</t>
  </si>
  <si>
    <t>416</t>
  </si>
  <si>
    <t>767-ON/11</t>
  </si>
  <si>
    <t>D+M interiérového hliníkového okna do otvoru 3950x1000 mm, PO EI15 DP1</t>
  </si>
  <si>
    <t>511963615</t>
  </si>
  <si>
    <t>"ON/11"  1</t>
  </si>
  <si>
    <t>417</t>
  </si>
  <si>
    <t>767316312</t>
  </si>
  <si>
    <t>Montáž světlíků bodových přes 1,5 do 2 m2</t>
  </si>
  <si>
    <t>-1732965589</t>
  </si>
  <si>
    <t>https://podminky.urs.cz/item/CS_URS_2024_02/767316312</t>
  </si>
  <si>
    <t>"ON/12"  1</t>
  </si>
  <si>
    <t>418</t>
  </si>
  <si>
    <t>767-ON/12</t>
  </si>
  <si>
    <t>střešní světlík pro odvětrání únikové cesta  CHÚC, rozměr otvoru 1000x2000 mm</t>
  </si>
  <si>
    <t>364619285</t>
  </si>
  <si>
    <t>419</t>
  </si>
  <si>
    <t>767-OS/01</t>
  </si>
  <si>
    <t>D+M basketbalovéko koše - na závěsné konstrukci skládané pod strop</t>
  </si>
  <si>
    <t>-1195471676</t>
  </si>
  <si>
    <t>"OS/01"  2</t>
  </si>
  <si>
    <t>420</t>
  </si>
  <si>
    <t>767-OS/02</t>
  </si>
  <si>
    <t>D+M basketbalovéko koše - nástěnného</t>
  </si>
  <si>
    <t>-657069619</t>
  </si>
  <si>
    <t>"OS/02"  2</t>
  </si>
  <si>
    <t>421</t>
  </si>
  <si>
    <t>767-OS/03</t>
  </si>
  <si>
    <t>D+M ochranné sítě za brankou, rozměr 24,8x6,86 m</t>
  </si>
  <si>
    <t>-516551481</t>
  </si>
  <si>
    <t>"OS/03"  2</t>
  </si>
  <si>
    <t>422</t>
  </si>
  <si>
    <t>767-OS/04</t>
  </si>
  <si>
    <t>D+M dělící opony, rozměr 24,8x7,5 m</t>
  </si>
  <si>
    <t>-424850616</t>
  </si>
  <si>
    <t>"OS/04"  2</t>
  </si>
  <si>
    <t>423</t>
  </si>
  <si>
    <t>767-D/01</t>
  </si>
  <si>
    <t>D+M vchodových hliníkových dveří vč. zárubně, do otvoru 2500x2750 mm</t>
  </si>
  <si>
    <t>2008538036</t>
  </si>
  <si>
    <t>"D/01"  1</t>
  </si>
  <si>
    <t>424</t>
  </si>
  <si>
    <t>767-D/02</t>
  </si>
  <si>
    <t>D+M vchodových hliníkových dveří vč. zárubně, do otvoru 1950x2050 mm</t>
  </si>
  <si>
    <t>182496738</t>
  </si>
  <si>
    <t>"D/02" 2</t>
  </si>
  <si>
    <t>425</t>
  </si>
  <si>
    <t>767-D/03</t>
  </si>
  <si>
    <t>37645736</t>
  </si>
  <si>
    <t>"D/03" 1</t>
  </si>
  <si>
    <t>426</t>
  </si>
  <si>
    <t>767-D/04</t>
  </si>
  <si>
    <t>-1645455316</t>
  </si>
  <si>
    <t>"D/04" 1</t>
  </si>
  <si>
    <t>427</t>
  </si>
  <si>
    <t>767-D/06</t>
  </si>
  <si>
    <t>D+M vchodových hliníkových dveří vč. zárubně, do otvoru 1050x2700 mm</t>
  </si>
  <si>
    <t>-2109808494</t>
  </si>
  <si>
    <t>"D/06" 1</t>
  </si>
  <si>
    <t>428</t>
  </si>
  <si>
    <t>767-D/07</t>
  </si>
  <si>
    <t>D+M interiérových hliníkových dveří vč. zárubně, do otvoru 2500x2750 mm</t>
  </si>
  <si>
    <t>-406445091</t>
  </si>
  <si>
    <t>"D/07" 1</t>
  </si>
  <si>
    <t>429</t>
  </si>
  <si>
    <t>767-D/33</t>
  </si>
  <si>
    <t>D+M interiérových hliníkových dveří vč. zárubně, do otvoru 1750x2700 mm, PO EI15 DP3-C-S</t>
  </si>
  <si>
    <t>2001451959</t>
  </si>
  <si>
    <t>"D/33" 1</t>
  </si>
  <si>
    <t>430</t>
  </si>
  <si>
    <t>767-D/34</t>
  </si>
  <si>
    <t>D+M interiérových hliníkových dveří vč. zárubně, do otvoru 1050x2050 mm, PO EW15 DP3-C</t>
  </si>
  <si>
    <t>-2078607722</t>
  </si>
  <si>
    <t>"D/34" 1</t>
  </si>
  <si>
    <t>431</t>
  </si>
  <si>
    <t>767-D/35</t>
  </si>
  <si>
    <t>1216421247</t>
  </si>
  <si>
    <t>"D/35" 3</t>
  </si>
  <si>
    <t>432</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</si>
  <si>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</si>
  <si>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</si>
  <si>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</si>
  <si>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</si>
  <si>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</si>
  <si>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</si>
  <si>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</si>
  <si>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</si>
  <si>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433</t>
  </si>
  <si>
    <t>767-S200</t>
  </si>
  <si>
    <t xml:space="preserve">D+M ocelové konstrukce střechy, vč. povrchové úpravy </t>
  </si>
  <si>
    <t>151237155</t>
  </si>
  <si>
    <t>"S200 střecha + výměny"  65085+1572</t>
  </si>
  <si>
    <t>"trapézový plech"  13442</t>
  </si>
  <si>
    <t>434</t>
  </si>
  <si>
    <t>767-S300</t>
  </si>
  <si>
    <t xml:space="preserve">D+M ocelové konstrukce plošin pro VZT, vč. povrchové úpravy </t>
  </si>
  <si>
    <t>930124481</t>
  </si>
  <si>
    <t>"S300"  1860</t>
  </si>
  <si>
    <t>435</t>
  </si>
  <si>
    <t>767-Z/01</t>
  </si>
  <si>
    <t>D+M požárního žebříku se suchovodem, ochranným košem a zábradlím, v= 8660 mm, PÚ žárový Pz</t>
  </si>
  <si>
    <t>1999312390</t>
  </si>
  <si>
    <t>dle TZ a PD,  D.1.1  ASŘ, 406 - Výpis zámečnických výrobků</t>
  </si>
  <si>
    <t>"Z/01"  1</t>
  </si>
  <si>
    <t>436</t>
  </si>
  <si>
    <t>767-Z/02</t>
  </si>
  <si>
    <t>D+M požárního žebříku se suchovodem a ochranným zábradlím, v= 3680 mm, PÚ žárový Pz</t>
  </si>
  <si>
    <t>1757190489</t>
  </si>
  <si>
    <t>"Z/02"  1</t>
  </si>
  <si>
    <t>437</t>
  </si>
  <si>
    <t>767-Z/03</t>
  </si>
  <si>
    <t>D+M mezistřešního žebříku s ochranným zábradlím, v= 3680 mm, PÚ žárový Pz</t>
  </si>
  <si>
    <t>1294306505</t>
  </si>
  <si>
    <t>"Z/03"  1</t>
  </si>
  <si>
    <t>438</t>
  </si>
  <si>
    <t>767-Z/07</t>
  </si>
  <si>
    <t>D+M ocelové konstrukce požárního únikového schodiště, PÚ žárový Zn</t>
  </si>
  <si>
    <t>1118088195</t>
  </si>
  <si>
    <t>"Z/07"  1570</t>
  </si>
  <si>
    <t>439</t>
  </si>
  <si>
    <t>998767202</t>
  </si>
  <si>
    <t>Přesun hmot pro zámečnické konstrukce stanovený procentní sazbou (%) z ceny vodorovná dopravní vzdálenost do 50 m základní v objektech výšky přes 6 do 12 m</t>
  </si>
  <si>
    <t>875626070</t>
  </si>
  <si>
    <t>https://podminky.urs.cz/item/CS_URS_2024_02/998767202</t>
  </si>
  <si>
    <t>440</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</si>
  <si>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</si>
  <si>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</si>
  <si>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</si>
  <si>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</si>
  <si>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</si>
  <si>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</si>
  <si>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441</t>
  </si>
  <si>
    <t>771111011</t>
  </si>
  <si>
    <t>Příprava podkladu před provedením dlažby vysátí podlah</t>
  </si>
  <si>
    <t>-928510514</t>
  </si>
  <si>
    <t>https://podminky.urs.cz/item/CS_URS_2024_02/771111011</t>
  </si>
  <si>
    <t>"schodiště"  30,000*(0,300+0,165)</t>
  </si>
  <si>
    <t>"dlažba"  264,300+54,900</t>
  </si>
  <si>
    <t>442</t>
  </si>
  <si>
    <t>771121011</t>
  </si>
  <si>
    <t>Příprava podkladu před provedením dlažby nátěr penetrační na podlahu</t>
  </si>
  <si>
    <t>-698654134</t>
  </si>
  <si>
    <t>https://podminky.urs.cz/item/CS_URS_2024_02/771121011</t>
  </si>
  <si>
    <t>"sokl"  (168,800+16,400)*0,095</t>
  </si>
  <si>
    <t>"pod HI stěrku"  106,900</t>
  </si>
  <si>
    <t>443</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</si>
  <si>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</si>
  <si>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</si>
  <si>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</si>
  <si>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</si>
  <si>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</si>
  <si>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</si>
  <si>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</si>
  <si>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444</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</si>
  <si>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</si>
  <si>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</si>
  <si>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</si>
  <si>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</si>
  <si>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445</t>
  </si>
  <si>
    <t>771161021</t>
  </si>
  <si>
    <t>Příprava podkladu před provedením dlažby montáž profilu ukončujícího profilu pro plynulý přechod (dlažba-koberec apod.)</t>
  </si>
  <si>
    <t>-1983574301</t>
  </si>
  <si>
    <t>https://podminky.urs.cz/item/CS_URS_2024_02/771161021</t>
  </si>
  <si>
    <t>2,700*21+0,900*1</t>
  </si>
  <si>
    <t>"SO 04"  -1,910-1,500</t>
  </si>
  <si>
    <t>446</t>
  </si>
  <si>
    <t>771-001R</t>
  </si>
  <si>
    <t>Podlahový přechodový profil, š. 30 mm, nerez - kartáčovaná, šroubovací - včetně kotvení</t>
  </si>
  <si>
    <t>-1973042282</t>
  </si>
  <si>
    <t>3,41*1,1 'Přepočtené koeficientem množství</t>
  </si>
  <si>
    <t>447</t>
  </si>
  <si>
    <t>771161022</t>
  </si>
  <si>
    <t>Příprava podkladu před provedením dlažby montáž profilu ukončujícího profilu pro schodové hrany a ukončení dlažby</t>
  </si>
  <si>
    <t>-51692462</t>
  </si>
  <si>
    <t>https://podminky.urs.cz/item/CS_URS_2024_02/771161022</t>
  </si>
  <si>
    <t>"ukončovací lišta"  116,000</t>
  </si>
  <si>
    <t>448</t>
  </si>
  <si>
    <t>RMAT0003</t>
  </si>
  <si>
    <t xml:space="preserve">ukončovací lišta - nerezový profil </t>
  </si>
  <si>
    <t>-1151510048</t>
  </si>
  <si>
    <t>116*1,1 'Přepočtené koeficientem množství</t>
  </si>
  <si>
    <t>449</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</si>
  <si>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</si>
  <si>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</si>
  <si>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</si>
  <si>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</si>
  <si>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</si>
  <si>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</si>
  <si>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</si>
  <si>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450</t>
  </si>
  <si>
    <t>59761075</t>
  </si>
  <si>
    <t>schodovka keramická mrazuvzdorná R10/B povrch hladký/matný tl do 10mm š přes 250 do 300mm dl přes 400 do 600mm</t>
  </si>
  <si>
    <t>299248696</t>
  </si>
  <si>
    <t>30*1,1 'Přepočtené koeficientem množství</t>
  </si>
  <si>
    <t>451</t>
  </si>
  <si>
    <t>771274332</t>
  </si>
  <si>
    <t>Montáž obkladů schodišť z dlaždic keramických lepených flexibilním rychletuhnoucím lepidlem podstupnic hladkých, výšky přes 150 do 200 mm</t>
  </si>
  <si>
    <t>-1866464890</t>
  </si>
  <si>
    <t>https://podminky.urs.cz/item/CS_URS_2024_02/771274332</t>
  </si>
  <si>
    <t>452</t>
  </si>
  <si>
    <t>59761110</t>
  </si>
  <si>
    <t>dlažba keramická slinutá mrazuvzdorná R10/B povrch hladký/matný tl do 10mm přes 2 do 4ks/m2</t>
  </si>
  <si>
    <t>-644060945</t>
  </si>
  <si>
    <t>0,200*0,600*3*20</t>
  </si>
  <si>
    <t>7,2*1,15 'Přepočtené koeficientem množství</t>
  </si>
  <si>
    <t>453</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</si>
  <si>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</si>
  <si>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</si>
  <si>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</si>
  <si>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</si>
  <si>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</si>
  <si>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</si>
  <si>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</si>
  <si>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</si>
  <si>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</si>
  <si>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</si>
  <si>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</si>
  <si>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454</t>
  </si>
  <si>
    <t>59761175</t>
  </si>
  <si>
    <t>sokl keramický mrazuvzdorný povrch hladký/matný tl do 10mm výšky přes 90 do 120mm</t>
  </si>
  <si>
    <t>283635653</t>
  </si>
  <si>
    <t>168,8*1,1 'Přepočtené koeficientem množství</t>
  </si>
  <si>
    <t>455</t>
  </si>
  <si>
    <t>771474133</t>
  </si>
  <si>
    <t>Montáž soklů z dlaždic keramických lepených cementovým flexibilním lepidlem schodišťových stupňovitých, výšky přes 90 do 120 mm</t>
  </si>
  <si>
    <t>2074920031</t>
  </si>
  <si>
    <t>https://podminky.urs.cz/item/CS_URS_2024_02/771474133</t>
  </si>
  <si>
    <t>1,500*2+20*(0,170+0,500)</t>
  </si>
  <si>
    <t>456</t>
  </si>
  <si>
    <t>1899155032</t>
  </si>
  <si>
    <t>16,4*1,1 'Přepočtené koeficientem množství</t>
  </si>
  <si>
    <t>457</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</si>
  <si>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</si>
  <si>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</si>
  <si>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</si>
  <si>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</si>
  <si>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</si>
  <si>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</si>
  <si>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458</t>
  </si>
  <si>
    <t>787201312</t>
  </si>
  <si>
    <t>264,3*1,15 'Přepočtené koeficientem množství</t>
  </si>
  <si>
    <t>459</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</si>
  <si>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</si>
  <si>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</si>
  <si>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</si>
  <si>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</si>
  <si>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</si>
  <si>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</si>
  <si>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</si>
  <si>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</si>
  <si>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460</t>
  </si>
  <si>
    <t>59761126</t>
  </si>
  <si>
    <t>dlažba keramická slinutá mrazuvzdorná R10/B povrch hladký/matný tl do 10mm přes 22 do 25ks/m2</t>
  </si>
  <si>
    <t>-838500617</t>
  </si>
  <si>
    <t>54,9*1,1 'Přepočtené koeficientem množství</t>
  </si>
  <si>
    <t>461</t>
  </si>
  <si>
    <t>771591112</t>
  </si>
  <si>
    <t>Izolace podlahy pod dlažbu nátěrem nebo stěrkou ve dvou vrstvách</t>
  </si>
  <si>
    <t>1138079171</t>
  </si>
  <si>
    <t>https://podminky.urs.cz/item/CS_URS_2024_02/771591112</t>
  </si>
  <si>
    <t>"odpočet m.č. 103, 104"  -37,20-59,50</t>
  </si>
  <si>
    <t>"odpočet m.č. 201, 202"  -36,00-79,60</t>
  </si>
  <si>
    <t>462</t>
  </si>
  <si>
    <t>771591115</t>
  </si>
  <si>
    <t>Podlahy - dokončovací práce spárování silikonem</t>
  </si>
  <si>
    <t>1199050432</t>
  </si>
  <si>
    <t>https://podminky.urs.cz/item/CS_URS_2024_02/771591115</t>
  </si>
  <si>
    <t>"obvod"  168,800+16,400+161,400</t>
  </si>
  <si>
    <t>463</t>
  </si>
  <si>
    <t>771591117</t>
  </si>
  <si>
    <t>Podlahy - dokončovací práce spárování akrylem</t>
  </si>
  <si>
    <t>1382542907</t>
  </si>
  <si>
    <t>https://podminky.urs.cz/item/CS_URS_2024_02/771591117</t>
  </si>
  <si>
    <t>"viz sokl"  168,800+16,400</t>
  </si>
  <si>
    <t>"viz separ. provazec - obvod"  112,900</t>
  </si>
  <si>
    <t>464</t>
  </si>
  <si>
    <t>771591122</t>
  </si>
  <si>
    <t>Podlahy - dokončovací práce separační provazec do pružných spar, průměru 6 mm</t>
  </si>
  <si>
    <t>-50124233</t>
  </si>
  <si>
    <t>https://podminky.urs.cz/item/CS_URS_2024_02/771591122</t>
  </si>
  <si>
    <t>"obvod"  346,600</t>
  </si>
  <si>
    <t>465</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</si>
  <si>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</si>
  <si>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</si>
  <si>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</si>
  <si>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</si>
  <si>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</si>
  <si>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</si>
  <si>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</si>
  <si>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</si>
  <si>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</si>
  <si>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466</t>
  </si>
  <si>
    <t>771591242</t>
  </si>
  <si>
    <t>Izolace podlahy pod dlažbu těsnícími izolačními pásy vnější roh</t>
  </si>
  <si>
    <t>-999466515</t>
  </si>
  <si>
    <t>https://podminky.urs.cz/item/CS_URS_2024_02/771591242</t>
  </si>
  <si>
    <t>"105, 106, 108, 109, 112, 113, 115, 116"  12</t>
  </si>
  <si>
    <t>"120"  2</t>
  </si>
  <si>
    <t>"203-206, 208, 209, 212"  3</t>
  </si>
  <si>
    <t>467</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</si>
  <si>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</si>
  <si>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</si>
  <si>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</si>
  <si>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</si>
  <si>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</si>
  <si>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</si>
  <si>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</si>
  <si>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468</t>
  </si>
  <si>
    <t>771592011</t>
  </si>
  <si>
    <t>Čištění vnitřních ploch po položení dlažby podlah nebo schodišť chemickými prostředky</t>
  </si>
  <si>
    <t>444579332</t>
  </si>
  <si>
    <t>https://podminky.urs.cz/item/CS_URS_2024_02/771592011</t>
  </si>
  <si>
    <t>469</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</si>
  <si>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</si>
  <si>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</si>
  <si>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</si>
  <si>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</si>
  <si>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470</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</si>
  <si>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</si>
  <si>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</si>
  <si>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</si>
  <si>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</si>
  <si>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</si>
  <si>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</si>
  <si>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471</t>
  </si>
  <si>
    <t>776111311</t>
  </si>
  <si>
    <t>Příprava podkladu povlakových podlah a stěn vysátí podlah</t>
  </si>
  <si>
    <t>2104913565</t>
  </si>
  <si>
    <t>https://podminky.urs.cz/item/CS_URS_2024_02/776111311</t>
  </si>
  <si>
    <t>472</t>
  </si>
  <si>
    <t>776121112</t>
  </si>
  <si>
    <t>Příprava podkladu povlakových podlah a stěn penetrace vodou ředitelná podlah</t>
  </si>
  <si>
    <t>-526469167</t>
  </si>
  <si>
    <t>https://podminky.urs.cz/item/CS_URS_2024_02/776121112</t>
  </si>
  <si>
    <t>473</t>
  </si>
  <si>
    <t>776141122</t>
  </si>
  <si>
    <t>Příprava podkladu povlakových podlah a stěn vyrovnání samonivelační stěrkou podlah min.pevnosti 30 MPa, tloušťky přes 3 do 5 mm</t>
  </si>
  <si>
    <t>221517675</t>
  </si>
  <si>
    <t>https://podminky.urs.cz/item/CS_URS_2024_02/776141122</t>
  </si>
  <si>
    <t xml:space="preserve">dle TZ a PD,  D.1.1 ASŘ </t>
  </si>
  <si>
    <t>CT-C25-F5</t>
  </si>
  <si>
    <t>34,400+271,600</t>
  </si>
  <si>
    <t>474</t>
  </si>
  <si>
    <t>776211111</t>
  </si>
  <si>
    <t>Montáž textilních podlahovin lepením pásů standardních</t>
  </si>
  <si>
    <t>1857394717</t>
  </si>
  <si>
    <t>https://podminky.urs.cz/item/CS_URS_2024_02/776211111</t>
  </si>
  <si>
    <t>475</t>
  </si>
  <si>
    <t>RMAT0004</t>
  </si>
  <si>
    <t>koberec čistící s 3D vzorem malých nopů</t>
  </si>
  <si>
    <t>-916410637</t>
  </si>
  <si>
    <t>34,4*1,1 'Přepočtené koeficientem množství</t>
  </si>
  <si>
    <t>476</t>
  </si>
  <si>
    <t>776251111</t>
  </si>
  <si>
    <t>Montáž podlahovin z přírodního linolea (marmolea) lepením standardním lepidlem z pásů standardních</t>
  </si>
  <si>
    <t>1953613577</t>
  </si>
  <si>
    <t>https://podminky.urs.cz/item/CS_URS_2024_02/776251111</t>
  </si>
  <si>
    <t>477</t>
  </si>
  <si>
    <t>776-LŽ</t>
  </si>
  <si>
    <t>marmoleum tl. 2,5 mm</t>
  </si>
  <si>
    <t>114140323</t>
  </si>
  <si>
    <t>271,6*1,1 'Přepočtené koeficientem množství</t>
  </si>
  <si>
    <t>478</t>
  </si>
  <si>
    <t>776251411</t>
  </si>
  <si>
    <t>Montáž podlahovin z přírodního linolea (marmolea) spoj podlah svařováním za tepla</t>
  </si>
  <si>
    <t>-860311025</t>
  </si>
  <si>
    <t>https://podminky.urs.cz/item/CS_URS_2024_02/776251411</t>
  </si>
  <si>
    <t>479</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</si>
  <si>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</si>
  <si>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</si>
  <si>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</si>
  <si>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</si>
  <si>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</si>
  <si>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</si>
  <si>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</si>
  <si>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</si>
  <si>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</si>
  <si>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</si>
  <si>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</si>
  <si>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</si>
  <si>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</si>
  <si>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480</t>
  </si>
  <si>
    <t>776-SŽ</t>
  </si>
  <si>
    <t>sokl žlutý - soklová vinylová lišta</t>
  </si>
  <si>
    <t>930334305</t>
  </si>
  <si>
    <t>192,600+78,850</t>
  </si>
  <si>
    <t>271,45*1,02 'Přepočtené koeficientem množství</t>
  </si>
  <si>
    <t>481</t>
  </si>
  <si>
    <t>776-SČ</t>
  </si>
  <si>
    <t>sokl čistící koberec</t>
  </si>
  <si>
    <t>-331822907</t>
  </si>
  <si>
    <t>17,5*1,02 'Přepočtené koeficientem množství</t>
  </si>
  <si>
    <t>482</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</si>
  <si>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</si>
  <si>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</si>
  <si>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</si>
  <si>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</si>
  <si>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483</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</si>
  <si>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</si>
  <si>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</si>
  <si>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</si>
  <si>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</si>
  <si>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</si>
  <si>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</si>
  <si>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484</t>
  </si>
  <si>
    <t>777111111</t>
  </si>
  <si>
    <t>Příprava podkladu před provedením litých podlah vysátí</t>
  </si>
  <si>
    <t>-1561572561</t>
  </si>
  <si>
    <t>https://podminky.urs.cz/item/CS_URS_2024_02/777111111</t>
  </si>
  <si>
    <t>485</t>
  </si>
  <si>
    <t>777131201</t>
  </si>
  <si>
    <t>Penetrační nátěr schodišťových stupňů epoxidový na podklad suchý a vyzrálý</t>
  </si>
  <si>
    <t>692130294</t>
  </si>
  <si>
    <t>https://podminky.urs.cz/item/CS_URS_2024_02/777131201</t>
  </si>
  <si>
    <t>486</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</si>
  <si>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</si>
  <si>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</si>
  <si>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</si>
  <si>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</si>
  <si>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</si>
  <si>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</si>
  <si>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</si>
  <si>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</si>
  <si>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</si>
  <si>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</si>
  <si>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487</t>
  </si>
  <si>
    <t>777511181</t>
  </si>
  <si>
    <t>Krycí stěrka Příplatek k cenám za zvýšenou pracnost provádění soklíků na svislé ploše podlahových</t>
  </si>
  <si>
    <t>2134651586</t>
  </si>
  <si>
    <t>https://podminky.urs.cz/item/CS_URS_2024_02/777511181</t>
  </si>
  <si>
    <t>m.č. 215, 128, 129</t>
  </si>
  <si>
    <t>488</t>
  </si>
  <si>
    <t>998777102</t>
  </si>
  <si>
    <t>Přesun hmot pro podlahy lité stanovený z hmotnosti přesunovaného materiálu vodorovná dopravní vzdálenost do 50 m základní v objektech výšky přes 6 do 12 m</t>
  </si>
  <si>
    <t>1828229506</t>
  </si>
  <si>
    <t>https://podminky.urs.cz/item/CS_URS_2024_02/998777102</t>
  </si>
  <si>
    <t>489</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</si>
  <si>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</si>
  <si>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</si>
  <si>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</si>
  <si>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</si>
  <si>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</si>
  <si>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</si>
  <si>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490</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</si>
  <si>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</si>
  <si>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</si>
  <si>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</si>
  <si>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</si>
  <si>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</si>
  <si>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</si>
  <si>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</si>
  <si>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</si>
  <si>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</si>
  <si>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</si>
  <si>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</si>
  <si>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</si>
  <si>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</si>
  <si>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781</t>
  </si>
  <si>
    <t>Dokončovací práce - obklady</t>
  </si>
  <si>
    <t>491</t>
  </si>
  <si>
    <t>781121011</t>
  </si>
  <si>
    <t>Příprava podkladu před provedením obkladu nátěr penetrační na stěnu</t>
  </si>
  <si>
    <t>1088738951</t>
  </si>
  <si>
    <t>https://podminky.urs.cz/item/CS_URS_2024_02/781121011</t>
  </si>
  <si>
    <t>492</t>
  </si>
  <si>
    <t>781131112</t>
  </si>
  <si>
    <t>Izolace stěny pod obklad izolace nátěrem nebo stěrkou ve dvou vrstvách</t>
  </si>
  <si>
    <t>610800462</t>
  </si>
  <si>
    <t>https://podminky.urs.cz/item/CS_URS_2024_02/781131112</t>
  </si>
  <si>
    <t>obvod x výška</t>
  </si>
  <si>
    <t>1.NP, m.č...  umývárny</t>
  </si>
  <si>
    <t>"108, 109, 112, 113</t>
  </si>
  <si>
    <t xml:space="preserve"> (3,000+1,200*2)*2,800*4</t>
  </si>
  <si>
    <t>"208, 209</t>
  </si>
  <si>
    <t>(2,100+1,200*2)*2,600*2</t>
  </si>
  <si>
    <t>"212</t>
  </si>
  <si>
    <t>(1,100+1,000*2+2,000)*2,850</t>
  </si>
  <si>
    <t>493</t>
  </si>
  <si>
    <t>781131232</t>
  </si>
  <si>
    <t>Izolace stěny pod obklad izolace těsnícími izolačními pásy pro styčné nebo dilatační spáry</t>
  </si>
  <si>
    <t>-29473179</t>
  </si>
  <si>
    <t>https://podminky.urs.cz/item/CS_URS_2024_02/781131232</t>
  </si>
  <si>
    <t>2*2,800*4</t>
  </si>
  <si>
    <t>2*2,600*2</t>
  </si>
  <si>
    <t>3*2,850</t>
  </si>
  <si>
    <t>494</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</si>
  <si>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</si>
  <si>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</si>
  <si>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</si>
  <si>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</si>
  <si>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</si>
  <si>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</si>
  <si>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</si>
  <si>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</si>
  <si>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</si>
  <si>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</si>
  <si>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</si>
  <si>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</si>
  <si>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</si>
  <si>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</si>
  <si>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</si>
  <si>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</si>
  <si>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</si>
  <si>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495</t>
  </si>
  <si>
    <t>59761714</t>
  </si>
  <si>
    <t>obklad keramický nemrazuvzdorný povrch hladký/matný tl do 10mm přes 22 do 25ks/m2</t>
  </si>
  <si>
    <t>-944319274</t>
  </si>
  <si>
    <t>451,802*1,1 'Přepočtené koeficientem množství</t>
  </si>
  <si>
    <t>496</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</si>
  <si>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</si>
  <si>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</si>
  <si>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</si>
  <si>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</si>
  <si>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</si>
  <si>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</si>
  <si>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</si>
  <si>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</si>
  <si>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</si>
  <si>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</si>
  <si>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</si>
  <si>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</si>
  <si>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</si>
  <si>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</si>
  <si>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497</t>
  </si>
  <si>
    <t>19416012</t>
  </si>
  <si>
    <t>lišta ukončovací nerezová 10mm</t>
  </si>
  <si>
    <t>-722387878</t>
  </si>
  <si>
    <t>312,9*1,05 'Přepočtené koeficientem množství</t>
  </si>
  <si>
    <t>498</t>
  </si>
  <si>
    <t>781495115</t>
  </si>
  <si>
    <t>Obklad - dokončující práce ostatní práce spárování silikonem</t>
  </si>
  <si>
    <t>-406529941</t>
  </si>
  <si>
    <t>https://podminky.urs.cz/item/CS_URS_2024_02/781495115</t>
  </si>
  <si>
    <t>(6*4+5+7)*2,800</t>
  </si>
  <si>
    <t>17*2,800</t>
  </si>
  <si>
    <t>9*2,600</t>
  </si>
  <si>
    <t>8*2,850+4,000</t>
  </si>
  <si>
    <t>499</t>
  </si>
  <si>
    <t>781495141</t>
  </si>
  <si>
    <t>Obklad - dokončující práce průnik obkladem kruhový, bez izolace do DN 30</t>
  </si>
  <si>
    <t>358260557</t>
  </si>
  <si>
    <t>https://podminky.urs.cz/item/CS_URS_2024_02/781495141</t>
  </si>
  <si>
    <t>500</t>
  </si>
  <si>
    <t>781495142</t>
  </si>
  <si>
    <t>Obklad - dokončující práce průnik obkladem kruhový, bez izolace přes DN 30 do DN 90</t>
  </si>
  <si>
    <t>-1782104405</t>
  </si>
  <si>
    <t>https://podminky.urs.cz/item/CS_URS_2024_02/781495142</t>
  </si>
  <si>
    <t>501</t>
  </si>
  <si>
    <t>781495211</t>
  </si>
  <si>
    <t>Čištění vnitřních ploch po provedení obkladu stěn chemickými prostředky</t>
  </si>
  <si>
    <t>717497047</t>
  </si>
  <si>
    <t>https://podminky.urs.cz/item/CS_URS_2024_02/781495211</t>
  </si>
  <si>
    <t>502</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</si>
  <si>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</si>
  <si>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</si>
  <si>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</si>
  <si>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</si>
  <si>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503</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</si>
  <si>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</si>
  <si>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</si>
  <si>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</si>
  <si>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</si>
  <si>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</si>
  <si>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</si>
  <si>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504</t>
  </si>
  <si>
    <t>783009411</t>
  </si>
  <si>
    <t>Bezpečnostní šrafování podlah nebo vodorovných ploch rovných</t>
  </si>
  <si>
    <t>1864900572</t>
  </si>
  <si>
    <t>https://podminky.urs.cz/item/CS_URS_2024_02/783009411</t>
  </si>
  <si>
    <t>schodiště - značení prvního a posledního stupně</t>
  </si>
  <si>
    <t>(1,250*4+1,550*8+1,500*4)*0,100</t>
  </si>
  <si>
    <t>505</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</si>
  <si>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</si>
  <si>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</si>
  <si>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</si>
  <si>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</si>
  <si>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</si>
  <si>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</si>
  <si>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</si>
  <si>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</si>
  <si>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</si>
  <si>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</si>
  <si>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</si>
  <si>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</si>
  <si>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</si>
  <si>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</si>
  <si>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</si>
  <si>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</si>
  <si>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</si>
  <si>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</si>
  <si>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</si>
  <si>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</si>
  <si>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</si>
  <si>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</si>
  <si>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</si>
  <si>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</si>
  <si>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</si>
  <si>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</si>
  <si>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</si>
  <si>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</si>
  <si>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</si>
  <si>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506</t>
  </si>
  <si>
    <t>783314101</t>
  </si>
  <si>
    <t>Základní nátěr zámečnických konstrukcí jednonásobný syntetický</t>
  </si>
  <si>
    <t>636777587</t>
  </si>
  <si>
    <t>https://podminky.urs.cz/item/CS_URS_2024_02/783314101</t>
  </si>
  <si>
    <t>507</t>
  </si>
  <si>
    <t>783317101</t>
  </si>
  <si>
    <t>Krycí nátěr (email) zámečnických konstrukcí jednonásobný syntetický standardní</t>
  </si>
  <si>
    <t>-83620051</t>
  </si>
  <si>
    <t>https://podminky.urs.cz/item/CS_URS_2024_02/783317101</t>
  </si>
  <si>
    <t>"2x"  69,675*2</t>
  </si>
  <si>
    <t>508</t>
  </si>
  <si>
    <t>783901453</t>
  </si>
  <si>
    <t>Příprava podkladu betonových podlah před provedením nátěru vysátím</t>
  </si>
  <si>
    <t>-684369373</t>
  </si>
  <si>
    <t>https://podminky.urs.cz/item/CS_URS_2024_02/783901453</t>
  </si>
  <si>
    <t>technická místnost č. 119</t>
  </si>
  <si>
    <t>"vč. soklu"  24,1*0,100</t>
  </si>
  <si>
    <t>509</t>
  </si>
  <si>
    <t>783917161</t>
  </si>
  <si>
    <t>Krycí (uzavírací) nátěr betonových podlah dvojnásobný syntetický</t>
  </si>
  <si>
    <t>722471910</t>
  </si>
  <si>
    <t>https://podminky.urs.cz/item/CS_URS_2024_02/783917161</t>
  </si>
  <si>
    <t>510</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</si>
  <si>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</si>
  <si>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</si>
  <si>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</si>
  <si>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</si>
  <si>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</si>
  <si>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</si>
  <si>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511</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</si>
  <si>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</si>
  <si>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</si>
  <si>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</si>
  <si>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</si>
  <si>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</si>
  <si>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</si>
  <si>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</si>
  <si>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</si>
  <si>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</si>
  <si>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</si>
  <si>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</si>
  <si>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</si>
  <si>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</si>
  <si>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</si>
  <si>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</si>
  <si>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</si>
  <si>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</si>
  <si>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513</t>
  </si>
  <si>
    <t>784221101</t>
  </si>
  <si>
    <t>Malby z malířských směsí otěruvzdorných za sucha dvojnásobné, bílé za sucha otěruvzdorné dobře v místnostech výšky do 3,80 m</t>
  </si>
  <si>
    <t>815825385</t>
  </si>
  <si>
    <t>https://podminky.urs.cz/item/CS_URS_2024_02/784221101</t>
  </si>
  <si>
    <t>514</t>
  </si>
  <si>
    <t>784221105</t>
  </si>
  <si>
    <t>Malby z malířských směsí otěruvzdorných za sucha dvojnásobné, bílé za sucha otěruvzdorné dobře v místnostech výšky přes 5,00 m</t>
  </si>
  <si>
    <t>1475291538</t>
  </si>
  <si>
    <t>https://podminky.urs.cz/item/CS_URS_2024_02/784221105</t>
  </si>
  <si>
    <t>515</t>
  </si>
  <si>
    <t>784221155</t>
  </si>
  <si>
    <t>Malby z malířských směsí otěruvzdorných za sucha Příplatek k cenám dvojnásobných maleb na tónovacích automatech, v odstínu sytém</t>
  </si>
  <si>
    <t>2005863418</t>
  </si>
  <si>
    <t>https://podminky.urs.cz/item/CS_URS_2024_02/784221155</t>
  </si>
  <si>
    <t>dle TZ a PD, D.1.1 ASŘ, INT</t>
  </si>
  <si>
    <t>žlutá malba</t>
  </si>
  <si>
    <t>1.Np, m.č. ...  obvod x výška</t>
  </si>
  <si>
    <t>-1,700*2,750-2,500*2,750-1,050*2,100*3</t>
  </si>
  <si>
    <t>"104</t>
  </si>
  <si>
    <t>76,0*2,700</t>
  </si>
  <si>
    <t>-1,050*2,100*5-0,950*2,100*5-1,950*2,200</t>
  </si>
  <si>
    <t>-2,680*2,700*2</t>
  </si>
  <si>
    <t>-1,050*2,250-2,000*0,750*5</t>
  </si>
  <si>
    <t>"ostění"  (2,680*2,700*2)*0,175</t>
  </si>
  <si>
    <t>(1,950*2,200*2)*0,250</t>
  </si>
  <si>
    <t>(1,050*2,250*2)*0,300</t>
  </si>
  <si>
    <t>(2,000+0,750*2)*0,300*5</t>
  </si>
  <si>
    <t>"107, 110, 111, 114</t>
  </si>
  <si>
    <t>(15,7+15,3+15,3+15,3)*2,500</t>
  </si>
  <si>
    <t>-1,050*2,100*3-0,950*2,100*9</t>
  </si>
  <si>
    <t>"123</t>
  </si>
  <si>
    <t>26,0*3,000+10,000</t>
  </si>
  <si>
    <t>1,200*3,000*3*2</t>
  </si>
  <si>
    <t>-1,050*2,100-0,950*2,100*4-1,950*2,200</t>
  </si>
  <si>
    <t>-1,200*2,200*4-0,900*2,200*2</t>
  </si>
  <si>
    <t>"ostění"  (0,950+2,100*2)*3+(1,200+2,200*2)*0,300*2+(0,900+2,200*2)*0,250</t>
  </si>
  <si>
    <t>"stropy"  37,20+59,50+14,60+13,70+13,70+13,70+40,00</t>
  </si>
  <si>
    <t>2.Np, m.č. ...  obvod x výška</t>
  </si>
  <si>
    <t>82,0*2,700</t>
  </si>
  <si>
    <t>-1,750*2,700-0,950*2,100*7-1,050*2,100*6</t>
  </si>
  <si>
    <t>-1,500*1,000*4-3,950*1,000</t>
  </si>
  <si>
    <t>"ostění"  (1,050+2,100*2)*0,300*5+(1,500+1,000)*2*0,300*4+(3,950+1,000)*2*0,300</t>
  </si>
  <si>
    <t>207, 210, 211, 213</t>
  </si>
  <si>
    <t>(14,5+14,5+18,2+16,10)*2,750</t>
  </si>
  <si>
    <t>-0,950*2,100*8-2,000*1,850*4</t>
  </si>
  <si>
    <t>"ostění"  (2,000+1,850*2)*0,300*4</t>
  </si>
  <si>
    <t>"stropy"  79,60+12,60+11,90+19,10+15,70</t>
  </si>
  <si>
    <t>786</t>
  </si>
  <si>
    <t>Dokončovací práce - čalounické úpravy</t>
  </si>
  <si>
    <t>516</t>
  </si>
  <si>
    <t>786623013</t>
  </si>
  <si>
    <t>Montáž venkovních žaluzií do okenního nebo dveřního otvoru ovládaných motorem, upevněných na rám nebo do žaluziově schránky, plochy přes 4 do 6 m2</t>
  </si>
  <si>
    <t>-105569818</t>
  </si>
  <si>
    <t>https://podminky.urs.cz/item/CS_URS_2024_02/786623013</t>
  </si>
  <si>
    <t>517</t>
  </si>
  <si>
    <t>55342530</t>
  </si>
  <si>
    <t>žaluzie Z-90 ovládaná základním motorem včetně příslušenství plochy do 5,0m2</t>
  </si>
  <si>
    <t>2038486673</t>
  </si>
  <si>
    <t>6*1,250*3,500</t>
  </si>
  <si>
    <t>518</t>
  </si>
  <si>
    <t>786623039</t>
  </si>
  <si>
    <t>Montáž venkovních žaluzií do okenního nebo dveřního otvoru žaluziové schránky, délky do 1300 mm</t>
  </si>
  <si>
    <t>1815208657</t>
  </si>
  <si>
    <t>https://podminky.urs.cz/item/CS_URS_2024_02/786623039</t>
  </si>
  <si>
    <t>519</t>
  </si>
  <si>
    <t>28376727</t>
  </si>
  <si>
    <t>kryt podomítkový PUR s izolací XPS 30 mm včetně kotvení pro žaluzii plochy do 5,0m2 š do 2,0m</t>
  </si>
  <si>
    <t>2046092413</t>
  </si>
  <si>
    <t>520</t>
  </si>
  <si>
    <t>786623051</t>
  </si>
  <si>
    <t>Montáž venkovních žaluzií do okenního nebo dveřního otvoru obkladové desky s pouzdrem nebo pouzdra pro skrytý vodící profil žaluzie</t>
  </si>
  <si>
    <t>1223964152</t>
  </si>
  <si>
    <t>https://podminky.urs.cz/item/CS_URS_2024_02/786623051</t>
  </si>
  <si>
    <t>521</t>
  </si>
  <si>
    <t>28376751</t>
  </si>
  <si>
    <t>pouzdro pro skrytý vodící profil žaluzie včetně příslušenství</t>
  </si>
  <si>
    <t>-32393037</t>
  </si>
  <si>
    <t>6*3,500*2</t>
  </si>
  <si>
    <t>522</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</si>
  <si>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</si>
  <si>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</si>
  <si>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</si>
  <si>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</si>
  <si>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523</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</si>
  <si>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</si>
  <si>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</si>
  <si>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</si>
  <si>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</si>
  <si>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</si>
  <si>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</si>
  <si>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524</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</si>
  <si>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</si>
  <si>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</si>
  <si>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</si>
  <si>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</si>
  <si>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</si>
  <si>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</si>
  <si>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</si>
  <si>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</si>
  <si>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</si>
  <si>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</si>
  <si>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</si>
  <si>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</si>
  <si>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</si>
  <si>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</si>
  <si>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</si>
  <si>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</si>
  <si>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</si>
  <si>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</si>
  <si>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</si>
  <si>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</si>
  <si>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</si>
  <si>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</si>
  <si>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</si>
  <si>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</si>
  <si>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</si>
  <si>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</si>
  <si>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</si>
  <si>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</si>
  <si>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</si>
  <si>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</si>
  <si>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</si>
  <si>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</si>
  <si>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</si>
  <si>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</si>
  <si>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</si>
  <si>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</si>
  <si>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</si>
  <si>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</si>
  <si>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</si>
  <si>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</si>
  <si>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</si>
  <si>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</si>
  <si>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</si>
  <si>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</si>
  <si>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</si>
  <si>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</si>
  <si>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</si>
  <si>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</si>
  <si>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</si>
  <si>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</si>
  <si>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</si>
  <si>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</si>
  <si>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</si>
  <si>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</si>
  <si>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</si>
  <si>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</si>
  <si>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</si>
  <si>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</si>
  <si>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</si>
  <si>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</si>
  <si>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</si>
  <si>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</si>
  <si>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</si>
  <si>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</si>
  <si>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</si>
  <si>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</si>
  <si>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</si>
  <si>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</si>
  <si>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</si>
  <si>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</si>
  <si>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</si>
  <si>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</si>
  <si>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</si>
  <si>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</si>
  <si>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</si>
  <si>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</si>
  <si>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</si>
  <si>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</si>
  <si>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</si>
  <si>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</si>
  <si>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</si>
  <si>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</si>
  <si>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</si>
  <si>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</si>
  <si>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</si>
  <si>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</si>
  <si>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</si>
  <si>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</si>
  <si>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</si>
  <si>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</si>
  <si>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</si>
  <si>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</si>
  <si>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</si>
  <si>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</si>
  <si>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</si>
  <si>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</si>
  <si>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</si>
  <si>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</si>
  <si>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</si>
  <si>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</si>
  <si>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</si>
  <si>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</si>
  <si>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</si>
  <si>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</si>
  <si>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</si>
  <si>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</si>
  <si>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</si>
  <si>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</si>
  <si>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</si>
  <si>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</si>
  <si>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</si>
  <si>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</si>
  <si>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</si>
  <si>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</si>
  <si>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</si>
  <si>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</si>
  <si>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</si>
  <si>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</si>
  <si>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</si>
  <si>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</si>
  <si>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</si>
  <si>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</si>
  <si>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</si>
  <si>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</si>
  <si>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</si>
  <si>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</si>
  <si>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</si>
  <si>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</si>
  <si>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</si>
  <si>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</si>
  <si>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</si>
  <si>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</si>
  <si>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</si>
  <si>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</si>
  <si>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</si>
  <si>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</si>
  <si>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</si>
  <si>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</si>
  <si>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</si>
  <si>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</si>
  <si>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</si>
  <si>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</si>
  <si>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</si>
  <si>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</si>
  <si>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</si>
  <si>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</si>
  <si>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</si>
  <si>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</si>
  <si>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</si>
  <si>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</si>
  <si>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</si>
  <si>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</si>
  <si>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</si>
  <si>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</si>
  <si>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</si>
  <si>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</si>
  <si>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</si>
  <si>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</si>
  <si>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</si>
  <si>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</si>
  <si>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</si>
  <si>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</si>
  <si>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</si>
  <si>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</si>
  <si>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</si>
  <si>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</si>
  <si>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</si>
  <si>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</si>
  <si>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</si>
  <si>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</si>
  <si>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</si>
  <si>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</si>
  <si>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</si>
  <si>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</si>
  <si>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</si>
  <si>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</si>
  <si>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</si>
  <si>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</si>
  <si>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</si>
  <si>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</si>
  <si>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</si>
  <si>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</si>
  <si>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</si>
  <si>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</si>
  <si>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</si>
  <si>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</si>
  <si>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</si>
  <si>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</si>
  <si>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</si>
  <si>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</si>
  <si>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</si>
  <si>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</si>
  <si>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</si>
  <si>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</si>
  <si>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</si>
  <si>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</si>
  <si>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</si>
  <si>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</si>
  <si>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</si>
  <si>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</si>
  <si>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</si>
  <si>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</si>
  <si>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</si>
  <si>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</si>
  <si>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</si>
  <si>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</si>
  <si>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</si>
  <si>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</si>
  <si>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</si>
  <si>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</si>
  <si>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</si>
  <si>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</si>
  <si>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</si>
  <si>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</si>
  <si>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</si>
  <si>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</si>
  <si>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</si>
  <si>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</si>
  <si>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</si>
  <si>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</si>
  <si>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</si>
  <si>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</si>
  <si>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</si>
  <si>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</si>
  <si>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</si>
  <si>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</si>
  <si>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</si>
  <si>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</si>
  <si>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</si>
  <si>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ks</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</si>
  <si>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</si>
  <si>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</si>
  <si>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</si>
  <si>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</si>
  <si>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</si>
  <si>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</si>
  <si>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</si>
  <si>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</si>
  <si>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</si>
  <si>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</si>
  <si>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</si>
  <si>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</si>
  <si>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</si>
  <si>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</si>
  <si>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</si>
  <si>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</si>
  <si>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</si>
  <si>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</si>
  <si>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</si>
  <si>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</si>
  <si>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</si>
  <si>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</si>
  <si>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</si>
  <si>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</si>
  <si>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</si>
  <si>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</si>
  <si>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</si>
  <si>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</si>
  <si>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</si>
  <si>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</si>
  <si>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</si>
  <si>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</si>
  <si>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</si>
  <si>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</si>
  <si>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</si>
  <si>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</si>
  <si>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</si>
  <si>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</si>
  <si>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</si>
  <si>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</si>
  <si>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</si>
  <si>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</si>
  <si>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</si>
  <si>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</si>
  <si>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</si>
  <si>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</si>
  <si>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</si>
  <si>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</si>
  <si>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</si>
  <si>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</si>
  <si>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</si>
  <si>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</si>
  <si>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</si>
  <si>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</si>
  <si>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</si>
  <si>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</si>
  <si>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</si>
  <si>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</si>
  <si>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</si>
  <si>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</si>
  <si>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</si>
  <si>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</si>
  <si>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</si>
  <si>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</si>
  <si>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</si>
  <si>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</si>
  <si>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</si>
  <si>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</si>
  <si>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</si>
  <si>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</si>
  <si>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</si>
  <si>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</si>
  <si>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</si>
  <si>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</si>
  <si>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</si>
  <si>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</si>
  <si>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</si>
  <si>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</si>
  <si>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</si>
  <si>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</si>
  <si>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</si>
  <si>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</si>
  <si>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</si>
  <si>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</si>
  <si>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</si>
  <si>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</si>
  <si>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</si>
  <si>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</si>
  <si>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</si>
  <si>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</si>
  <si>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</si>
  <si>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</si>
  <si>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</si>
  <si>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</si>
  <si>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</si>
  <si>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</si>
  <si>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</si>
  <si>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</si>
  <si>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</si>
  <si>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</si>
  <si>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</si>
  <si>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</si>
  <si>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</si>
  <si>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</si>
  <si>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</si>
  <si>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</si>
  <si>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</si>
  <si>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</si>
  <si>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</si>
  <si>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</si>
  <si>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</si>
  <si>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</si>
  <si>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</si>
  <si>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</si>
  <si>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</si>
  <si>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</si>
  <si>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</si>
  <si>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</si>
  <si>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</si>
  <si>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</si>
  <si>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</si>
  <si>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</si>
  <si>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</si>
  <si>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</si>
  <si>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</si>
  <si>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</si>
  <si>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</si>
  <si>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</si>
  <si>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</si>
  <si>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</si>
  <si>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</si>
  <si>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</si>
  <si>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</si>
  <si>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</si>
  <si>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</si>
  <si>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</si>
  <si>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</si>
  <si>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</si>
  <si>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</si>
  <si>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</si>
  <si>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</si>
  <si>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</si>
  <si>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</si>
  <si>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</si>
  <si>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</si>
  <si>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</si>
  <si>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</si>
  <si>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</si>
  <si>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</si>
  <si>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</si>
  <si>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</si>
  <si>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</si>
  <si>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</si>
  <si>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</si>
  <si>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</si>
  <si>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</si>
  <si>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</si>
  <si>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</si>
  <si>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</si>
  <si>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</si>
  <si>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</si>
  <si>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</si>
  <si>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</si>
  <si>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</si>
  <si>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</si>
  <si>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</si>
  <si>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</si>
  <si>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</si>
  <si>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</si>
  <si>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</si>
  <si>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</si>
  <si>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</si>
  <si>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</si>
  <si>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</si>
  <si>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</si>
  <si>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</si>
  <si>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</si>
  <si>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</si>
  <si>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</si>
  <si>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</si>
  <si>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</si>
  <si>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</si>
  <si>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</si>
  <si>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</si>
  <si>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</si>
  <si>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</si>
  <si>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</si>
  <si>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</si>
  <si>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</si>
  <si>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</si>
  <si>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</si>
  <si>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</si>
  <si>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</si>
  <si>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</si>
  <si>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</si>
  <si>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</si>
  <si>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</si>
  <si>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</si>
  <si>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</si>
  <si>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</si>
  <si>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</si>
  <si>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</si>
  <si>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</si>
  <si>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</si>
  <si>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</si>
  <si>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</si>
  <si>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</si>
  <si>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</si>
  <si>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</si>
  <si>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</si>
  <si>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</si>
  <si>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</si>
  <si>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</si>
  <si>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</si>
  <si>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</si>
  <si>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</si>
  <si>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</si>
  <si>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</si>
  <si>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</si>
  <si>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</si>
  <si>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</si>
  <si>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</si>
  <si>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</si>
  <si>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</si>
  <si>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</si>
  <si>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</si>
  <si>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</si>
  <si>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</si>
  <si>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</si>
  <si>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</si>
  <si>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</si>
  <si>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</si>
  <si>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</si>
  <si>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</si>
  <si>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</si>
  <si>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</si>
  <si>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</si>
  <si>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</si>
  <si>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</si>
  <si>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</si>
  <si>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</si>
  <si>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</si>
  <si>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</si>
  <si>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</si>
  <si>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</si>
  <si>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</si>
  <si>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</si>
  <si>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</si>
  <si>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</si>
  <si>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</si>
  <si>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</si>
  <si>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</si>
  <si>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</si>
  <si>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</si>
  <si>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</si>
  <si>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</si>
  <si>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</si>
  <si>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</si>
  <si>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</si>
  <si>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</si>
  <si>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</si>
  <si>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</si>
  <si>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</si>
  <si>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</si>
  <si>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</si>
  <si>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</si>
  <si>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</si>
  <si>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</si>
  <si>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</si>
  <si>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</si>
  <si>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</si>
  <si>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</si>
  <si>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</si>
  <si>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</si>
  <si>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</si>
  <si>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</si>
  <si>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</si>
  <si>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</si>
  <si>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</si>
  <si>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</si>
  <si>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</si>
  <si>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</si>
  <si>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</si>
  <si>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</si>
  <si>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</si>
  <si>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</si>
  <si>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</si>
  <si>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</si>
  <si>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</si>
  <si>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</si>
  <si>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</si>
  <si>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</si>
  <si>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</si>
  <si>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</si>
  <si>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</si>
  <si>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</si>
  <si>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</si>
  <si>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</si>
  <si>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</si>
  <si>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</si>
  <si>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</si>
  <si>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</si>
  <si>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</si>
  <si>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</si>
  <si>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</si>
  <si>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</si>
  <si>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</si>
  <si>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</si>
  <si>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</si>
  <si>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</si>
  <si>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</si>
  <si>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</si>
  <si>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</si>
  <si>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</si>
  <si>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</si>
  <si>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</si>
  <si>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</si>
  <si>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</si>
  <si>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</si>
  <si>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</si>
  <si>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</si>
  <si>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</si>
  <si>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</si>
  <si>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</si>
  <si>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</si>
  <si>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</si>
  <si>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</si>
  <si>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</si>
  <si>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</si>
  <si>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</si>
  <si>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</si>
  <si>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</si>
  <si>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</si>
  <si>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</si>
  <si>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</si>
  <si>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</si>
  <si>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</si>
  <si>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</si>
  <si>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</si>
  <si>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</si>
  <si>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</si>
  <si>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</si>
  <si>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</si>
  <si>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</si>
  <si>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</si>
  <si>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</si>
  <si>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</si>
  <si>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</si>
  <si>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</si>
  <si>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</si>
  <si>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</si>
  <si>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</si>
  <si>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</si>
  <si>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</si>
  <si>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</si>
  <si>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</si>
  <si>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</si>
  <si>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</si>
  <si>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</si>
  <si>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</si>
  <si>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</si>
  <si>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</si>
  <si>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</si>
  <si>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</si>
  <si>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</si>
  <si>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</si>
  <si>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</si>
  <si>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</si>
  <si>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</si>
  <si>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</si>
  <si>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</si>
  <si>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</si>
  <si>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</si>
  <si>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</si>
  <si>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</si>
  <si>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</si>
  <si>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</si>
  <si>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</si>
  <si>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</si>
  <si>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</si>
  <si>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</si>
  <si>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</si>
  <si>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</si>
  <si>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</si>
  <si>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</si>
  <si>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</si>
  <si>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</si>
  <si>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</si>
  <si>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</si>
  <si>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</si>
  <si>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</si>
  <si>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</si>
  <si>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</si>
  <si>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</si>
  <si>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</si>
  <si>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</si>
  <si>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</si>
  <si>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</si>
  <si>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</si>
  <si>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</si>
  <si>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</si>
  <si>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</si>
  <si>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</si>
  <si>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</si>
  <si>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</si>
  <si>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</si>
  <si>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</si>
  <si>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</si>
  <si>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</si>
  <si>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</si>
  <si>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</si>
  <si>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</si>
  <si>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</si>
  <si>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</si>
  <si>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</si>
  <si>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</si>
  <si>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</si>
  <si>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</si>
  <si>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</si>
  <si>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</si>
  <si>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</si>
  <si>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</si>
  <si>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</si>
  <si>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</si>
  <si>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</si>
  <si>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</si>
  <si>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</si>
  <si>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</si>
  <si>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</si>
  <si>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</si>
  <si>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</si>
  <si>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</si>
  <si>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</si>
  <si>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</si>
  <si>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</si>
  <si>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</si>
  <si>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</si>
  <si>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</si>
  <si>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</si>
  <si>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</si>
  <si>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</si>
  <si>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</si>
  <si>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</si>
  <si>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</si>
  <si>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</si>
  <si>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</si>
  <si>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</si>
  <si>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</si>
  <si>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</si>
  <si>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</si>
  <si>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</si>
  <si>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</si>
  <si>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</si>
  <si>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</si>
  <si>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</si>
  <si>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</si>
  <si>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</si>
  <si>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</si>
  <si>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</si>
  <si>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</si>
  <si>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</si>
  <si>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</si>
  <si>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</si>
  <si>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</si>
  <si>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</si>
  <si>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</si>
  <si>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</si>
  <si>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</si>
  <si>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</si>
  <si>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</si>
  <si>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</si>
  <si>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</si>
  <si>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</si>
  <si>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</si>
  <si>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</si>
  <si>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</si>
  <si>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</si>
  <si>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</si>
  <si>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</si>
  <si>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</si>
  <si>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</si>
  <si>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</si>
  <si>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</si>
  <si>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</si>
  <si>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</si>
  <si>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</si>
  <si>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</si>
  <si>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</si>
  <si>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</si>
  <si>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</si>
  <si>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</si>
  <si>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</si>
  <si>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</si>
  <si>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</si>
  <si>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</si>
  <si>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</si>
  <si>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</si>
  <si>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</si>
  <si>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</si>
  <si>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</si>
  <si>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</si>
  <si>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</si>
  <si>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</si>
  <si>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</si>
  <si>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</si>
  <si>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</si>
  <si>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</si>
  <si>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</si>
  <si>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</si>
  <si>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</si>
  <si>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</si>
  <si>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</si>
  <si>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</si>
  <si>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</si>
  <si>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</si>
  <si>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</si>
  <si>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</si>
  <si>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</si>
  <si>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</si>
  <si>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</si>
  <si>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</si>
  <si>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</si>
  <si>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</si>
  <si>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</si>
  <si>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</si>
  <si>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</si>
  <si>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</si>
  <si>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</si>
  <si>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</si>
  <si>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</si>
  <si>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</si>
  <si>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</si>
  <si>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</si>
  <si>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</si>
  <si>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</si>
  <si>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</si>
  <si>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</si>
  <si>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</si>
  <si>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</si>
  <si>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</si>
  <si>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</si>
  <si>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</si>
  <si>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</si>
  <si>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</si>
  <si>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</si>
  <si>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</si>
  <si>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</si>
  <si>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</si>
  <si>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</si>
  <si>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</si>
  <si>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</si>
  <si>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</si>
  <si>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</si>
  <si>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</si>
  <si>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</si>
  <si>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</si>
  <si>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</si>
  <si>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</si>
  <si>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</si>
  <si>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</si>
  <si>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</si>
  <si>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</si>
  <si>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</si>
  <si>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</si>
  <si>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</si>
  <si>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</si>
  <si>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</si>
  <si>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</si>
  <si>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</si>
  <si>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</si>
  <si>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</si>
  <si>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</si>
  <si>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</si>
  <si>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</si>
  <si>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</si>
  <si>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</si>
  <si>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</si>
  <si>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</si>
  <si>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</si>
  <si>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</si>
  <si>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</si>
  <si>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</si>
  <si>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</si>
  <si>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</si>
  <si>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</si>
  <si>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</si>
  <si>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</si>
  <si>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</si>
  <si>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</si>
  <si>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</si>
  <si>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</si>
  <si>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</si>
  <si>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</si>
  <si>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</si>
  <si>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</si>
  <si>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</si>
  <si>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</si>
  <si>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</si>
  <si>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</si>
  <si>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</si>
  <si>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</si>
  <si>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</si>
  <si>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</si>
  <si>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</si>
  <si>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</si>
  <si>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</si>
  <si>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</si>
  <si>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</si>
  <si>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</si>
  <si>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</si>
  <si>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</si>
  <si>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</si>
  <si>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</si>
  <si>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</si>
  <si>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</si>
  <si>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</si>
  <si>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</si>
  <si>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</si>
  <si>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</si>
  <si>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</si>
  <si>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</si>
  <si>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</si>
  <si>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</si>
  <si>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</si>
  <si>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</si>
  <si>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</si>
  <si>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</si>
  <si>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</si>
  <si>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</si>
  <si>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</si>
  <si>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</si>
  <si>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</si>
  <si>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</si>
  <si>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</si>
  <si>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</si>
  <si>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</si>
  <si>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</si>
  <si>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</si>
  <si>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</si>
  <si>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</si>
  <si>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</si>
  <si>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</si>
  <si>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</si>
  <si>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</si>
  <si>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</si>
  <si>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</si>
  <si>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</si>
  <si>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</si>
  <si>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</si>
  <si>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</si>
  <si>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</si>
  <si>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</si>
  <si>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</si>
  <si>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</si>
  <si>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</si>
  <si>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</si>
  <si>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</si>
  <si>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</si>
  <si>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</si>
  <si>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</si>
  <si>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</si>
  <si>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</si>
  <si>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</si>
  <si>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</si>
  <si>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</si>
  <si>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</si>
  <si>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</si>
  <si>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</si>
  <si>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</si>
  <si>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</si>
  <si>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</si>
  <si>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</si>
  <si>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</si>
  <si>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</si>
  <si>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</si>
  <si>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</si>
  <si>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</si>
  <si>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</si>
  <si>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</si>
  <si>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</si>
  <si>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</si>
  <si>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</si>
  <si>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</si>
  <si>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</si>
  <si>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</si>
  <si>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</si>
  <si>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</si>
  <si>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</si>
  <si>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</si>
  <si>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</si>
  <si>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</si>
  <si>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</si>
  <si>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</si>
  <si>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</si>
  <si>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</si>
  <si>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</si>
  <si>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</si>
  <si>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</si>
  <si>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</si>
  <si>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</si>
  <si>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</si>
  <si>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</si>
  <si>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</si>
  <si>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</si>
  <si>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</si>
  <si>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</si>
  <si>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</si>
  <si>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</si>
  <si>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</si>
  <si>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</si>
  <si>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</si>
  <si>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</si>
  <si>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</si>
  <si>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</si>
  <si>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</si>
  <si>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</si>
  <si>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</si>
  <si>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</si>
  <si>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</si>
  <si>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</si>
  <si>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</si>
  <si>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</si>
  <si>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</si>
  <si>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</si>
  <si>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</si>
  <si>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</si>
  <si>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</si>
  <si>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</si>
  <si>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</si>
  <si>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</si>
  <si>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</si>
  <si>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</si>
  <si>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</si>
  <si>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</si>
  <si>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</si>
  <si>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</si>
  <si>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</si>
  <si>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</si>
  <si>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</si>
  <si>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</si>
  <si>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</si>
  <si>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</si>
  <si>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</si>
  <si>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</si>
  <si>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</si>
  <si>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</si>
  <si>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</si>
  <si>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</si>
  <si>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</si>
  <si>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</si>
  <si>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</si>
  <si>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</si>
  <si>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</si>
  <si>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</si>
  <si>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</si>
  <si>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</si>
  <si>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</si>
  <si>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</si>
  <si>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</si>
  <si>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</si>
  <si>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</si>
  <si>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</si>
  <si>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</si>
  <si>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</si>
  <si>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</si>
  <si>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</si>
  <si>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</si>
  <si>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</si>
  <si>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</si>
  <si>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</si>
  <si>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</si>
  <si>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</si>
  <si>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</si>
  <si>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</si>
  <si>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</si>
  <si>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</si>
  <si>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</si>
  <si>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</si>
  <si>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</si>
  <si>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</si>
  <si>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</si>
  <si>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</si>
  <si>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</si>
  <si>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</si>
  <si>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</si>
  <si>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</si>
  <si>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</si>
  <si>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</si>
  <si>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</si>
  <si>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</si>
  <si>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</si>
  <si>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</si>
  <si>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</si>
  <si>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</si>
  <si>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</si>
  <si>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</si>
  <si>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</si>
  <si>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</si>
  <si>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</si>
  <si>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</si>
  <si>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</si>
  <si>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</si>
  <si>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</si>
  <si>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</si>
  <si>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</si>
  <si>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</si>
  <si>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</si>
  <si>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</si>
  <si>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</si>
  <si>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</si>
  <si>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</si>
  <si>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</si>
  <si>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</si>
  <si>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</si>
  <si>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</si>
  <si>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</si>
  <si>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</si>
  <si>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</si>
  <si>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</si>
  <si>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</si>
  <si>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</si>
  <si>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</si>
  <si>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</si>
  <si>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</si>
  <si>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</si>
  <si>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</si>
  <si>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</si>
  <si>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</si>
  <si>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</si>
  <si>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</si>
  <si>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</si>
  <si>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</si>
  <si>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</si>
  <si>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</si>
  <si>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</si>
  <si>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</si>
  <si>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</si>
  <si>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</si>
  <si>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</si>
  <si>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</si>
  <si>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</si>
  <si>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</si>
  <si>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</si>
  <si>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</si>
  <si>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</si>
  <si>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</si>
  <si>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</si>
  <si>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</si>
  <si>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</si>
  <si>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</si>
  <si>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</si>
  <si>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</si>
  <si>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</si>
  <si>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</si>
  <si>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</si>
  <si>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</si>
  <si>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</si>
  <si>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</si>
  <si>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</si>
  <si>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</si>
  <si>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</si>
  <si>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</si>
  <si>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</si>
  <si>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</si>
  <si>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</si>
  <si>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</si>
  <si>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</si>
  <si>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</si>
  <si>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</si>
  <si>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</si>
  <si>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</si>
  <si>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</si>
  <si>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</si>
  <si>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</si>
  <si>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</si>
  <si>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</si>
  <si>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</si>
  <si>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</si>
  <si>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</si>
  <si>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</si>
  <si>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</si>
  <si>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</si>
  <si>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</si>
  <si>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</si>
  <si>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</si>
  <si>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</si>
  <si>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</si>
  <si>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</si>
  <si>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</si>
  <si>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</si>
  <si>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</si>
  <si>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</si>
  <si>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</si>
  <si>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</si>
  <si>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</si>
  <si>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</si>
  <si>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</si>
  <si>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</si>
  <si>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</si>
  <si>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</si>
  <si>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</si>
  <si>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</si>
  <si>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</si>
  <si>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</si>
  <si>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</si>
  <si>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</si>
  <si>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</si>
  <si>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</si>
  <si>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</si>
  <si>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</si>
  <si>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</si>
  <si>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</si>
  <si>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</si>
  <si>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</si>
  <si>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</si>
  <si>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</si>
  <si>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</si>
  <si>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</si>
  <si>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</si>
  <si>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</si>
  <si>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</si>
  <si>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</si>
  <si>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</si>
  <si>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</si>
  <si>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</si>
  <si>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</si>
  <si>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</si>
  <si>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</si>
  <si>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</si>
  <si>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</si>
  <si>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</si>
  <si>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</si>
  <si>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</si>
  <si>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</si>
  <si>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</si>
  <si>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</si>
  <si>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</si>
  <si>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</si>
  <si>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</si>
  <si>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</si>
  <si>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</si>
  <si>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</si>
  <si>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</si>
  <si>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</si>
  <si>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</si>
  <si>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</si>
  <si>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</si>
  <si>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</si>
  <si>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</si>
  <si>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</si>
  <si>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</si>
  <si>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</si>
  <si>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</si>
  <si>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</si>
  <si>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</si>
  <si>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</si>
  <si>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</si>
  <si>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</si>
  <si>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</si>
  <si>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</si>
  <si>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</si>
  <si>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</si>
  <si>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</si>
  <si>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</si>
  <si>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</si>
  <si>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</si>
  <si>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</si>
  <si>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</si>
  <si>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</si>
  <si>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</si>
  <si>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</si>
  <si>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</si>
  <si>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</si>
  <si>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</si>
  <si>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</si>
  <si>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</si>
  <si>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</si>
  <si>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</si>
  <si>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</si>
  <si>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</si>
  <si>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</si>
  <si>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</si>
  <si>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</si>
  <si>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</si>
  <si>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</si>
  <si>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</si>
  <si>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</si>
  <si>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</si>
  <si>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</si>
  <si>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</si>
  <si>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</si>
  <si>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</si>
  <si>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</si>
  <si>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</si>
  <si>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</si>
  <si>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</si>
  <si>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</si>
  <si>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</si>
  <si>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</si>
  <si>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</si>
  <si>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</si>
  <si>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</si>
  <si>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</si>
  <si>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</si>
  <si>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</si>
  <si>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</si>
  <si>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</si>
  <si>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</si>
  <si>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</si>
  <si>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</si>
  <si>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</si>
  <si>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</si>
  <si>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</si>
  <si>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</si>
  <si>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</si>
  <si>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</si>
  <si>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</si>
  <si>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</si>
  <si>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</si>
  <si>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</si>
  <si>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</si>
  <si>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</si>
  <si>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</si>
  <si>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</si>
  <si>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</si>
  <si>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</si>
  <si>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</si>
  <si>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</si>
  <si>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</si>
  <si>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</si>
  <si>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</si>
  <si>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</si>
  <si>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</si>
  <si>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</si>
  <si>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</si>
  <si>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</si>
  <si>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</si>
  <si>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</si>
  <si>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</si>
  <si>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</si>
  <si>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</si>
  <si>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</si>
  <si>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</si>
  <si>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</si>
  <si>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</si>
  <si>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</si>
  <si>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</si>
  <si>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</si>
  <si>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</si>
  <si>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</si>
  <si>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</si>
  <si>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</si>
  <si>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</si>
  <si>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</si>
  <si>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</si>
  <si>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</si>
  <si>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</si>
  <si>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</si>
  <si>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</si>
  <si>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</si>
  <si>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</si>
  <si>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</si>
  <si>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</si>
  <si>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</si>
  <si>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</si>
  <si>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</si>
  <si>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</si>
  <si>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</si>
  <si>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</si>
  <si>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</si>
  <si>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</si>
  <si>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</si>
  <si>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</si>
  <si>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</si>
  <si>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</si>
  <si>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</si>
  <si>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</si>
  <si>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</si>
  <si>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</si>
  <si>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</si>
  <si>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</si>
  <si>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</si>
  <si>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</si>
  <si>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</si>
  <si>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</si>
  <si>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</si>
  <si>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</si>
  <si>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</si>
  <si>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</si>
  <si>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</si>
  <si>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</si>
  <si>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</si>
  <si>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</si>
  <si>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</si>
  <si>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</si>
  <si>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</si>
  <si>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</si>
  <si>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</si>
  <si>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</si>
  <si>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</si>
  <si>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</si>
  <si>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</si>
  <si>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</si>
  <si>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</si>
  <si>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</si>
  <si>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</si>
  <si>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</si>
  <si>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</si>
  <si>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</si>
  <si>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</si>
  <si>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</si>
  <si>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</si>
  <si>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</si>
  <si>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</si>
  <si>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</si>
  <si>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</si>
  <si>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</si>
  <si>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</si>
  <si>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</si>
  <si>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</si>
  <si>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</si>
  <si>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</si>
  <si>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</si>
  <si>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</si>
  <si>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</si>
  <si>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</si>
  <si>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</si>
  <si>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</si>
  <si>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</si>
  <si>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</si>
  <si>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</si>
  <si>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</si>
  <si>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</si>
  <si>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</si>
  <si>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</si>
  <si>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</si>
  <si>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</si>
  <si>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</si>
  <si>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</si>
  <si>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</si>
  <si>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</si>
  <si>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</si>
  <si>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</si>
  <si>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</si>
  <si>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</si>
  <si>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</si>
  <si>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</si>
  <si>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</si>
  <si>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</si>
  <si>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</si>
  <si>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</si>
  <si>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</si>
  <si>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</si>
  <si>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</si>
  <si>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</si>
  <si>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</si>
  <si>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</si>
  <si>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</si>
  <si>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</si>
  <si>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</si>
  <si>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</si>
  <si>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</si>
  <si>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</si>
  <si>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</si>
  <si>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</si>
  <si>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</si>
  <si>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</si>
  <si>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</si>
  <si>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</si>
  <si>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</si>
  <si>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</si>
  <si>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</si>
  <si>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</si>
  <si>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</si>
  <si>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</si>
  <si>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</si>
  <si>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</si>
  <si>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</si>
  <si>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</si>
  <si>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</si>
  <si>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</si>
  <si>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</si>
  <si>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</si>
  <si>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</si>
  <si>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</si>
  <si>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</si>
  <si>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</si>
  <si>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</si>
  <si>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</si>
  <si>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</si>
  <si>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</si>
  <si>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</si>
  <si>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</si>
  <si>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</si>
  <si>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</si>
  <si>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</si>
  <si>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</si>
  <si>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</si>
  <si>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</si>
  <si>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</si>
  <si>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</si>
  <si>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</si>
  <si>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</si>
  <si>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</si>
  <si>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</si>
  <si>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</si>
  <si>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</si>
  <si>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</si>
  <si>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</si>
  <si>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</si>
  <si>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</si>
  <si>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</si>
  <si>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</si>
  <si>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</si>
  <si>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</si>
  <si>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</si>
  <si>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</si>
  <si>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</si>
  <si>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</si>
  <si>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</si>
  <si>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</si>
  <si>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</si>
  <si>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</si>
  <si>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</si>
  <si>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</si>
  <si>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</si>
  <si>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</si>
  <si>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</si>
  <si>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</si>
  <si>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</si>
  <si>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</si>
  <si>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</si>
  <si>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</si>
  <si>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</si>
  <si>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</si>
  <si>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</si>
  <si>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</si>
  <si>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</si>
  <si>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</si>
  <si>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30mm s folií</t>
  </si>
  <si>
    <t>Pol132</t>
  </si>
  <si>
    <t>Obvodový dilatačmí pás 10x160mm</t>
  </si>
  <si>
    <t>Pol133</t>
  </si>
  <si>
    <t>potrubní příchytky nášlapné</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</si>
  <si>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</si>
  <si>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</si>
  <si>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</si>
  <si>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</si>
  <si>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</si>
  <si>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</si>
  <si>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</si>
  <si>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</si>
  <si>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</si>
  <si>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</si>
  <si>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</si>
  <si>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</si>
  <si>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</si>
  <si>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</si>
  <si>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</si>
  <si>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</si>
  <si>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</si>
  <si>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</si>
  <si>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</si>
  <si>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</si>
  <si>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</si>
  <si>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</si>
  <si>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</si>
  <si>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</si>
  <si>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</si>
  <si>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</si>
  <si>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</si>
  <si>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</si>
  <si>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</si>
  <si>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</si>
  <si>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</si>
  <si>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</si>
  <si>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</si>
  <si>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</si>
  <si>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</si>
  <si>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</si>
  <si>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</si>
  <si>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</si>
  <si>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</si>
  <si>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</si>
  <si>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</si>
  <si>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</si>
  <si>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</si>
  <si>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</si>
  <si>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</si>
  <si>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</si>
  <si>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</si>
  <si>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</si>
  <si>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</si>
  <si>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</si>
  <si>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</si>
  <si>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</si>
  <si>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</si>
  <si>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</si>
  <si>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</si>
  <si>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</si>
  <si>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</si>
  <si>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</si>
  <si>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</si>
  <si>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</si>
  <si>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</si>
  <si>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</si>
  <si>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</si>
  <si>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</si>
  <si>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</si>
  <si>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</si>
  <si>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</si>
  <si>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</si>
  <si>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</si>
  <si>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</si>
  <si>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</si>
  <si>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</si>
  <si>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</si>
  <si>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</si>
  <si>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</si>
  <si>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</si>
  <si>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</si>
  <si>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</si>
  <si>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</si>
  <si>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</si>
  <si>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</si>
  <si>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</si>
  <si>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</si>
  <si>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</si>
  <si>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</si>
  <si>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</si>
  <si>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</si>
  <si>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</si>
  <si>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</si>
  <si>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</si>
  <si>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</si>
  <si>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</si>
  <si>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</si>
  <si>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</si>
  <si>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</si>
  <si>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</si>
  <si>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</si>
  <si>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</si>
  <si>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</si>
  <si>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</si>
  <si>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</si>
  <si>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</si>
  <si>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</si>
  <si>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</si>
  <si>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</si>
  <si>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</si>
  <si>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</si>
  <si>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</si>
  <si>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</si>
  <si>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</si>
  <si>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</si>
  <si>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</si>
  <si>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</si>
  <si>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</si>
  <si>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</si>
  <si>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</si>
  <si>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</si>
  <si>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</si>
  <si>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</si>
  <si>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</si>
  <si>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</si>
  <si>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</si>
  <si>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</si>
  <si>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</si>
  <si>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</si>
  <si>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</si>
  <si>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</si>
  <si>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</si>
  <si>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</si>
  <si>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</si>
  <si>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</si>
  <si>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</si>
  <si>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</si>
  <si>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</si>
  <si>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</si>
  <si>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</si>
  <si>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</si>
  <si>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</si>
  <si>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</si>
  <si>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</si>
  <si>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</si>
  <si>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</si>
  <si>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</si>
  <si>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</si>
  <si>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</si>
  <si>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</si>
  <si>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</si>
  <si>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</si>
  <si>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</si>
  <si>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</si>
  <si>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</si>
  <si>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</si>
  <si>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</si>
  <si>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</si>
  <si>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</si>
  <si>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</si>
  <si>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</si>
  <si>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</si>
  <si>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</si>
  <si>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</si>
  <si>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</si>
  <si>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</si>
  <si>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</si>
  <si>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</si>
  <si>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</si>
  <si>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</si>
  <si>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</si>
  <si>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</si>
  <si>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</si>
  <si>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</si>
  <si>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</si>
  <si>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</si>
  <si>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</si>
  <si>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</si>
  <si>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</si>
  <si>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</si>
  <si>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</si>
  <si>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</si>
  <si>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</si>
  <si>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</si>
  <si>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</si>
  <si>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</si>
  <si>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</si>
  <si>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</si>
  <si>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</si>
  <si>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</si>
  <si>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</si>
  <si>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</si>
  <si>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</si>
  <si>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</si>
  <si>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</si>
  <si>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</si>
  <si>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</si>
  <si>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</si>
  <si>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</si>
  <si>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</si>
  <si>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</si>
  <si>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</si>
  <si>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</si>
  <si>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</si>
  <si>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</si>
  <si>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</si>
  <si>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</si>
  <si>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</si>
  <si>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</si>
  <si>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</si>
  <si>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</si>
  <si>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</si>
  <si>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</si>
  <si>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</si>
  <si>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</si>
  <si>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</si>
  <si>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</si>
  <si>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</si>
  <si>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</si>
  <si>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</si>
  <si>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</si>
  <si>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</si>
  <si>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</si>
  <si>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</si>
  <si>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</si>
  <si>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</si>
  <si>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</si>
  <si>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</si>
  <si>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</si>
  <si>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</si>
  <si>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</si>
  <si>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</si>
  <si>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</si>
  <si>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</si>
  <si>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</si>
  <si>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</si>
  <si>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</si>
  <si>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</si>
  <si>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</si>
  <si>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</si>
  <si>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</si>
  <si>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</si>
  <si>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</si>
  <si>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</si>
  <si>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</si>
  <si>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</si>
  <si>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</si>
  <si>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</si>
  <si>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</si>
  <si>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</si>
  <si>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</si>
  <si>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</si>
  <si>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</si>
  <si>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</si>
  <si>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</si>
  <si>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</si>
  <si>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</si>
  <si>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</si>
  <si>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</si>
  <si>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</si>
  <si>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</si>
  <si>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</si>
  <si>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</si>
  <si>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</si>
  <si>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</si>
  <si>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</si>
  <si>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</si>
  <si>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</si>
  <si>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</si>
  <si>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</si>
  <si>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</si>
  <si>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</si>
  <si>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</si>
  <si>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</si>
  <si>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</si>
  <si>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</si>
  <si>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</si>
  <si>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</si>
  <si>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</si>
  <si>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</si>
  <si>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</si>
  <si>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</si>
  <si>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</si>
  <si>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</si>
  <si>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</si>
  <si>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</si>
  <si>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</si>
  <si>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</si>
  <si>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</si>
  <si>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</si>
  <si>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</si>
  <si>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</si>
  <si>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</si>
  <si>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</si>
  <si>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</si>
  <si>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</si>
  <si>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</si>
  <si>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</si>
  <si>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</si>
  <si>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</si>
  <si>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</si>
  <si>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</si>
  <si>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</si>
  <si>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</si>
  <si>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</si>
  <si>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</si>
  <si>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</si>
  <si>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</si>
  <si>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</si>
  <si>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</si>
  <si>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</si>
  <si>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</si>
  <si>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</si>
  <si>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</si>
  <si>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</si>
  <si>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</si>
  <si>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</si>
  <si>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</si>
  <si>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</si>
  <si>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</si>
  <si>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</si>
  <si>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</si>
  <si>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</si>
  <si>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</si>
  <si>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</si>
  <si>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</si>
  <si>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</si>
  <si>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</si>
  <si>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</si>
  <si>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</si>
  <si>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</si>
  <si>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</si>
  <si>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</si>
  <si>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</si>
  <si>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</si>
  <si>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</si>
  <si>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</si>
  <si>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</si>
  <si>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</si>
  <si>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</si>
  <si>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</si>
  <si>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</si>
  <si>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</si>
  <si>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</si>
  <si>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</si>
  <si>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</si>
  <si>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</si>
  <si>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</si>
  <si>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</si>
  <si>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</si>
  <si>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</si>
  <si>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</si>
  <si>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</si>
  <si>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</si>
  <si>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</si>
  <si>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</si>
  <si>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</si>
  <si>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</si>
  <si>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</si>
  <si>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</si>
  <si>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</si>
  <si>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</si>
  <si>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</si>
  <si>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</si>
  <si>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</si>
  <si>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</si>
  <si>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</si>
  <si>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</si>
  <si>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</si>
  <si>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</si>
  <si>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</si>
  <si>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</si>
  <si>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</si>
  <si>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</si>
  <si>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</si>
  <si>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</si>
  <si>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</si>
  <si>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</si>
  <si>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</si>
  <si>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</si>
  <si>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</si>
  <si>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</si>
  <si>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</si>
  <si>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</si>
  <si>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</si>
  <si>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</si>
  <si>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</si>
  <si>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</si>
  <si>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</si>
  <si>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</si>
  <si>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</si>
  <si>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</si>
  <si>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</si>
  <si>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</si>
  <si>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</si>
  <si>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</si>
  <si>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</si>
  <si>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</si>
  <si>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</si>
  <si>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</si>
  <si>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</si>
  <si>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</si>
  <si>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</si>
  <si>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</si>
  <si>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</si>
  <si>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</si>
  <si>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</si>
  <si>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</si>
  <si>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</si>
  <si>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</si>
  <si>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</si>
  <si>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</si>
  <si>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</si>
  <si>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</si>
  <si>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</si>
  <si>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</si>
  <si>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</si>
  <si>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</si>
  <si>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</si>
  <si>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</si>
  <si>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</si>
  <si>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</si>
  <si>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</si>
  <si>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</si>
  <si>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</si>
  <si>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</si>
  <si>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</si>
  <si>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</si>
  <si>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</si>
  <si>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</si>
  <si>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</si>
  <si>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</si>
  <si>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</si>
  <si>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</si>
  <si>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</si>
  <si>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</si>
  <si>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</si>
  <si>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</si>
  <si>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</si>
  <si>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</si>
  <si>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</si>
  <si>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</si>
  <si>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</si>
  <si>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</si>
  <si>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</si>
  <si>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</si>
  <si>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</si>
  <si>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</si>
  <si>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</si>
  <si>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</si>
  <si>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</si>
  <si>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</si>
  <si>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</si>
  <si>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</si>
  <si>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</si>
  <si>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</si>
  <si>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</si>
  <si>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</si>
  <si>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</si>
  <si>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</si>
  <si>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</si>
  <si>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</si>
  <si>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</si>
  <si>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</si>
  <si>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</si>
  <si>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</si>
  <si>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</si>
  <si>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</si>
  <si>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</si>
  <si>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</si>
  <si>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</si>
  <si>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</si>
  <si>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</si>
  <si>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</si>
  <si>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</si>
  <si>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</si>
  <si>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</si>
  <si>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</si>
  <si>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</si>
  <si>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</si>
  <si>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</si>
  <si>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</si>
  <si>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</si>
  <si>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</si>
  <si>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</si>
  <si>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</si>
  <si>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</si>
  <si>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</si>
  <si>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</si>
  <si>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</si>
  <si>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</si>
  <si>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</si>
  <si>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</si>
  <si>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</si>
  <si>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</si>
  <si>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</si>
  <si>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</si>
  <si>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</si>
  <si>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</si>
  <si>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</si>
  <si>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</si>
  <si>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</si>
  <si>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</si>
  <si>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</si>
  <si>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</si>
  <si>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</si>
  <si>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</si>
  <si>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</si>
  <si>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</si>
  <si>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</si>
  <si>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</si>
  <si>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</si>
  <si>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</si>
  <si>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</si>
  <si>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</si>
  <si>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</si>
  <si>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</si>
  <si>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</si>
  <si>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</si>
  <si>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</si>
  <si>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</si>
  <si>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</si>
  <si>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</si>
  <si>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</si>
  <si>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</si>
  <si>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</si>
  <si>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</si>
  <si>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</si>
  <si>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</si>
  <si>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</si>
  <si>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</si>
  <si>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</si>
  <si>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</si>
  <si>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</si>
  <si>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</si>
  <si>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</si>
  <si>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</si>
  <si>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</si>
  <si>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</si>
  <si>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</si>
  <si>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</si>
  <si>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</si>
  <si>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</si>
  <si>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</si>
  <si>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</si>
  <si>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</si>
  <si>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</si>
  <si>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</si>
  <si>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</si>
  <si>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</si>
  <si>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</si>
  <si>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</si>
  <si>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</si>
  <si>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</si>
  <si>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</si>
  <si>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</si>
  <si>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</si>
  <si>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</si>
  <si>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</si>
  <si>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</si>
  <si>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</si>
  <si>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</si>
  <si>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</si>
  <si>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</si>
  <si>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</si>
  <si>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</si>
  <si>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</si>
  <si>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</si>
  <si>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</si>
  <si>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</si>
  <si>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</si>
  <si>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</si>
  <si>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</si>
  <si>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</si>
  <si>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</si>
  <si>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</si>
  <si>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</si>
  <si>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</si>
  <si>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</si>
  <si>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</si>
  <si>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</si>
  <si>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</si>
  <si>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</si>
  <si>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</si>
  <si>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</si>
  <si>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</si>
  <si>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</si>
  <si>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</si>
  <si>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</si>
  <si>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</si>
  <si>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</si>
  <si>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</si>
  <si>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</si>
  <si>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</si>
  <si>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</si>
  <si>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</si>
  <si>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</si>
  <si>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</si>
  <si>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</si>
  <si>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</si>
  <si>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</si>
  <si>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</si>
  <si>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</si>
  <si>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</si>
  <si>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</si>
  <si>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</si>
  <si>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</si>
  <si>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</si>
  <si>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</si>
  <si>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</si>
  <si>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</si>
  <si>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</si>
  <si>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</si>
  <si>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</si>
  <si>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</si>
  <si>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</si>
  <si>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</si>
  <si>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</si>
  <si>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</si>
  <si>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</si>
  <si>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</si>
  <si>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</si>
  <si>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</si>
  <si>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</si>
  <si>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</si>
  <si>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</si>
  <si>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</si>
  <si>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</si>
  <si>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</si>
  <si>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</si>
  <si>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</si>
  <si>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</si>
  <si>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</si>
  <si>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</si>
  <si>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</si>
  <si>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</si>
  <si>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</si>
  <si>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</si>
  <si>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</si>
  <si>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</si>
  <si>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</si>
  <si>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</si>
  <si>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</si>
  <si>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</si>
  <si>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</si>
  <si>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</si>
  <si>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</si>
  <si>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</si>
  <si>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</si>
  <si>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</si>
  <si>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</si>
  <si>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</si>
  <si>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</si>
  <si>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</si>
  <si>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</si>
  <si>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</si>
  <si>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</si>
  <si>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</si>
  <si>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</si>
  <si>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</si>
  <si>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</si>
  <si>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</si>
  <si>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</si>
  <si>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</si>
  <si>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</si>
  <si>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</si>
  <si>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</si>
  <si>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</si>
  <si>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</si>
  <si>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</si>
  <si>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</si>
  <si>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</si>
  <si>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</si>
  <si>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</si>
  <si>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</si>
  <si>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</si>
  <si>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</si>
  <si>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</si>
  <si>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</si>
  <si>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</si>
  <si>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</si>
  <si>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</si>
  <si>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</si>
  <si>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</si>
  <si>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</si>
  <si>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</si>
  <si>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</si>
  <si>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</si>
  <si>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</si>
  <si>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</si>
  <si>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</si>
  <si>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</si>
  <si>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</si>
  <si>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</si>
  <si>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</si>
  <si>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</si>
  <si>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</si>
  <si>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</si>
  <si>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</si>
  <si>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</si>
  <si>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</si>
  <si>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</si>
  <si>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</si>
  <si>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</si>
  <si>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</si>
  <si>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</si>
  <si>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</si>
  <si>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</si>
  <si>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</si>
  <si>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</si>
  <si>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</si>
  <si>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</si>
  <si>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</si>
  <si>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</si>
  <si>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</si>
  <si>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</si>
  <si>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</si>
  <si>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</si>
  <si>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</si>
  <si>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</si>
  <si>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</si>
  <si>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</si>
  <si>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</si>
  <si>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</si>
  <si>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</si>
  <si>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</si>
  <si>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</si>
  <si>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</si>
  <si>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</si>
  <si>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</si>
  <si>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</si>
  <si>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</si>
  <si>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</si>
  <si>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</si>
  <si>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</si>
  <si>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</si>
  <si>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</si>
  <si>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</si>
  <si>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</si>
  <si>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</si>
  <si>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</si>
  <si>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</si>
  <si>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</si>
  <si>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</si>
  <si>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</si>
  <si>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</si>
  <si>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</si>
  <si>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</si>
  <si>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</si>
  <si>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</si>
  <si>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</si>
  <si>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</si>
  <si>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</si>
  <si>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</si>
  <si>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</si>
  <si>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</si>
  <si>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</si>
  <si>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</si>
  <si>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</si>
  <si>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</si>
  <si>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</si>
  <si>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</si>
  <si>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</si>
  <si>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</si>
  <si>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</si>
  <si>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</si>
  <si>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</si>
  <si>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</si>
  <si>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</si>
  <si>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</si>
  <si>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</si>
  <si>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</si>
  <si>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</si>
  <si>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</si>
  <si>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</si>
  <si>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</si>
  <si>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</si>
  <si>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</si>
  <si>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</si>
  <si>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</si>
  <si>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</si>
  <si>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</si>
  <si>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</si>
  <si>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</si>
  <si>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</si>
  <si>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</si>
  <si>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</si>
  <si>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</si>
  <si>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</si>
  <si>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</si>
  <si>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</si>
  <si>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</si>
  <si>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</si>
  <si>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</si>
  <si>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</si>
  <si>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</si>
  <si>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</si>
  <si>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</si>
  <si>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</si>
  <si>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</si>
  <si>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</si>
  <si>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</si>
  <si>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</si>
  <si>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</si>
  <si>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</si>
  <si>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</si>
  <si>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</si>
  <si>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</si>
  <si>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</si>
  <si>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</si>
  <si>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</si>
  <si>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</si>
  <si>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</si>
  <si>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</si>
  <si>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</si>
  <si>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</si>
  <si>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</si>
  <si>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</si>
  <si>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</si>
  <si>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</si>
  <si>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</si>
  <si>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</si>
  <si>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</si>
  <si>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</si>
  <si>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</si>
  <si>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</si>
  <si>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</si>
  <si>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</si>
  <si>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</si>
  <si>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</si>
  <si>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</si>
  <si>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</si>
  <si>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</si>
  <si>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</si>
  <si>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</si>
  <si>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</si>
  <si>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</si>
  <si>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</si>
  <si>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</si>
  <si>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</si>
  <si>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</si>
  <si>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</si>
  <si>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</si>
  <si>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</si>
  <si>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</si>
  <si>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</si>
  <si>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</si>
  <si>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</si>
  <si>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</si>
  <si>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</si>
  <si>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</si>
  <si>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</si>
  <si>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</si>
  <si>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</si>
  <si>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</si>
  <si>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</si>
  <si>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</si>
  <si>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</si>
  <si>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</si>
  <si>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</si>
  <si>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</si>
  <si>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</si>
  <si>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</si>
  <si>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</si>
  <si>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</si>
  <si>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</si>
  <si>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</si>
  <si>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</si>
  <si>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</si>
  <si>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</si>
  <si>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</si>
  <si>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</si>
  <si>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</si>
  <si>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</si>
  <si>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</si>
  <si>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</si>
  <si>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</si>
  <si>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</si>
  <si>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</si>
  <si>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</si>
  <si>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</si>
  <si>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</si>
  <si>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</si>
  <si>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</si>
  <si>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</si>
  <si>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</si>
  <si>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</si>
  <si>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</si>
  <si>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</si>
  <si>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</si>
  <si>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</si>
  <si>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</si>
  <si>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</si>
  <si>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</si>
  <si>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</si>
  <si>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</si>
  <si>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</si>
  <si>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</si>
  <si>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</si>
  <si>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</si>
  <si>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</si>
  <si>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</si>
  <si>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</si>
  <si>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</si>
  <si>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</si>
  <si>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</si>
  <si>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</si>
  <si>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</si>
  <si>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</si>
  <si>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</si>
  <si>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</si>
  <si>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</si>
  <si>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</si>
  <si>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</si>
  <si>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</si>
  <si>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</si>
  <si>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</si>
  <si>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</si>
  <si>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</si>
  <si>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</si>
  <si>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</si>
  <si>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</si>
  <si>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</si>
  <si>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</si>
  <si>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</si>
  <si>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</si>
  <si>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</si>
  <si>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</si>
  <si>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</si>
  <si>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</si>
  <si>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</si>
  <si>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</si>
  <si>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</si>
  <si>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</si>
  <si>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</si>
  <si>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</si>
  <si>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</si>
  <si>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</si>
  <si>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</si>
  <si>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</si>
  <si>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</si>
  <si>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</si>
  <si>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</si>
  <si>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</si>
  <si>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</si>
  <si>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</si>
  <si>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</si>
  <si>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</si>
  <si>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</si>
  <si>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</si>
  <si>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</si>
  <si>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</si>
  <si>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</si>
  <si>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</si>
  <si>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</si>
  <si>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</si>
  <si>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</si>
  <si>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</si>
  <si>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</si>
  <si>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</si>
  <si>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</si>
  <si>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</si>
  <si>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</si>
  <si>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</si>
  <si>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</si>
  <si>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</si>
  <si>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</si>
  <si>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</si>
  <si>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</si>
  <si>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</si>
  <si>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</si>
  <si>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</si>
  <si>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</si>
  <si>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</si>
  <si>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</si>
  <si>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</si>
  <si>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</si>
  <si>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</si>
  <si>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</si>
  <si>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</si>
  <si>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</si>
  <si>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</si>
  <si>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</si>
  <si>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</si>
  <si>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</si>
  <si>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</si>
  <si>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</si>
  <si>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</si>
  <si>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</si>
  <si>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</si>
  <si>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</si>
  <si>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</si>
  <si>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</si>
  <si>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</si>
  <si>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</si>
  <si>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</si>
  <si>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</si>
  <si>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</si>
  <si>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</si>
  <si>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</si>
  <si>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</si>
  <si>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</si>
  <si>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</si>
  <si>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</si>
  <si>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</si>
  <si>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</si>
  <si>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</si>
  <si>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</si>
  <si>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</si>
  <si>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</si>
  <si>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</si>
  <si>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</si>
  <si>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</si>
  <si>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</si>
  <si>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</si>
  <si>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</si>
  <si>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</si>
  <si>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</si>
  <si>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</si>
  <si>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</si>
  <si>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</si>
  <si>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</si>
  <si>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</si>
  <si>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</si>
  <si>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</si>
  <si>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</si>
  <si>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</si>
  <si>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</si>
  <si>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</si>
  <si>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</si>
  <si>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</si>
  <si>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</si>
  <si>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</si>
  <si>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</si>
  <si>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</si>
  <si>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</si>
  <si>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</si>
  <si>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</si>
  <si>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</si>
  <si>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</si>
  <si>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</si>
  <si>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</si>
  <si>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</si>
  <si>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</si>
  <si>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</si>
  <si>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</si>
  <si>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</si>
  <si>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</si>
  <si>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</si>
  <si>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</si>
  <si>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</si>
  <si>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</si>
  <si>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</si>
  <si>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</si>
  <si>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</si>
  <si>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</si>
  <si>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</si>
  <si>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</si>
  <si>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</si>
  <si>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</si>
  <si>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</si>
  <si>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</si>
  <si>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</si>
  <si>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</si>
  <si>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</si>
  <si>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</si>
  <si>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</si>
  <si>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</si>
  <si>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</si>
  <si>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</si>
  <si>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</si>
  <si>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</si>
  <si>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</si>
  <si>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</si>
  <si>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</si>
  <si>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</si>
  <si>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</si>
  <si>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</si>
  <si>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</si>
  <si>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</si>
  <si>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</si>
  <si>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</si>
  <si>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</si>
  <si>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</si>
  <si>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</si>
  <si>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</si>
  <si>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</si>
  <si>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</si>
  <si>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</si>
  <si>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</si>
  <si>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</si>
  <si>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</si>
  <si>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</si>
  <si>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</si>
  <si>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</si>
  <si>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</si>
  <si>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</si>
  <si>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</si>
  <si>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</si>
  <si>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</si>
  <si>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</si>
  <si>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</si>
  <si>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</si>
  <si>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</si>
  <si>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</si>
  <si>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</si>
  <si>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</si>
  <si>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</si>
  <si>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</si>
  <si>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</si>
  <si>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</si>
  <si>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</si>
  <si>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</si>
  <si>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</si>
  <si>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</si>
  <si>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</si>
  <si>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</si>
  <si>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</si>
  <si>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</si>
  <si>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</si>
  <si>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</si>
  <si>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</si>
  <si>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</si>
  <si>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</si>
  <si>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</si>
  <si>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</si>
  <si>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</si>
  <si>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</si>
  <si>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</si>
  <si>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</si>
  <si>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</si>
  <si>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</si>
  <si>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</si>
  <si>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</si>
  <si>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</si>
  <si>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</si>
  <si>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</si>
  <si>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</si>
  <si>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</si>
  <si>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</si>
  <si>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</si>
  <si>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</si>
  <si>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</si>
  <si>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</si>
  <si>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</si>
  <si>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</si>
  <si>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</si>
  <si>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</si>
  <si>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</si>
  <si>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</si>
  <si>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</si>
  <si>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</si>
  <si>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</si>
  <si>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</si>
  <si>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</si>
  <si>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</si>
  <si>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</si>
  <si>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</si>
  <si>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</si>
  <si>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</si>
  <si>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</si>
  <si>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</si>
  <si>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</si>
  <si>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</si>
  <si>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</si>
  <si>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</si>
  <si>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</si>
  <si>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</si>
  <si>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</si>
  <si>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</si>
  <si>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</si>
  <si>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</si>
  <si>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</si>
  <si>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</si>
  <si>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</si>
  <si>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</si>
  <si>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</si>
  <si>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</si>
  <si>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</si>
  <si>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</si>
  <si>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</si>
  <si>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</si>
  <si>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</si>
  <si>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</si>
  <si>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</si>
  <si>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</si>
  <si>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</si>
  <si>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</si>
  <si>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</si>
  <si>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</si>
  <si>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</si>
  <si>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</si>
  <si>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</si>
  <si>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</si>
  <si>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</si>
  <si>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</si>
  <si>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</si>
  <si>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</si>
  <si>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</si>
  <si>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</si>
  <si>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</si>
  <si>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</si>
  <si>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</si>
  <si>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</si>
  <si>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</si>
  <si>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</si>
  <si>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</si>
  <si>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</si>
  <si>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</si>
  <si>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</si>
  <si>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</si>
  <si>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</si>
  <si>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</si>
  <si>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</si>
  <si>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</si>
  <si>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</si>
  <si>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</si>
  <si>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</si>
  <si>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</si>
  <si>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</si>
  <si>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</si>
  <si>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</si>
  <si>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</si>
  <si>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</si>
  <si>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</si>
  <si>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</si>
  <si>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</si>
  <si>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</si>
  <si>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</si>
  <si>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</si>
  <si>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</si>
  <si>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</si>
  <si>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</si>
  <si>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</si>
  <si>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</si>
  <si>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</si>
  <si>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</si>
  <si>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</si>
  <si>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</si>
  <si>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</si>
  <si>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</si>
  <si>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</si>
  <si>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</si>
  <si>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</si>
  <si>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</si>
  <si>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</si>
  <si>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</si>
  <si>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</si>
  <si>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</si>
  <si>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</si>
  <si>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</si>
  <si>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</si>
  <si>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</si>
  <si>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</si>
  <si>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</si>
  <si>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</si>
  <si>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</si>
  <si>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</si>
  <si>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</si>
  <si>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</si>
  <si>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</si>
  <si>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</si>
  <si>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</si>
  <si>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</si>
  <si>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</si>
  <si>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</si>
  <si>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</si>
  <si>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</si>
  <si>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</si>
  <si>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</si>
  <si>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</si>
  <si>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</si>
  <si>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</si>
  <si>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</si>
  <si>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</si>
  <si>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</si>
  <si>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</si>
  <si>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</si>
  <si>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</si>
  <si>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</si>
  <si>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</si>
  <si>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</si>
  <si>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</si>
  <si>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</si>
  <si>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</si>
  <si>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</si>
  <si>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</si>
  <si>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</si>
  <si>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</si>
  <si>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</si>
  <si>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</si>
  <si>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</si>
  <si>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</si>
  <si>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</si>
  <si>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</si>
  <si>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</si>
  <si>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</si>
  <si>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</si>
  <si>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</si>
  <si>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</si>
  <si>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</si>
  <si>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</si>
  <si>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</si>
  <si>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</si>
  <si>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</si>
  <si>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</si>
  <si>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</si>
  <si>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</si>
  <si>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</si>
  <si>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</si>
  <si>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</si>
  <si>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</si>
  <si>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</si>
  <si>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</si>
  <si>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</si>
  <si>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</si>
  <si>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</si>
  <si>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</si>
  <si>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</si>
  <si>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</si>
  <si>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</si>
  <si>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</si>
  <si>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</si>
  <si>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</si>
  <si>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</si>
  <si>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</si>
  <si>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</si>
  <si>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</si>
  <si>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</si>
  <si>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</si>
  <si>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</si>
  <si>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</si>
  <si>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</si>
  <si>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</si>
  <si>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</si>
  <si>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</si>
  <si>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</si>
  <si>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</si>
  <si>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</si>
  <si>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</si>
  <si>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</si>
  <si>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</si>
  <si>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</si>
  <si>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</si>
  <si>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</si>
  <si>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</si>
  <si>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</si>
  <si>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</si>
  <si>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</si>
  <si>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</si>
  <si>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</si>
  <si>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</si>
  <si>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</si>
  <si>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</si>
  <si>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</si>
  <si>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</si>
  <si>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</si>
  <si>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</si>
  <si>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</si>
  <si>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</si>
  <si>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</si>
  <si>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</si>
  <si>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</si>
  <si>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</si>
  <si>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</si>
  <si>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</si>
  <si>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</si>
  <si>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</si>
  <si>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</si>
  <si>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</si>
  <si>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</si>
  <si>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</si>
  <si>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</si>
  <si>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</si>
  <si>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</si>
  <si>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</si>
  <si>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</si>
  <si>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</si>
  <si>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</si>
  <si>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</si>
  <si>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</si>
  <si>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</si>
  <si>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</si>
  <si>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</si>
  <si>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</si>
  <si>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</si>
  <si>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</si>
  <si>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</si>
  <si>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</si>
  <si>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</si>
  <si>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</si>
  <si>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</si>
  <si>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</si>
  <si>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</si>
  <si>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</si>
  <si>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</si>
  <si>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</si>
  <si>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</si>
  <si>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</si>
  <si>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</si>
  <si>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</si>
  <si>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</si>
  <si>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</si>
  <si>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</si>
  <si>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</si>
  <si>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</si>
  <si>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</si>
  <si>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</si>
  <si>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</si>
  <si>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</si>
  <si>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</si>
  <si>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</si>
  <si>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</si>
  <si>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</si>
  <si>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</si>
  <si>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</si>
  <si>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</si>
  <si>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</si>
  <si>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</si>
  <si>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</si>
  <si>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</si>
  <si>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</si>
  <si>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</si>
  <si>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</si>
  <si>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</si>
  <si>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</si>
  <si>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</si>
  <si>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</si>
  <si>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</si>
  <si>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</si>
  <si>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</si>
  <si>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</si>
  <si>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</si>
  <si>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</si>
  <si>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</si>
  <si>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</si>
  <si>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</si>
  <si>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</si>
  <si>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</si>
  <si>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</si>
  <si>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</si>
  <si>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</si>
  <si>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</si>
  <si>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</si>
  <si>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</si>
  <si>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</si>
  <si>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</si>
  <si>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</si>
  <si>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</si>
  <si>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</si>
  <si>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</si>
  <si>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</si>
  <si>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</si>
  <si>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</si>
  <si>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</si>
  <si>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</si>
  <si>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</si>
  <si>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</si>
  <si>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</si>
  <si>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</si>
  <si>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</si>
  <si>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</si>
  <si>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</si>
  <si>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</si>
  <si>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</si>
  <si>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</si>
  <si>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</si>
  <si>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</si>
  <si>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</si>
  <si>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</si>
  <si>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</si>
  <si>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</si>
  <si>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</si>
  <si>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</si>
  <si>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</si>
  <si>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</si>
  <si>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</si>
  <si>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</si>
  <si>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</si>
  <si>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</si>
  <si>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</si>
  <si>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</si>
  <si>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</si>
  <si>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</si>
  <si>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</si>
  <si>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</si>
  <si>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</si>
  <si>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</si>
  <si>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</si>
  <si>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</si>
  <si>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</si>
  <si>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</si>
  <si>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</si>
  <si>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</si>
  <si>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</si>
  <si>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</si>
  <si>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</si>
  <si>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</si>
  <si>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</si>
  <si>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</si>
  <si>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</si>
  <si>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</si>
  <si>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</si>
  <si>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</si>
  <si>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</si>
  <si>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</si>
  <si>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</si>
  <si>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</si>
  <si>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</si>
  <si>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</si>
  <si>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</si>
  <si>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</si>
  <si>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</si>
  <si>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</si>
  <si>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</si>
  <si>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</si>
  <si>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</si>
  <si>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</si>
  <si>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</si>
  <si>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</si>
  <si>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</si>
  <si>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</si>
  <si>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</si>
  <si>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</si>
  <si>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</si>
  <si>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</si>
  <si>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</si>
  <si>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</si>
  <si>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</si>
  <si>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</si>
  <si>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</si>
  <si>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</si>
  <si>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</si>
  <si>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</si>
  <si>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</si>
  <si>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</si>
  <si>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</si>
  <si>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</si>
  <si>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</si>
  <si>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</si>
  <si>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</si>
  <si>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</si>
  <si>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</si>
  <si>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</si>
  <si>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</si>
  <si>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</si>
  <si>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</si>
  <si>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</si>
  <si>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</si>
  <si>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</si>
  <si>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</si>
  <si>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</si>
  <si>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</si>
  <si>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</si>
  <si>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</si>
  <si>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</si>
  <si>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</si>
  <si>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</si>
  <si>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</si>
  <si>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</si>
  <si>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</si>
  <si>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</si>
  <si>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</si>
  <si>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</si>
  <si>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</si>
  <si>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</si>
  <si>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</si>
  <si>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</si>
  <si>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</si>
  <si>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</si>
  <si>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</si>
  <si>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</si>
  <si>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</si>
  <si>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</si>
  <si>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</si>
  <si>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</si>
  <si>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</si>
  <si>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</si>
  <si>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</si>
  <si>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</si>
  <si>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</si>
  <si>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</si>
  <si>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</si>
  <si>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</si>
  <si>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</si>
  <si>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</si>
  <si>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</si>
  <si>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</si>
  <si>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</si>
  <si>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</si>
  <si>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</si>
  <si>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</si>
  <si>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</si>
  <si>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</si>
  <si>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</si>
  <si>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</si>
  <si>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</si>
  <si>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</si>
  <si>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</si>
  <si>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</si>
  <si>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</si>
  <si>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</si>
  <si>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</si>
  <si>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</si>
  <si>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</si>
  <si>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</si>
  <si>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</si>
  <si>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</si>
  <si>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</si>
  <si>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</si>
  <si>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</si>
  <si>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</si>
  <si>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</si>
  <si>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</si>
  <si>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</si>
  <si>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</si>
  <si>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</si>
  <si>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</si>
  <si>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</si>
  <si>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</si>
  <si>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</si>
  <si>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</si>
  <si>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</si>
  <si>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</si>
  <si>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</si>
  <si>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</si>
  <si>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</si>
  <si>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</si>
  <si>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</si>
  <si>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</si>
  <si>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</si>
  <si>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</si>
  <si>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</si>
  <si>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</si>
  <si>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</si>
  <si>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</si>
  <si>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</si>
  <si>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</si>
  <si>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</si>
  <si>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</si>
  <si>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</si>
  <si>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</si>
  <si>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</si>
  <si>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</si>
  <si>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</si>
  <si>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</si>
  <si>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</si>
  <si>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</si>
  <si>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</si>
  <si>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</si>
  <si>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</si>
  <si>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</si>
  <si>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</si>
  <si>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</si>
  <si>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</si>
  <si>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</si>
  <si>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</si>
  <si>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</si>
  <si>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</si>
  <si>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</si>
  <si>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</si>
  <si>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</si>
  <si>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</si>
  <si>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</si>
  <si>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</si>
  <si>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</si>
  <si>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</si>
  <si>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</si>
  <si>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</si>
  <si>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</si>
  <si>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</si>
  <si>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</si>
  <si>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</si>
  <si>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</si>
  <si>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</si>
  <si>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</si>
  <si>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</si>
  <si>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</si>
  <si>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</si>
  <si>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</si>
  <si>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</si>
  <si>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</si>
  <si>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</si>
  <si>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</si>
  <si>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</si>
  <si>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</si>
  <si>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</si>
  <si>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</si>
  <si>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</si>
  <si>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</si>
  <si>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</si>
  <si>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</si>
  <si>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</si>
  <si>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</si>
  <si>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</si>
  <si>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</si>
  <si>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</si>
  <si>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</si>
  <si>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</si>
  <si>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</si>
  <si>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</si>
  <si>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</si>
  <si>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</si>
  <si>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</si>
  <si>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</si>
  <si>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</si>
  <si>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</si>
  <si>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</si>
  <si>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</si>
  <si>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</si>
  <si>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</si>
  <si>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</si>
  <si>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</si>
  <si>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</si>
  <si>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</si>
  <si>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</si>
  <si>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</si>
  <si>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</si>
  <si>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</si>
  <si>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</si>
  <si>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</si>
  <si>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</si>
  <si>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</si>
  <si>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</si>
  <si>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</si>
  <si>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</si>
  <si>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</si>
  <si>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</si>
  <si>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</si>
  <si>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</si>
  <si>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</si>
  <si>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</si>
  <si>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</si>
  <si>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</si>
  <si>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</si>
  <si>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</si>
  <si>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</si>
  <si>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</si>
  <si>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</si>
  <si>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</si>
  <si>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</si>
  <si>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</si>
  <si>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</si>
  <si>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</si>
  <si>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</si>
  <si>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</si>
  <si>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</si>
  <si>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</si>
  <si>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</si>
  <si>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</si>
  <si>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</si>
  <si>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</si>
  <si>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</si>
  <si>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</si>
  <si>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</si>
  <si>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</si>
  <si>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</si>
  <si>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</si>
  <si>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</si>
  <si>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</si>
  <si>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</si>
  <si>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</si>
  <si>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</si>
  <si>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</si>
  <si>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</si>
  <si>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</si>
  <si>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</si>
  <si>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</si>
  <si>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</si>
  <si>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</si>
  <si>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</si>
  <si>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</si>
  <si>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</si>
  <si>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</si>
  <si>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</si>
  <si>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</si>
  <si>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</si>
  <si>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</si>
  <si>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</si>
  <si>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</si>
  <si>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</si>
  <si>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</si>
  <si>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</si>
  <si>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</si>
  <si>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</si>
  <si>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</si>
  <si>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</si>
  <si>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</si>
  <si>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</si>
  <si>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</si>
  <si>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</si>
  <si>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</si>
  <si>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</si>
  <si>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</si>
  <si>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</si>
  <si>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</si>
  <si>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</si>
  <si>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</si>
  <si>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</si>
  <si>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</si>
  <si>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</si>
  <si>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</si>
  <si>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</si>
  <si>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</si>
  <si>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</si>
  <si>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</si>
  <si>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</si>
  <si>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</si>
  <si>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</si>
  <si>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</si>
  <si>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</si>
  <si>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</si>
  <si>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</si>
  <si>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</si>
  <si>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</si>
  <si>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</si>
  <si>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</si>
  <si>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</si>
  <si>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</si>
  <si>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</si>
  <si>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</si>
  <si>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</si>
  <si>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</si>
  <si>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</si>
  <si>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</si>
  <si>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</si>
  <si>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</si>
  <si>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</si>
  <si>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</si>
  <si>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</si>
  <si>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</si>
  <si>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</si>
  <si>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</si>
  <si>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</si>
  <si>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</si>
  <si>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</si>
  <si>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</si>
  <si>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</si>
  <si>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</si>
  <si>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</si>
  <si>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</si>
  <si>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</si>
  <si>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</si>
  <si>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</si>
  <si>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</si>
  <si>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</si>
  <si>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</si>
  <si>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</si>
  <si>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</si>
  <si>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</si>
  <si>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</si>
  <si>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</si>
  <si>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</si>
  <si>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</si>
  <si>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</si>
  <si>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</si>
  <si>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</si>
  <si>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</si>
  <si>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</si>
  <si>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</si>
  <si>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</si>
  <si>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</si>
  <si>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</si>
  <si>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</si>
  <si>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</si>
  <si>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</si>
  <si>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</si>
  <si>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</si>
  <si>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</si>
  <si>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</si>
  <si>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</si>
  <si>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</si>
  <si>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</si>
  <si>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</si>
  <si>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</si>
  <si>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</si>
  <si>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</si>
  <si>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</si>
  <si>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</si>
  <si>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</si>
  <si>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</si>
  <si>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</si>
  <si>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</si>
  <si>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</si>
  <si>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</si>
  <si>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</si>
  <si>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</si>
  <si>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</si>
  <si>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</si>
  <si>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</si>
  <si>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</si>
  <si>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</si>
  <si>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</si>
  <si>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</si>
  <si>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</si>
  <si>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</si>
  <si>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</si>
  <si>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</si>
  <si>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</si>
  <si>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</si>
  <si>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</si>
  <si>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</si>
  <si>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</si>
  <si>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</si>
  <si>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</si>
  <si>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</si>
  <si>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</si>
  <si>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</si>
  <si>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</si>
  <si>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</si>
  <si>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</si>
  <si>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</si>
  <si>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</si>
  <si>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</si>
  <si>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</si>
  <si>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</si>
  <si>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</si>
  <si>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</si>
  <si>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</si>
  <si>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</si>
  <si>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</si>
  <si>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</si>
  <si>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</si>
  <si>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</si>
  <si>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</si>
  <si>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</si>
  <si>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</si>
  <si>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</si>
  <si>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</si>
  <si>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</si>
  <si>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</si>
  <si>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</si>
  <si>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</si>
  <si>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</si>
  <si>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</si>
  <si>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</si>
  <si>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</si>
  <si>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</si>
  <si>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</si>
  <si>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</si>
  <si>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</si>
  <si>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</si>
  <si>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</si>
  <si>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</si>
  <si>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</si>
  <si>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</si>
  <si>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</si>
  <si>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</si>
  <si>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</si>
  <si>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</si>
  <si>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</si>
  <si>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</si>
  <si>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</si>
  <si>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</si>
  <si>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</si>
  <si>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</si>
  <si>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</si>
  <si>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</si>
  <si>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</si>
  <si>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</si>
  <si>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</si>
  <si>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</si>
  <si>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</si>
  <si>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</si>
  <si>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</si>
  <si>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</si>
  <si>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</si>
  <si>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</si>
  <si>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</si>
  <si>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</si>
  <si>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</si>
  <si>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</si>
  <si>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</si>
  <si>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</si>
  <si>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</si>
  <si>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</si>
  <si>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</si>
  <si>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</si>
  <si>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</si>
  <si>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</si>
  <si>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</si>
  <si>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</si>
  <si>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</si>
  <si>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</si>
  <si>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</si>
  <si>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</si>
  <si>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</si>
  <si>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</si>
  <si>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</si>
  <si>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</si>
  <si>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</si>
  <si>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</si>
  <si>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</si>
  <si>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</si>
  <si>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</si>
  <si>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</si>
  <si>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</si>
  <si>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</si>
  <si>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</si>
  <si>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</si>
  <si>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</si>
  <si>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</si>
  <si>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</si>
  <si>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</si>
  <si>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</si>
  <si>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</si>
  <si>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</si>
  <si>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</si>
  <si>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</si>
  <si>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</si>
  <si>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</si>
  <si>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</si>
  <si>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</si>
  <si>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</si>
  <si>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</si>
  <si>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</si>
  <si>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</si>
  <si>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</si>
  <si>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</si>
  <si>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</si>
  <si>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</si>
  <si>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</si>
  <si>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</si>
  <si>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</si>
  <si>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</si>
  <si>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</si>
  <si>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</si>
  <si>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</si>
  <si>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</si>
  <si>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</si>
  <si>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</si>
  <si>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</si>
  <si>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</si>
  <si>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</si>
  <si>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</si>
  <si>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</si>
  <si>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</si>
  <si>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</si>
  <si>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</si>
  <si>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</si>
  <si>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</si>
  <si>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</si>
  <si>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</si>
  <si>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</si>
  <si>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</si>
  <si>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</si>
  <si>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</si>
  <si>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</si>
  <si>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</si>
  <si>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</si>
  <si>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</si>
  <si>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</si>
  <si>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</si>
  <si>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</si>
  <si>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</si>
  <si>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</si>
  <si>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</si>
  <si>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</si>
  <si>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</si>
  <si>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</si>
  <si>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</si>
  <si>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</si>
  <si>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</si>
  <si>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</si>
  <si>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</si>
  <si>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</si>
  <si>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</si>
  <si>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</si>
  <si>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</si>
  <si>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</si>
  <si>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</si>
  <si>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</si>
  <si>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</si>
  <si>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</si>
  <si>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</si>
  <si>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</si>
  <si>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</si>
  <si>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</si>
  <si>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</si>
  <si>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</si>
  <si>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</si>
  <si>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</si>
  <si>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</si>
  <si>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</si>
  <si>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</si>
  <si>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</si>
  <si>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</si>
  <si>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</si>
  <si>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</si>
  <si>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</si>
  <si>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</si>
  <si>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</si>
  <si>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</si>
  <si>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</si>
  <si>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</si>
  <si>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</si>
  <si>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</si>
  <si>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</si>
  <si>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</si>
  <si>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</si>
  <si>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</si>
  <si>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</si>
  <si>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</si>
  <si>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</si>
  <si>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</si>
  <si>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</si>
  <si>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</si>
  <si>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</si>
  <si>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</si>
  <si>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</si>
  <si>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</si>
  <si>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</si>
  <si>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</si>
  <si>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</si>
  <si>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</si>
  <si>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</si>
  <si>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</si>
  <si>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</si>
  <si>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</si>
  <si>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</si>
  <si>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</si>
  <si>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</si>
  <si>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</si>
  <si>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</si>
  <si>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</si>
  <si>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</si>
  <si>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</si>
  <si>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</si>
  <si>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</si>
  <si>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</si>
  <si>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</si>
  <si>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</si>
  <si>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</si>
  <si>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</si>
  <si>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</si>
  <si>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</si>
  <si>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</si>
  <si>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</si>
  <si>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</si>
  <si>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</si>
  <si>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</si>
  <si>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</si>
  <si>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</si>
  <si>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</si>
  <si>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</si>
  <si>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</si>
  <si>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</si>
  <si>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</si>
  <si>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</si>
  <si>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</si>
  <si>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</si>
  <si>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</si>
  <si>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</si>
  <si>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</si>
  <si>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</si>
  <si>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</si>
  <si>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</si>
  <si>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</si>
  <si>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</si>
  <si>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</si>
  <si>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</si>
  <si>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</si>
  <si>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</si>
  <si>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</si>
  <si>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</si>
  <si>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</si>
  <si>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</si>
  <si>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</si>
  <si>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</si>
  <si>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</si>
  <si>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</si>
  <si>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</si>
  <si>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</si>
  <si>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</si>
  <si>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</si>
  <si>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</si>
  <si>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</si>
  <si>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</si>
  <si>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</si>
  <si>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</si>
  <si>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</si>
  <si>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</si>
  <si>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</si>
  <si>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</si>
  <si>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</si>
  <si>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</si>
  <si>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</si>
  <si>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</si>
  <si>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</si>
  <si>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</si>
  <si>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</si>
  <si>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</si>
  <si>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</si>
  <si>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</si>
  <si>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</si>
  <si>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</si>
  <si>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</si>
  <si>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</si>
  <si>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</si>
  <si>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</si>
  <si>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</si>
  <si>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</si>
  <si>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</si>
  <si>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</si>
  <si>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</si>
  <si>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</si>
  <si>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</si>
  <si>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</si>
  <si>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</si>
  <si>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</si>
  <si>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</si>
  <si>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</si>
  <si>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</si>
  <si>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</si>
  <si>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</si>
  <si>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</si>
  <si>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</si>
  <si>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</si>
  <si>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</si>
  <si>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</si>
  <si>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</si>
  <si>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</si>
  <si>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</si>
  <si>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</si>
  <si>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</si>
  <si>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</si>
  <si>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</si>
  <si>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</si>
  <si>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</si>
  <si>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</si>
  <si>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</si>
  <si>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</si>
  <si>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</si>
  <si>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</si>
  <si>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</si>
  <si>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</si>
  <si>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</si>
  <si>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</si>
  <si>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</si>
  <si>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</si>
  <si>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</si>
  <si>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</si>
  <si>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</si>
  <si>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</si>
  <si>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</si>
  <si>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</si>
  <si>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</si>
  <si>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</si>
  <si>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</si>
  <si>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</si>
  <si>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</si>
  <si>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</si>
  <si>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</si>
  <si>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</si>
  <si>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</si>
  <si>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</si>
  <si>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</si>
  <si>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</si>
  <si>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</si>
  <si>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</si>
  <si>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</si>
  <si>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</si>
  <si>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</si>
  <si>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</si>
  <si>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</si>
  <si>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</si>
  <si>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</si>
  <si>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</si>
  <si>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</si>
  <si>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</si>
  <si>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</si>
  <si>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</si>
  <si>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</si>
  <si>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</si>
  <si>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</si>
  <si>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</si>
  <si>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</si>
  <si>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</si>
  <si>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</si>
  <si>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</si>
  <si>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</si>
  <si>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</si>
  <si>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</si>
  <si>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</si>
  <si>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</si>
  <si>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</si>
  <si>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</si>
  <si>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</si>
  <si>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</si>
  <si>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</si>
  <si>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</si>
  <si>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</si>
  <si>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</si>
  <si>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</si>
  <si>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</si>
  <si>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</si>
  <si>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</si>
  <si>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</si>
  <si>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</si>
  <si>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</si>
  <si>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</si>
  <si>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</si>
  <si>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</si>
  <si>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</si>
  <si>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</si>
  <si>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</si>
  <si>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</si>
  <si>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</si>
  <si>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</si>
  <si>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</si>
  <si>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</si>
  <si>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</si>
  <si>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</si>
  <si>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</si>
  <si>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</si>
  <si>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</si>
  <si>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</si>
  <si>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</si>
  <si>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</si>
  <si>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</si>
  <si>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</si>
  <si>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</si>
  <si>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</si>
  <si>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</si>
  <si>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</si>
  <si>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</si>
  <si>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</si>
  <si>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</si>
  <si>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</si>
  <si>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</si>
  <si>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</si>
  <si>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</si>
  <si>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</si>
  <si>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</si>
  <si>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</si>
  <si>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</si>
  <si>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</si>
  <si>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</si>
  <si>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</si>
  <si>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</si>
  <si>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</si>
  <si>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</si>
  <si>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</si>
  <si>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</si>
  <si>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</si>
  <si>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</si>
  <si>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</si>
  <si>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</si>
  <si>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</si>
  <si>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</si>
  <si>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</si>
  <si>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</si>
  <si>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</si>
  <si>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</si>
  <si>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</si>
  <si>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</si>
  <si>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</si>
  <si>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</si>
  <si>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</si>
  <si>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</si>
  <si>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</si>
  <si>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</si>
  <si>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</si>
  <si>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</si>
  <si>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</si>
  <si>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</si>
  <si>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</si>
  <si>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</si>
  <si>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</si>
  <si>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</si>
  <si>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</si>
  <si>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</si>
  <si>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</si>
  <si>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</si>
  <si>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</si>
  <si>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</si>
  <si>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</si>
  <si>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</si>
  <si>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</si>
  <si>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</si>
  <si>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</si>
  <si>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</si>
  <si>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</si>
  <si>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</si>
  <si>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</si>
  <si>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</si>
  <si>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</si>
  <si>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</si>
  <si>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</si>
  <si>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</si>
  <si>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</si>
  <si>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</si>
  <si>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</si>
  <si>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</si>
  <si>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</si>
  <si>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</si>
  <si>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</si>
  <si>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</si>
  <si>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</si>
  <si>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</si>
  <si>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</si>
  <si>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</si>
  <si>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</si>
  <si>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</si>
  <si>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</si>
  <si>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</si>
  <si>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</si>
  <si>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</si>
  <si>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</si>
  <si>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</si>
  <si>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</si>
  <si>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</si>
  <si>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</si>
  <si>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</si>
  <si>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</si>
  <si>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</si>
  <si>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</si>
  <si>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</si>
  <si>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</si>
  <si>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</si>
  <si>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</si>
  <si>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</si>
  <si>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</si>
  <si>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</si>
  <si>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</si>
  <si>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</si>
  <si>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</si>
  <si>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</si>
  <si>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</si>
  <si>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</si>
  <si>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</si>
  <si>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</si>
  <si>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</si>
  <si>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</si>
  <si>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</si>
  <si>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</si>
  <si>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</si>
  <si>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</si>
  <si>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</si>
  <si>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</si>
  <si>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</si>
  <si>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</si>
  <si>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</si>
  <si>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</si>
  <si>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</si>
  <si>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</si>
  <si>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</si>
  <si>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</si>
  <si>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</si>
  <si>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</si>
  <si>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</si>
  <si>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</si>
  <si>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</si>
  <si>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</si>
  <si>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</si>
  <si>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</si>
  <si>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</si>
  <si>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</si>
  <si>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</si>
  <si>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</si>
  <si>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</si>
  <si>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</si>
  <si>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</si>
  <si>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</si>
  <si>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</si>
  <si>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</si>
  <si>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</si>
  <si>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</si>
  <si>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</si>
  <si>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</si>
  <si>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</si>
  <si>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</si>
  <si>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</si>
  <si>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</si>
  <si>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</si>
  <si>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</si>
  <si>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</si>
  <si>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</si>
  <si>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</si>
  <si>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</si>
  <si>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</si>
  <si>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</si>
  <si>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</si>
  <si>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</si>
  <si>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</si>
  <si>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</si>
  <si>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</si>
  <si>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</si>
  <si>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</si>
  <si>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</si>
  <si>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</si>
  <si>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</si>
  <si>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</si>
  <si>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</si>
  <si>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</si>
  <si>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</si>
  <si>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</si>
  <si>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</si>
  <si>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-odstranění suti z podlahy, vyčištění podkladu, napenetrování a provedení nového cementového potěru</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</si>
  <si>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</si>
  <si>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</si>
  <si>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</si>
  <si>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</si>
  <si>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</si>
  <si>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</si>
  <si>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</si>
  <si>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</si>
  <si>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</si>
  <si>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</si>
  <si>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</si>
  <si>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</si>
  <si>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</si>
  <si>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</si>
  <si>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</si>
  <si>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</si>
  <si>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</si>
  <si>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</si>
  <si>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</si>
  <si>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</si>
  <si>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</si>
  <si>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</si>
  <si>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</si>
  <si>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</si>
  <si>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</si>
  <si>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</si>
  <si>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</si>
  <si>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</si>
  <si>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</si>
  <si>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</si>
  <si>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</si>
  <si>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</si>
  <si>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</si>
  <si>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</si>
  <si>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</si>
  <si>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</si>
  <si>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</si>
  <si>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</si>
  <si>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</si>
  <si>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</si>
  <si>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</si>
  <si>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</si>
  <si>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</si>
  <si>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</si>
  <si>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</si>
  <si>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</si>
  <si>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</si>
  <si>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</si>
  <si>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</si>
  <si>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</si>
  <si>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</si>
  <si>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</si>
  <si>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</si>
  <si>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</si>
  <si>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</si>
  <si>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</si>
  <si>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</si>
  <si>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</si>
  <si>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</si>
  <si>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</si>
  <si>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</si>
  <si>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</si>
  <si>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</si>
  <si>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</si>
  <si>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</si>
  <si>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</si>
  <si>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</si>
  <si>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</si>
  <si>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</si>
  <si>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</si>
  <si>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</si>
  <si>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</si>
  <si>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</si>
  <si>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</si>
  <si>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</si>
  <si>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</si>
  <si>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</si>
  <si>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</si>
  <si>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</si>
  <si>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</si>
  <si>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</si>
  <si>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</si>
  <si>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</si>
  <si>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</si>
  <si>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</si>
  <si>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</si>
  <si>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</si>
  <si>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</si>
  <si>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</si>
  <si>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</si>
  <si>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</si>
  <si>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</si>
  <si>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</si>
  <si>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</si>
  <si>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</si>
  <si>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</si>
  <si>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</si>
  <si>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</si>
  <si>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</si>
  <si>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</si>
  <si>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</si>
  <si>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</si>
  <si>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</si>
  <si>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</si>
  <si>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</si>
  <si>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</si>
  <si>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</si>
  <si>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</si>
  <si>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</si>
  <si>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</si>
  <si>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</si>
  <si>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</si>
  <si>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</si>
  <si>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</si>
  <si>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</si>
  <si>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</si>
  <si>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</si>
  <si>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</si>
  <si>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</si>
  <si>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</si>
  <si>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</si>
  <si>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</si>
  <si>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</si>
  <si>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</si>
  <si>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</si>
  <si>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</si>
  <si>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</si>
  <si>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</si>
  <si>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</si>
  <si>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</si>
  <si>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</si>
  <si>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</si>
  <si>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</si>
  <si>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</si>
  <si>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</si>
  <si>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</si>
  <si>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</si>
  <si>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</si>
  <si>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</si>
  <si>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</si>
  <si>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</si>
  <si>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</si>
  <si>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</si>
  <si>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</si>
  <si>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</si>
  <si>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</si>
  <si>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</si>
  <si>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</si>
  <si>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</si>
  <si>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</si>
  <si>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</si>
  <si>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</si>
  <si>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</si>
  <si>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</si>
  <si>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</si>
  <si>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</si>
  <si>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</si>
  <si>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</si>
  <si>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</si>
  <si>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</si>
  <si>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</si>
  <si>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</si>
  <si>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</si>
  <si>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</si>
  <si>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</si>
  <si>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</si>
  <si>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</si>
  <si>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</si>
  <si>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</si>
  <si>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</si>
  <si>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</si>
  <si>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</si>
  <si>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</si>
  <si>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</si>
  <si>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</si>
  <si>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</si>
  <si>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</si>
  <si>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</si>
  <si>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</si>
  <si>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</si>
  <si>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</si>
  <si>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</si>
  <si>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</si>
  <si>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</si>
  <si>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</si>
  <si>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</si>
  <si>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</si>
  <si>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</si>
  <si>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</si>
  <si>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</si>
  <si>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</si>
  <si>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</si>
  <si>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</si>
  <si>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</si>
  <si>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</si>
  <si>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</si>
  <si>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</si>
  <si>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</si>
  <si>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</si>
  <si>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</si>
  <si>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</si>
  <si>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</si>
  <si>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</si>
  <si>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</si>
  <si>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</si>
  <si>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</si>
  <si>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</si>
  <si>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</si>
  <si>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</si>
  <si>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</si>
  <si>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</si>
  <si>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</si>
  <si>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</si>
  <si>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</si>
  <si>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</si>
  <si>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</si>
  <si>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</si>
  <si>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</si>
  <si>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</si>
  <si>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</si>
  <si>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</si>
  <si>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</si>
  <si>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</si>
  <si>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</si>
  <si>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</si>
  <si>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</si>
  <si>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</si>
  <si>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</si>
  <si>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</si>
  <si>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</si>
  <si>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</si>
  <si>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</si>
  <si>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</si>
  <si>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</si>
  <si>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</si>
  <si>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</si>
  <si>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</si>
  <si>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</si>
  <si>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</si>
  <si>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</si>
  <si>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</si>
  <si>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</si>
  <si>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</si>
  <si>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</si>
  <si>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</si>
  <si>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</si>
  <si>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</si>
  <si>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</si>
  <si>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</si>
  <si>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</si>
  <si>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</si>
  <si>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</si>
  <si>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</si>
  <si>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</si>
  <si>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</si>
  <si>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</si>
  <si>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</si>
  <si>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</si>
  <si>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</si>
  <si>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</si>
  <si>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</si>
  <si>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</si>
  <si>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</si>
  <si>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</si>
  <si>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</si>
  <si>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</si>
  <si>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</si>
  <si>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</si>
  <si>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</si>
  <si>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</si>
  <si>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</si>
  <si>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</si>
  <si>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Podlahové vytápění - systémová deska s kombinovanou tepelnou a kročejovou izolací celkové výšky 50 až 53 mm</t>
  </si>
  <si>
    <t>Lepení pásů z přírodního linolea (marmolea) standardním lepidlem</t>
  </si>
  <si>
    <t>Cementový samonivelační potěr ze suchých směsí tl přes 2 do 5 mm</t>
  </si>
  <si>
    <t>Lepení textilních pásů</t>
  </si>
  <si>
    <t>Vysátí betonových podlah před provedením nátěru</t>
  </si>
  <si>
    <t>Krycí dvojnásobný syntetický nátěr betonové podlahy</t>
  </si>
  <si>
    <t>Podlahové vytápění - krycí a separační PE fólie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</si>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</sst>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7751110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4221105"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31722" TargetMode="External"/><Relationship Id="rId268" Type="http://schemas.openxmlformats.org/officeDocument/2006/relationships/hyperlink" Target="https://podminky.urs.cz/item/CS_URS_2024_02/771121011"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011612" TargetMode="External"/><Relationship Id="rId279" Type="http://schemas.openxmlformats.org/officeDocument/2006/relationships/hyperlink" Target="https://podminky.urs.cz/item/CS_URS_2024_02/771591115"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141122" TargetMode="External"/><Relationship Id="rId304" Type="http://schemas.openxmlformats.org/officeDocument/2006/relationships/hyperlink" Target="https://podminky.urs.cz/item/CS_URS_2024_02/781131112"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60022"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301313"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762361332" TargetMode="External"/><Relationship Id="rId259" Type="http://schemas.openxmlformats.org/officeDocument/2006/relationships/hyperlink" Target="https://podminky.urs.cz/item/CS_URS_2024_02/76753112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161021" TargetMode="External"/><Relationship Id="rId326" Type="http://schemas.openxmlformats.org/officeDocument/2006/relationships/hyperlink" Target="https://podminky.urs.cz/item/CS_URS_2024_02/786623013"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164511" TargetMode="External"/><Relationship Id="rId281" Type="http://schemas.openxmlformats.org/officeDocument/2006/relationships/hyperlink" Target="https://podminky.urs.cz/item/CS_URS_2024_02/771591122"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83" Type="http://schemas.openxmlformats.org/officeDocument/2006/relationships/hyperlink" Target="https://podminky.urs.cz/item/CS_URS_2024_02/712363605" TargetMode="External"/><Relationship Id="rId239" Type="http://schemas.openxmlformats.org/officeDocument/2006/relationships/hyperlink" Target="https://podminky.urs.cz/item/CS_URS_2024_02/764215608" TargetMode="External"/><Relationship Id="rId250" Type="http://schemas.openxmlformats.org/officeDocument/2006/relationships/hyperlink" Target="https://podminky.urs.cz/item/CS_URS_2024_02/766660717" TargetMode="External"/><Relationship Id="rId271" Type="http://schemas.openxmlformats.org/officeDocument/2006/relationships/hyperlink" Target="https://podminky.urs.cz/item/CS_URS_2024_02/771161022" TargetMode="External"/><Relationship Id="rId292" Type="http://schemas.openxmlformats.org/officeDocument/2006/relationships/hyperlink" Target="https://podminky.urs.cz/item/CS_URS_2024_02/776251111" TargetMode="External"/><Relationship Id="rId306" Type="http://schemas.openxmlformats.org/officeDocument/2006/relationships/hyperlink" Target="https://podminky.urs.cz/item/CS_URS_2024_02/781472219"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786623039"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172323" TargetMode="External"/><Relationship Id="rId240" Type="http://schemas.openxmlformats.org/officeDocument/2006/relationships/hyperlink" Target="https://podminky.urs.cz/item/CS_URS_2024_02/764215646" TargetMode="External"/><Relationship Id="rId261" Type="http://schemas.openxmlformats.org/officeDocument/2006/relationships/hyperlink" Target="https://podminky.urs.cz/item/CS_URS_2024_02/767646411"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771591241" TargetMode="External"/><Relationship Id="rId317" Type="http://schemas.openxmlformats.org/officeDocument/2006/relationships/hyperlink" Target="https://podminky.urs.cz/item/CS_URS_2024_02/78331710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2595001" TargetMode="External"/><Relationship Id="rId230" Type="http://schemas.openxmlformats.org/officeDocument/2006/relationships/hyperlink" Target="https://podminky.urs.cz/item/CS_URS_2024_02/763172355" TargetMode="External"/><Relationship Id="rId251" Type="http://schemas.openxmlformats.org/officeDocument/2006/relationships/hyperlink" Target="https://podminky.urs.cz/item/CS_URS_2024_02/766694116"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274313" TargetMode="External"/><Relationship Id="rId293" Type="http://schemas.openxmlformats.org/officeDocument/2006/relationships/hyperlink" Target="https://podminky.urs.cz/item/CS_URS_2024_02/776251411" TargetMode="External"/><Relationship Id="rId307" Type="http://schemas.openxmlformats.org/officeDocument/2006/relationships/hyperlink" Target="https://podminky.urs.cz/item/CS_URS_2024_02/781492251" TargetMode="External"/><Relationship Id="rId328" Type="http://schemas.openxmlformats.org/officeDocument/2006/relationships/hyperlink" Target="https://podminky.urs.cz/item/CS_URS_2024_02/786623051" TargetMode="Externa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998762102" TargetMode="External"/><Relationship Id="rId241" Type="http://schemas.openxmlformats.org/officeDocument/2006/relationships/hyperlink" Target="https://podminky.urs.cz/item/CS_URS_2024_02/764216643"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767881118" TargetMode="External"/><Relationship Id="rId283" Type="http://schemas.openxmlformats.org/officeDocument/2006/relationships/hyperlink" Target="https://podminky.urs.cz/item/CS_URS_2024_02/771591242" TargetMode="External"/><Relationship Id="rId318" Type="http://schemas.openxmlformats.org/officeDocument/2006/relationships/hyperlink" Target="https://podminky.urs.cz/item/CS_URS_2024_02/783901453"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763412112" TargetMode="External"/><Relationship Id="rId252" Type="http://schemas.openxmlformats.org/officeDocument/2006/relationships/hyperlink" Target="https://podminky.urs.cz/item/CS_URS_2024_02/766694126" TargetMode="External"/><Relationship Id="rId273" Type="http://schemas.openxmlformats.org/officeDocument/2006/relationships/hyperlink" Target="https://podminky.urs.cz/item/CS_URS_2024_02/771274332" TargetMode="External"/><Relationship Id="rId294" Type="http://schemas.openxmlformats.org/officeDocument/2006/relationships/hyperlink" Target="https://podminky.urs.cz/item/CS_URS_2024_02/776411111" TargetMode="External"/><Relationship Id="rId308" Type="http://schemas.openxmlformats.org/officeDocument/2006/relationships/hyperlink" Target="https://podminky.urs.cz/item/CS_URS_2024_02/781495115" TargetMode="External"/><Relationship Id="rId329" Type="http://schemas.openxmlformats.org/officeDocument/2006/relationships/hyperlink" Target="https://podminky.urs.cz/item/CS_URS_2024_02/998786102"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998762194" TargetMode="External"/><Relationship Id="rId242" Type="http://schemas.openxmlformats.org/officeDocument/2006/relationships/hyperlink" Target="https://podminky.urs.cz/item/CS_URS_2024_02/764216644" TargetMode="External"/><Relationship Id="rId263" Type="http://schemas.openxmlformats.org/officeDocument/2006/relationships/hyperlink" Target="https://podminky.urs.cz/item/CS_URS_2024_02/767881161" TargetMode="External"/><Relationship Id="rId284" Type="http://schemas.openxmlformats.org/officeDocument/2006/relationships/hyperlink" Target="https://podminky.urs.cz/item/CS_URS_2024_02/771591264" TargetMode="External"/><Relationship Id="rId319" Type="http://schemas.openxmlformats.org/officeDocument/2006/relationships/hyperlink" Target="https://podminky.urs.cz/item/CS_URS_2024_02/78391716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330" Type="http://schemas.openxmlformats.org/officeDocument/2006/relationships/hyperlink" Target="https://podminky.urs.cz/item/CS_URS_2024_02/998786192"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763412122" TargetMode="External"/><Relationship Id="rId253" Type="http://schemas.openxmlformats.org/officeDocument/2006/relationships/hyperlink" Target="https://podminky.urs.cz/item/CS_URS_2024_02/998766202" TargetMode="External"/><Relationship Id="rId274" Type="http://schemas.openxmlformats.org/officeDocument/2006/relationships/hyperlink" Target="https://podminky.urs.cz/item/CS_URS_2024_02/771474113" TargetMode="External"/><Relationship Id="rId295" Type="http://schemas.openxmlformats.org/officeDocument/2006/relationships/hyperlink" Target="https://podminky.urs.cz/item/CS_URS_2024_02/998776102" TargetMode="External"/><Relationship Id="rId309" Type="http://schemas.openxmlformats.org/officeDocument/2006/relationships/hyperlink" Target="https://podminky.urs.cz/item/CS_URS_2024_02/781495141"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3913151"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21422" TargetMode="External"/><Relationship Id="rId243" Type="http://schemas.openxmlformats.org/officeDocument/2006/relationships/hyperlink" Target="https://podminky.urs.cz/item/CS_URS_2024_02/998764202" TargetMode="External"/><Relationship Id="rId264" Type="http://schemas.openxmlformats.org/officeDocument/2006/relationships/hyperlink" Target="https://podminky.urs.cz/item/CS_URS_2024_02/767316312" TargetMode="External"/><Relationship Id="rId285" Type="http://schemas.openxmlformats.org/officeDocument/2006/relationships/hyperlink" Target="https://podminky.urs.cz/item/CS_URS_2024_02/771592011"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1495142"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331" Type="http://schemas.openxmlformats.org/officeDocument/2006/relationships/hyperlink" Target="https://podminky.urs.cz/item/CS_URS_2024_02/HZS130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3431001" TargetMode="External"/><Relationship Id="rId254" Type="http://schemas.openxmlformats.org/officeDocument/2006/relationships/hyperlink" Target="https://podminky.urs.cz/item/CS_URS_2024_02/998766292"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474133" TargetMode="External"/><Relationship Id="rId296" Type="http://schemas.openxmlformats.org/officeDocument/2006/relationships/hyperlink" Target="https://podminky.urs.cz/item/CS_URS_2024_02/998776192" TargetMode="External"/><Relationship Id="rId300" Type="http://schemas.openxmlformats.org/officeDocument/2006/relationships/hyperlink" Target="https://podminky.urs.cz/item/CS_URS_2024_02/777511181"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181101"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21712" TargetMode="External"/><Relationship Id="rId244" Type="http://schemas.openxmlformats.org/officeDocument/2006/relationships/hyperlink" Target="https://podminky.urs.cz/item/CS_URS_2024_02/99876429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998767202" TargetMode="External"/><Relationship Id="rId286" Type="http://schemas.openxmlformats.org/officeDocument/2006/relationships/hyperlink" Target="https://podminky.urs.cz/item/CS_URS_2024_02/99877110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781495211" TargetMode="External"/><Relationship Id="rId332" Type="http://schemas.openxmlformats.org/officeDocument/2006/relationships/drawing" Target="../drawings/drawing3.xm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36110262" TargetMode="External"/><Relationship Id="rId234" Type="http://schemas.openxmlformats.org/officeDocument/2006/relationships/hyperlink" Target="https://podminky.urs.cz/item/CS_URS_2024_02/763431201"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122111" TargetMode="External"/><Relationship Id="rId276" Type="http://schemas.openxmlformats.org/officeDocument/2006/relationships/hyperlink" Target="https://podminky.urs.cz/item/CS_URS_2024_02/771574413" TargetMode="External"/><Relationship Id="rId297" Type="http://schemas.openxmlformats.org/officeDocument/2006/relationships/hyperlink" Target="https://podminky.urs.cz/item/CS_URS_2024_02/777111111"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998777102" TargetMode="External"/><Relationship Id="rId322" Type="http://schemas.openxmlformats.org/officeDocument/2006/relationships/hyperlink" Target="https://podminky.urs.cz/item/CS_URS_2024_02/784181105"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31411" TargetMode="External"/><Relationship Id="rId245" Type="http://schemas.openxmlformats.org/officeDocument/2006/relationships/hyperlink" Target="https://podminky.urs.cz/item/CS_URS_2024_02/766660001" TargetMode="External"/><Relationship Id="rId266" Type="http://schemas.openxmlformats.org/officeDocument/2006/relationships/hyperlink" Target="https://podminky.urs.cz/item/CS_URS_2024_02/998767292" TargetMode="External"/><Relationship Id="rId287" Type="http://schemas.openxmlformats.org/officeDocument/2006/relationships/hyperlink" Target="https://podminky.urs.cz/item/CS_URS_2024_02/998771192"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998781102"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36110651" TargetMode="External"/><Relationship Id="rId235" Type="http://schemas.openxmlformats.org/officeDocument/2006/relationships/hyperlink" Target="https://podminky.urs.cz/item/CS_URS_2024_02/998763402" TargetMode="External"/><Relationship Id="rId256" Type="http://schemas.openxmlformats.org/officeDocument/2006/relationships/hyperlink" Target="https://podminky.urs.cz/item/CS_URS_2024_02/767163121" TargetMode="External"/><Relationship Id="rId277" Type="http://schemas.openxmlformats.org/officeDocument/2006/relationships/hyperlink" Target="https://podminky.urs.cz/item/CS_URS_2024_02/771574419" TargetMode="External"/><Relationship Id="rId298" Type="http://schemas.openxmlformats.org/officeDocument/2006/relationships/hyperlink" Target="https://podminky.urs.cz/item/CS_URS_2024_02/777131201"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998777192" TargetMode="External"/><Relationship Id="rId323" Type="http://schemas.openxmlformats.org/officeDocument/2006/relationships/hyperlink" Target="https://podminky.urs.cz/item/CS_URS_2024_02/784221101"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31421" TargetMode="External"/><Relationship Id="rId246" Type="http://schemas.openxmlformats.org/officeDocument/2006/relationships/hyperlink" Target="https://podminky.urs.cz/item/CS_URS_2024_02/766660002" TargetMode="External"/><Relationship Id="rId267" Type="http://schemas.openxmlformats.org/officeDocument/2006/relationships/hyperlink" Target="https://podminky.urs.cz/item/CS_URS_2024_02/771111011" TargetMode="External"/><Relationship Id="rId288" Type="http://schemas.openxmlformats.org/officeDocument/2006/relationships/hyperlink" Target="https://podminky.urs.cz/item/CS_URS_2024_02/7761113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998781192"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998733102" TargetMode="External"/><Relationship Id="rId236" Type="http://schemas.openxmlformats.org/officeDocument/2006/relationships/hyperlink" Target="https://podminky.urs.cz/item/CS_URS_2024_02/998763491" TargetMode="External"/><Relationship Id="rId257" Type="http://schemas.openxmlformats.org/officeDocument/2006/relationships/hyperlink" Target="https://podminky.urs.cz/item/CS_URS_2024_02/767165111" TargetMode="External"/><Relationship Id="rId278" Type="http://schemas.openxmlformats.org/officeDocument/2006/relationships/hyperlink" Target="https://podminky.urs.cz/item/CS_URS_2024_02/771591112" TargetMode="External"/><Relationship Id="rId303" Type="http://schemas.openxmlformats.org/officeDocument/2006/relationships/hyperlink" Target="https://podminky.urs.cz/item/CS_URS_2024_02/781121011"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60021"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121112"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009411"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33193" TargetMode="External"/><Relationship Id="rId258" Type="http://schemas.openxmlformats.org/officeDocument/2006/relationships/hyperlink" Target="https://podminky.urs.cz/item/CS_URS_2024_02/767223221"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784221155"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131765" TargetMode="External"/><Relationship Id="rId269" Type="http://schemas.openxmlformats.org/officeDocument/2006/relationships/hyperlink" Target="https://podminky.urs.cz/item/CS_URS_2024_02/771161011"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117"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011617" TargetMode="External"/><Relationship Id="rId291" Type="http://schemas.openxmlformats.org/officeDocument/2006/relationships/hyperlink" Target="https://podminky.urs.cz/item/CS_URS_2024_02/776211111" TargetMode="External"/><Relationship Id="rId305" Type="http://schemas.openxmlformats.org/officeDocument/2006/relationships/hyperlink" Target="https://podminky.urs.cz/item/CS_URS_2024_02/781131232"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766660031"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531215" TargetMode="External"/><Relationship Id="rId316" Type="http://schemas.openxmlformats.org/officeDocument/2006/relationships/hyperlink" Target="https://podminky.urs.cz/item/CS_URS_2024_02/78331410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 Id="rId162" Type="http://schemas.openxmlformats.org/officeDocument/2006/relationships/hyperlink" Target="https://podminky.urs.cz/item/CS_URS_2024_02/998011002" TargetMode="External"/><Relationship Id="rId218" Type="http://schemas.openxmlformats.org/officeDocument/2006/relationships/hyperlink" Target="https://podminky.urs.cz/item/CS_URS_2024_02/76252611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6. 3. 2025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...'!P113</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hkpqG4WVWpcsY0MxbWWD5HFeWtw+l+zCCoEeFGA0KiX7gDMpzAPLl7NRfpLjzqnIXro6FvYX/HfsCqi7/cduSg==" saltValue="e8eDhBGR7aEgUXY0GhMK9JAJYa4uhs/ykI23xGseXWC6QUn/v+9wxDNal04RPE/rojOJuAZ+K33+cHmcf/K1Lg=="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6. 3. 2025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H+Cggr/IDwAoa5bsSHn4de5g82bv2dP/2vW9BEWc4VtjSwouG+cak8Fo9/k8HyOBuHlGSOMpxD39tBhaEfl2RQ==" saltValue="UjFCbejjLIKacT5vQOTyhJdPeP+R/q+ZMq+pZ1kdA5Rgyz/vD9vT8p7r7NSmkqXACzk80c9SzceErOiut/Ye2g=="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ROUND(J113,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ROUND((SUM(BE113:BE3249)),  2)</f>
        <v>0</v>
      </c>
      <c r="G35" s="37"/>
      <c r="H35" s="37"/>
      <c r="I35" s="127">
        <v>0.21</v>
      </c>
      <c r="J35" s="126">
        <f>ROUND(((SUM(BE113:BE3249))*I35),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ROUND((SUM(BF113:BF3249)),  2)</f>
        <v>0</v>
      </c>
      <c r="G36" s="37"/>
      <c r="H36" s="37"/>
      <c r="I36" s="127">
        <v>0.12</v>
      </c>
      <c r="J36" s="126">
        <f>ROUND(((SUM(BF113:BF3249))*I36),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ROUND((SUM(BG113:BG3249)),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ROUND((SUM(BH113:BH3249)),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ROUND((SUM(BI113:BI3249)),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J113</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J114</f>
        <v>0</v>
      </c>
      <c r="K64" s="144"/>
      <c r="L64" s="148"/>
    </row>
    <row r="65" spans="2:12" s="10" customFormat="1" ht="19.899999999999999" customHeight="1">
      <c r="B65" s="149"/>
      <c r="C65" s="100"/>
      <c r="D65" s="150" t="s">
        <v>176</v>
      </c>
      <c r="E65" s="151"/>
      <c r="F65" s="151"/>
      <c r="G65" s="151"/>
      <c r="H65" s="151"/>
      <c r="I65" s="151"/>
      <c r="J65" s="152">
        <f>J115</f>
        <v>0</v>
      </c>
      <c r="K65" s="100"/>
      <c r="L65" s="153"/>
    </row>
    <row r="66" spans="2:12" s="10" customFormat="1" ht="19.899999999999999" customHeight="1">
      <c r="B66" s="149"/>
      <c r="C66" s="100"/>
      <c r="D66" s="150" t="s">
        <v>568</v>
      </c>
      <c r="E66" s="151"/>
      <c r="F66" s="151"/>
      <c r="G66" s="151"/>
      <c r="H66" s="151"/>
      <c r="I66" s="151"/>
      <c r="J66" s="152">
        <f>J198</f>
        <v>0</v>
      </c>
      <c r="K66" s="100"/>
      <c r="L66" s="153"/>
    </row>
    <row r="67" spans="2:12" s="10" customFormat="1" ht="19.899999999999999" customHeight="1">
      <c r="B67" s="149"/>
      <c r="C67" s="100"/>
      <c r="D67" s="150" t="s">
        <v>569</v>
      </c>
      <c r="E67" s="151"/>
      <c r="F67" s="151"/>
      <c r="G67" s="151"/>
      <c r="H67" s="151"/>
      <c r="I67" s="151"/>
      <c r="J67" s="152">
        <f>J304</f>
        <v>0</v>
      </c>
      <c r="K67" s="100"/>
      <c r="L67" s="153"/>
    </row>
    <row r="68" spans="2:12" s="10" customFormat="1" ht="19.899999999999999" customHeight="1">
      <c r="B68" s="149"/>
      <c r="C68" s="100"/>
      <c r="D68" s="150" t="s">
        <v>570</v>
      </c>
      <c r="E68" s="151"/>
      <c r="F68" s="151"/>
      <c r="G68" s="151"/>
      <c r="H68" s="151"/>
      <c r="I68" s="151"/>
      <c r="J68" s="152">
        <f>J555</f>
        <v>0</v>
      </c>
      <c r="K68" s="100"/>
      <c r="L68" s="153"/>
    </row>
    <row r="69" spans="2:12" s="10" customFormat="1" ht="19.899999999999999" customHeight="1">
      <c r="B69" s="149"/>
      <c r="C69" s="100"/>
      <c r="D69" s="150" t="s">
        <v>571</v>
      </c>
      <c r="E69" s="151"/>
      <c r="F69" s="151"/>
      <c r="G69" s="151"/>
      <c r="H69" s="151"/>
      <c r="I69" s="151"/>
      <c r="J69" s="152">
        <f>J776</f>
        <v>0</v>
      </c>
      <c r="K69" s="100"/>
      <c r="L69" s="153"/>
    </row>
    <row r="70" spans="2:12" s="10" customFormat="1" ht="19.899999999999999" customHeight="1">
      <c r="B70" s="149"/>
      <c r="C70" s="100"/>
      <c r="D70" s="150" t="s">
        <v>177</v>
      </c>
      <c r="E70" s="151"/>
      <c r="F70" s="151"/>
      <c r="G70" s="151"/>
      <c r="H70" s="151"/>
      <c r="I70" s="151"/>
      <c r="J70" s="152">
        <f>J1410</f>
        <v>0</v>
      </c>
      <c r="K70" s="100"/>
      <c r="L70" s="153"/>
    </row>
    <row r="71" spans="2:12" s="10" customFormat="1" ht="19.899999999999999" customHeight="1">
      <c r="B71" s="149"/>
      <c r="C71" s="100"/>
      <c r="D71" s="150" t="s">
        <v>178</v>
      </c>
      <c r="E71" s="151"/>
      <c r="F71" s="151"/>
      <c r="G71" s="151"/>
      <c r="H71" s="151"/>
      <c r="I71" s="151"/>
      <c r="J71" s="152">
        <f>J1616</f>
        <v>0</v>
      </c>
      <c r="K71" s="100"/>
      <c r="L71" s="153"/>
    </row>
    <row r="72" spans="2:12" s="10" customFormat="1" ht="19.899999999999999" customHeight="1">
      <c r="B72" s="149"/>
      <c r="C72" s="100"/>
      <c r="D72" s="150" t="s">
        <v>572</v>
      </c>
      <c r="E72" s="151"/>
      <c r="F72" s="151"/>
      <c r="G72" s="151"/>
      <c r="H72" s="151"/>
      <c r="I72" s="151"/>
      <c r="J72" s="152">
        <f>J1628</f>
        <v>0</v>
      </c>
      <c r="K72" s="100"/>
      <c r="L72" s="153"/>
    </row>
    <row r="73" spans="2:12" s="9" customFormat="1" ht="24.95" customHeight="1">
      <c r="B73" s="143"/>
      <c r="C73" s="144"/>
      <c r="D73" s="145" t="s">
        <v>573</v>
      </c>
      <c r="E73" s="146"/>
      <c r="F73" s="146"/>
      <c r="G73" s="146"/>
      <c r="H73" s="146"/>
      <c r="I73" s="146"/>
      <c r="J73" s="147">
        <f>J1631</f>
        <v>0</v>
      </c>
      <c r="K73" s="144"/>
      <c r="L73" s="148"/>
    </row>
    <row r="74" spans="2:12" s="10" customFormat="1" ht="19.899999999999999" customHeight="1">
      <c r="B74" s="149"/>
      <c r="C74" s="100"/>
      <c r="D74" s="150" t="s">
        <v>574</v>
      </c>
      <c r="E74" s="151"/>
      <c r="F74" s="151"/>
      <c r="G74" s="151"/>
      <c r="H74" s="151"/>
      <c r="I74" s="151"/>
      <c r="J74" s="152">
        <f>J1632</f>
        <v>0</v>
      </c>
      <c r="K74" s="100"/>
      <c r="L74" s="153"/>
    </row>
    <row r="75" spans="2:12" s="10" customFormat="1" ht="19.899999999999999" customHeight="1">
      <c r="B75" s="149"/>
      <c r="C75" s="100"/>
      <c r="D75" s="150" t="s">
        <v>575</v>
      </c>
      <c r="E75" s="151"/>
      <c r="F75" s="151"/>
      <c r="G75" s="151"/>
      <c r="H75" s="151"/>
      <c r="I75" s="151"/>
      <c r="J75" s="152">
        <f>J1681</f>
        <v>0</v>
      </c>
      <c r="K75" s="100"/>
      <c r="L75" s="153"/>
    </row>
    <row r="76" spans="2:12" s="10" customFormat="1" ht="19.899999999999999" customHeight="1">
      <c r="B76" s="149"/>
      <c r="C76" s="100"/>
      <c r="D76" s="150" t="s">
        <v>576</v>
      </c>
      <c r="E76" s="151"/>
      <c r="F76" s="151"/>
      <c r="G76" s="151"/>
      <c r="H76" s="151"/>
      <c r="I76" s="151"/>
      <c r="J76" s="152">
        <f>J1905</f>
        <v>0</v>
      </c>
      <c r="K76" s="100"/>
      <c r="L76" s="153"/>
    </row>
    <row r="77" spans="2:12" s="10" customFormat="1" ht="19.899999999999999" customHeight="1">
      <c r="B77" s="149"/>
      <c r="C77" s="100"/>
      <c r="D77" s="150" t="s">
        <v>577</v>
      </c>
      <c r="E77" s="151"/>
      <c r="F77" s="151"/>
      <c r="G77" s="151"/>
      <c r="H77" s="151"/>
      <c r="I77" s="151"/>
      <c r="J77" s="152">
        <f>J2084</f>
        <v>0</v>
      </c>
      <c r="K77" s="100"/>
      <c r="L77" s="153"/>
    </row>
    <row r="78" spans="2:12" s="10" customFormat="1" ht="19.899999999999999" customHeight="1">
      <c r="B78" s="149"/>
      <c r="C78" s="100"/>
      <c r="D78" s="150" t="s">
        <v>578</v>
      </c>
      <c r="E78" s="151"/>
      <c r="F78" s="151"/>
      <c r="G78" s="151"/>
      <c r="H78" s="151"/>
      <c r="I78" s="151"/>
      <c r="J78" s="152">
        <f>J2111</f>
        <v>0</v>
      </c>
      <c r="K78" s="100"/>
      <c r="L78" s="153"/>
    </row>
    <row r="79" spans="2:12" s="10" customFormat="1" ht="19.899999999999999" customHeight="1">
      <c r="B79" s="149"/>
      <c r="C79" s="100"/>
      <c r="D79" s="150" t="s">
        <v>579</v>
      </c>
      <c r="E79" s="151"/>
      <c r="F79" s="151"/>
      <c r="G79" s="151"/>
      <c r="H79" s="151"/>
      <c r="I79" s="151"/>
      <c r="J79" s="152">
        <f>J2141</f>
        <v>0</v>
      </c>
      <c r="K79" s="100"/>
      <c r="L79" s="153"/>
    </row>
    <row r="80" spans="2:12" s="10" customFormat="1" ht="19.899999999999999" customHeight="1">
      <c r="B80" s="149"/>
      <c r="C80" s="100"/>
      <c r="D80" s="150" t="s">
        <v>580</v>
      </c>
      <c r="E80" s="151"/>
      <c r="F80" s="151"/>
      <c r="G80" s="151"/>
      <c r="H80" s="151"/>
      <c r="I80" s="151"/>
      <c r="J80" s="152">
        <f>J2290</f>
        <v>0</v>
      </c>
      <c r="K80" s="100"/>
      <c r="L80" s="153"/>
    </row>
    <row r="81" spans="1:31" s="10" customFormat="1" ht="19.899999999999999" customHeight="1">
      <c r="B81" s="149"/>
      <c r="C81" s="100"/>
      <c r="D81" s="150" t="s">
        <v>581</v>
      </c>
      <c r="E81" s="151"/>
      <c r="F81" s="151"/>
      <c r="G81" s="151"/>
      <c r="H81" s="151"/>
      <c r="I81" s="151"/>
      <c r="J81" s="152">
        <f>J2326</f>
        <v>0</v>
      </c>
      <c r="K81" s="100"/>
      <c r="L81" s="153"/>
    </row>
    <row r="82" spans="1:31" s="10" customFormat="1" ht="19.899999999999999" customHeight="1">
      <c r="B82" s="149"/>
      <c r="C82" s="100"/>
      <c r="D82" s="150" t="s">
        <v>582</v>
      </c>
      <c r="E82" s="151"/>
      <c r="F82" s="151"/>
      <c r="G82" s="151"/>
      <c r="H82" s="151"/>
      <c r="I82" s="151"/>
      <c r="J82" s="152">
        <f>J2454</f>
        <v>0</v>
      </c>
      <c r="K82" s="100"/>
      <c r="L82" s="153"/>
    </row>
    <row r="83" spans="1:31" s="10" customFormat="1" ht="19.899999999999999" customHeight="1">
      <c r="B83" s="149"/>
      <c r="C83" s="100"/>
      <c r="D83" s="150" t="s">
        <v>583</v>
      </c>
      <c r="E83" s="151"/>
      <c r="F83" s="151"/>
      <c r="G83" s="151"/>
      <c r="H83" s="151"/>
      <c r="I83" s="151"/>
      <c r="J83" s="152">
        <f>J2702</f>
        <v>0</v>
      </c>
      <c r="K83" s="100"/>
      <c r="L83" s="153"/>
    </row>
    <row r="84" spans="1:31" s="10" customFormat="1" ht="19.899999999999999" customHeight="1">
      <c r="B84" s="149"/>
      <c r="C84" s="100"/>
      <c r="D84" s="150" t="s">
        <v>584</v>
      </c>
      <c r="E84" s="151"/>
      <c r="F84" s="151"/>
      <c r="G84" s="151"/>
      <c r="H84" s="151"/>
      <c r="I84" s="151"/>
      <c r="J84" s="152">
        <f>J2874</f>
        <v>0</v>
      </c>
      <c r="K84" s="100"/>
      <c r="L84" s="153"/>
    </row>
    <row r="85" spans="1:31" s="10" customFormat="1" ht="19.899999999999999" customHeight="1">
      <c r="B85" s="149"/>
      <c r="C85" s="100"/>
      <c r="D85" s="150" t="s">
        <v>585</v>
      </c>
      <c r="E85" s="151"/>
      <c r="F85" s="151"/>
      <c r="G85" s="151"/>
      <c r="H85" s="151"/>
      <c r="I85" s="151"/>
      <c r="J85" s="152">
        <f>J2934</f>
        <v>0</v>
      </c>
      <c r="K85" s="100"/>
      <c r="L85" s="153"/>
    </row>
    <row r="86" spans="1:31" s="10" customFormat="1" ht="19.899999999999999" customHeight="1">
      <c r="B86" s="149"/>
      <c r="C86" s="100"/>
      <c r="D86" s="150" t="s">
        <v>586</v>
      </c>
      <c r="E86" s="151"/>
      <c r="F86" s="151"/>
      <c r="G86" s="151"/>
      <c r="H86" s="151"/>
      <c r="I86" s="151"/>
      <c r="J86" s="152">
        <f>J2963</f>
        <v>0</v>
      </c>
      <c r="K86" s="100"/>
      <c r="L86" s="153"/>
    </row>
    <row r="87" spans="1:31" s="10" customFormat="1" ht="19.899999999999999" customHeight="1">
      <c r="B87" s="149"/>
      <c r="C87" s="100"/>
      <c r="D87" s="150" t="s">
        <v>587</v>
      </c>
      <c r="E87" s="151"/>
      <c r="F87" s="151"/>
      <c r="G87" s="151"/>
      <c r="H87" s="151"/>
      <c r="I87" s="151"/>
      <c r="J87" s="152">
        <f>J2976</f>
        <v>0</v>
      </c>
      <c r="K87" s="100"/>
      <c r="L87" s="153"/>
    </row>
    <row r="88" spans="1:31" s="10" customFormat="1" ht="19.899999999999999" customHeight="1">
      <c r="B88" s="149"/>
      <c r="C88" s="100"/>
      <c r="D88" s="150" t="s">
        <v>588</v>
      </c>
      <c r="E88" s="151"/>
      <c r="F88" s="151"/>
      <c r="G88" s="151"/>
      <c r="H88" s="151"/>
      <c r="I88" s="151"/>
      <c r="J88" s="152">
        <f>J3094</f>
        <v>0</v>
      </c>
      <c r="K88" s="100"/>
      <c r="L88" s="153"/>
    </row>
    <row r="89" spans="1:31" s="10" customFormat="1" ht="19.899999999999999" customHeight="1">
      <c r="B89" s="149"/>
      <c r="C89" s="100"/>
      <c r="D89" s="150" t="s">
        <v>589</v>
      </c>
      <c r="E89" s="151"/>
      <c r="F89" s="151"/>
      <c r="G89" s="151"/>
      <c r="H89" s="151"/>
      <c r="I89" s="151"/>
      <c r="J89" s="152">
        <f>J3159</f>
        <v>0</v>
      </c>
      <c r="K89" s="100"/>
      <c r="L89" s="153"/>
    </row>
    <row r="90" spans="1:31" s="10" customFormat="1" ht="19.899999999999999" customHeight="1">
      <c r="B90" s="149"/>
      <c r="C90" s="100"/>
      <c r="D90" s="150" t="s">
        <v>590</v>
      </c>
      <c r="E90" s="151"/>
      <c r="F90" s="151"/>
      <c r="G90" s="151"/>
      <c r="H90" s="151"/>
      <c r="I90" s="151"/>
      <c r="J90" s="152">
        <f>J3227</f>
        <v>0</v>
      </c>
      <c r="K90" s="100"/>
      <c r="L90" s="153"/>
    </row>
    <row r="91" spans="1:31" s="9" customFormat="1" ht="24.95" customHeight="1">
      <c r="B91" s="143"/>
      <c r="C91" s="144"/>
      <c r="D91" s="145" t="s">
        <v>591</v>
      </c>
      <c r="E91" s="146"/>
      <c r="F91" s="146"/>
      <c r="G91" s="146"/>
      <c r="H91" s="146"/>
      <c r="I91" s="146"/>
      <c r="J91" s="147">
        <f>J3245</f>
        <v>0</v>
      </c>
      <c r="K91" s="144"/>
      <c r="L91" s="148"/>
    </row>
    <row r="92" spans="1:31" s="2" customFormat="1" ht="21.7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6"/>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6"/>
      <c r="S97" s="37"/>
      <c r="T97" s="37"/>
      <c r="U97" s="37"/>
      <c r="V97" s="37"/>
      <c r="W97" s="37"/>
      <c r="X97" s="37"/>
      <c r="Y97" s="37"/>
      <c r="Z97" s="37"/>
      <c r="AA97" s="37"/>
      <c r="AB97" s="37"/>
      <c r="AC97" s="37"/>
      <c r="AD97" s="37"/>
      <c r="AE97" s="37"/>
    </row>
    <row r="98" spans="1:31" s="2" customFormat="1" ht="24.95" customHeight="1">
      <c r="A98" s="37"/>
      <c r="B98" s="38"/>
      <c r="C98" s="26" t="s">
        <v>182</v>
      </c>
      <c r="D98" s="39"/>
      <c r="E98" s="39"/>
      <c r="F98" s="39"/>
      <c r="G98" s="39"/>
      <c r="H98" s="39"/>
      <c r="I98" s="39"/>
      <c r="J98" s="39"/>
      <c r="K98" s="39"/>
      <c r="L98" s="116"/>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6.5" customHeight="1">
      <c r="A101" s="37"/>
      <c r="B101" s="38"/>
      <c r="C101" s="39"/>
      <c r="D101" s="39"/>
      <c r="E101" s="427" t="str">
        <f>E7</f>
        <v>Zpracování PD - ZŠ F-M, ul. J. Čapka 2555 - tělocvična II.</v>
      </c>
      <c r="F101" s="428"/>
      <c r="G101" s="428"/>
      <c r="H101" s="428"/>
      <c r="I101" s="39"/>
      <c r="J101" s="39"/>
      <c r="K101" s="39"/>
      <c r="L101" s="116"/>
      <c r="S101" s="37"/>
      <c r="T101" s="37"/>
      <c r="U101" s="37"/>
      <c r="V101" s="37"/>
      <c r="W101" s="37"/>
      <c r="X101" s="37"/>
      <c r="Y101" s="37"/>
      <c r="Z101" s="37"/>
      <c r="AA101" s="37"/>
      <c r="AB101" s="37"/>
      <c r="AC101" s="37"/>
      <c r="AD101" s="37"/>
      <c r="AE101" s="37"/>
    </row>
    <row r="102" spans="1:31" s="1" customFormat="1" ht="12" customHeight="1">
      <c r="B102" s="24"/>
      <c r="C102" s="32" t="s">
        <v>167</v>
      </c>
      <c r="D102" s="25"/>
      <c r="E102" s="25"/>
      <c r="F102" s="25"/>
      <c r="G102" s="25"/>
      <c r="H102" s="25"/>
      <c r="I102" s="25"/>
      <c r="J102" s="25"/>
      <c r="K102" s="25"/>
      <c r="L102" s="23"/>
    </row>
    <row r="103" spans="1:31" s="2" customFormat="1" ht="16.5" customHeight="1">
      <c r="A103" s="37"/>
      <c r="B103" s="38"/>
      <c r="C103" s="39"/>
      <c r="D103" s="39"/>
      <c r="E103" s="427" t="s">
        <v>559</v>
      </c>
      <c r="F103" s="429"/>
      <c r="G103" s="429"/>
      <c r="H103" s="429"/>
      <c r="I103" s="39"/>
      <c r="J103" s="39"/>
      <c r="K103" s="39"/>
      <c r="L103" s="116"/>
      <c r="S103" s="37"/>
      <c r="T103" s="37"/>
      <c r="U103" s="37"/>
      <c r="V103" s="37"/>
      <c r="W103" s="37"/>
      <c r="X103" s="37"/>
      <c r="Y103" s="37"/>
      <c r="Z103" s="37"/>
      <c r="AA103" s="37"/>
      <c r="AB103" s="37"/>
      <c r="AC103" s="37"/>
      <c r="AD103" s="37"/>
      <c r="AE103" s="37"/>
    </row>
    <row r="104" spans="1:31" s="2" customFormat="1" ht="12" customHeight="1">
      <c r="A104" s="37"/>
      <c r="B104" s="38"/>
      <c r="C104" s="32" t="s">
        <v>563</v>
      </c>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31" s="2" customFormat="1" ht="16.5" customHeight="1">
      <c r="A105" s="37"/>
      <c r="B105" s="38"/>
      <c r="C105" s="39"/>
      <c r="D105" s="39"/>
      <c r="E105" s="383" t="str">
        <f>E11</f>
        <v>D.1.1, D1.2 - Tělocvična - ASŘ, SKŘ</v>
      </c>
      <c r="F105" s="429"/>
      <c r="G105" s="429"/>
      <c r="H105" s="429"/>
      <c r="I105" s="39"/>
      <c r="J105" s="39"/>
      <c r="K105" s="39"/>
      <c r="L105" s="116"/>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F14</f>
        <v>J. Čapka 2555, Frýdek Místek</v>
      </c>
      <c r="G107" s="39"/>
      <c r="H107" s="39"/>
      <c r="I107" s="32" t="s">
        <v>24</v>
      </c>
      <c r="J107" s="62" t="str">
        <f>IF(J14="","",J14)</f>
        <v>6. 3. 2025</v>
      </c>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25.7" customHeight="1">
      <c r="A109" s="37"/>
      <c r="B109" s="38"/>
      <c r="C109" s="32" t="s">
        <v>26</v>
      </c>
      <c r="D109" s="39"/>
      <c r="E109" s="39"/>
      <c r="F109" s="30" t="str">
        <f>E17</f>
        <v>Statutární město Frýdek - Místek</v>
      </c>
      <c r="G109" s="39"/>
      <c r="H109" s="39"/>
      <c r="I109" s="32" t="s">
        <v>33</v>
      </c>
      <c r="J109" s="35" t="str">
        <f>E23</f>
        <v>Energy Benefit Centre a.s., Ostrava</v>
      </c>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31</v>
      </c>
      <c r="D110" s="39"/>
      <c r="E110" s="39"/>
      <c r="F110" s="30" t="str">
        <f>IF(E20="","",E20)</f>
        <v>Vyplň údaj</v>
      </c>
      <c r="G110" s="39"/>
      <c r="H110" s="39"/>
      <c r="I110" s="32" t="s">
        <v>36</v>
      </c>
      <c r="J110" s="35" t="str">
        <f>E26</f>
        <v>Ing. Alena Chmelová, Opava</v>
      </c>
      <c r="K110" s="39"/>
      <c r="L110" s="116"/>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6"/>
      <c r="S111" s="37"/>
      <c r="T111" s="37"/>
      <c r="U111" s="37"/>
      <c r="V111" s="37"/>
      <c r="W111" s="37"/>
      <c r="X111" s="37"/>
      <c r="Y111" s="37"/>
      <c r="Z111" s="37"/>
      <c r="AA111" s="37"/>
      <c r="AB111" s="37"/>
      <c r="AC111" s="37"/>
      <c r="AD111" s="37"/>
      <c r="AE111" s="37"/>
    </row>
    <row r="112" spans="1:31" s="11" customFormat="1" ht="29.25" customHeight="1">
      <c r="A112" s="154"/>
      <c r="B112" s="155"/>
      <c r="C112" s="156" t="s">
        <v>183</v>
      </c>
      <c r="D112" s="157" t="s">
        <v>59</v>
      </c>
      <c r="E112" s="157" t="s">
        <v>55</v>
      </c>
      <c r="F112" s="157" t="s">
        <v>56</v>
      </c>
      <c r="G112" s="157" t="s">
        <v>184</v>
      </c>
      <c r="H112" s="157" t="s">
        <v>185</v>
      </c>
      <c r="I112" s="157" t="s">
        <v>186</v>
      </c>
      <c r="J112" s="157" t="s">
        <v>173</v>
      </c>
      <c r="K112" s="158" t="s">
        <v>187</v>
      </c>
      <c r="L112" s="159"/>
      <c r="M112" s="71" t="s">
        <v>28</v>
      </c>
      <c r="N112" s="72" t="s">
        <v>44</v>
      </c>
      <c r="O112" s="72" t="s">
        <v>188</v>
      </c>
      <c r="P112" s="72" t="s">
        <v>189</v>
      </c>
      <c r="Q112" s="72" t="s">
        <v>190</v>
      </c>
      <c r="R112" s="72" t="s">
        <v>191</v>
      </c>
      <c r="S112" s="72" t="s">
        <v>192</v>
      </c>
      <c r="T112" s="73" t="s">
        <v>193</v>
      </c>
      <c r="U112" s="154"/>
      <c r="V112" s="154"/>
      <c r="W112" s="154"/>
      <c r="X112" s="154"/>
      <c r="Y112" s="154"/>
      <c r="Z112" s="154"/>
      <c r="AA112" s="154"/>
      <c r="AB112" s="154"/>
      <c r="AC112" s="154"/>
      <c r="AD112" s="154"/>
      <c r="AE112" s="154"/>
    </row>
    <row r="113" spans="1:65" s="2" customFormat="1" ht="22.9" customHeight="1">
      <c r="A113" s="37"/>
      <c r="B113" s="38"/>
      <c r="C113" s="78" t="s">
        <v>194</v>
      </c>
      <c r="D113" s="39"/>
      <c r="E113" s="39"/>
      <c r="F113" s="39"/>
      <c r="G113" s="39"/>
      <c r="H113" s="39"/>
      <c r="I113" s="39"/>
      <c r="J113" s="160">
        <f>BK113</f>
        <v>0</v>
      </c>
      <c r="K113" s="39"/>
      <c r="L113" s="42"/>
      <c r="M113" s="74"/>
      <c r="N113" s="161"/>
      <c r="O113" s="75"/>
      <c r="P113" s="162">
        <f>P114+P1631+P3245</f>
        <v>0</v>
      </c>
      <c r="Q113" s="75"/>
      <c r="R113" s="162">
        <f>R114+R1631+R3245</f>
        <v>5610.6287271399997</v>
      </c>
      <c r="S113" s="75"/>
      <c r="T113" s="163">
        <f>T114+T1631+T3245</f>
        <v>5.9703884199999999</v>
      </c>
      <c r="U113" s="37"/>
      <c r="V113" s="37"/>
      <c r="W113" s="37"/>
      <c r="X113" s="37"/>
      <c r="Y113" s="37"/>
      <c r="Z113" s="37"/>
      <c r="AA113" s="37"/>
      <c r="AB113" s="37"/>
      <c r="AC113" s="37"/>
      <c r="AD113" s="37"/>
      <c r="AE113" s="37"/>
      <c r="AT113" s="20" t="s">
        <v>73</v>
      </c>
      <c r="AU113" s="20" t="s">
        <v>174</v>
      </c>
      <c r="BK113" s="164">
        <f>BK114+BK1631+BK3245</f>
        <v>0</v>
      </c>
    </row>
    <row r="114" spans="1:65" s="12" customFormat="1" ht="25.9" customHeight="1">
      <c r="B114" s="165"/>
      <c r="C114" s="166"/>
      <c r="D114" s="167" t="s">
        <v>73</v>
      </c>
      <c r="E114" s="168" t="s">
        <v>195</v>
      </c>
      <c r="F114" s="168" t="s">
        <v>196</v>
      </c>
      <c r="G114" s="166"/>
      <c r="H114" s="166"/>
      <c r="I114" s="169"/>
      <c r="J114" s="170">
        <f>BK114</f>
        <v>0</v>
      </c>
      <c r="K114" s="166"/>
      <c r="L114" s="171"/>
      <c r="M114" s="172"/>
      <c r="N114" s="173"/>
      <c r="O114" s="173"/>
      <c r="P114" s="174">
        <f>P115+P198+P304+P555+P776+P1410+P1616+P1628</f>
        <v>0</v>
      </c>
      <c r="Q114" s="173"/>
      <c r="R114" s="174">
        <f>R115+R198+R304+R555+R776+R1410+R1616+R1628</f>
        <v>5340.3899803999993</v>
      </c>
      <c r="S114" s="173"/>
      <c r="T114" s="175">
        <f>T115+T198+T304+T555+T776+T1410+T1616+T1628</f>
        <v>5.9703884199999999</v>
      </c>
      <c r="AR114" s="176" t="s">
        <v>82</v>
      </c>
      <c r="AT114" s="177" t="s">
        <v>73</v>
      </c>
      <c r="AU114" s="177" t="s">
        <v>74</v>
      </c>
      <c r="AY114" s="176" t="s">
        <v>197</v>
      </c>
      <c r="BK114" s="178">
        <f>BK115+BK198+BK304+BK555+BK776+BK1410+BK1616+BK1628</f>
        <v>0</v>
      </c>
    </row>
    <row r="115" spans="1:65" s="12" customFormat="1" ht="22.9" customHeight="1">
      <c r="B115" s="165"/>
      <c r="C115" s="166"/>
      <c r="D115" s="167" t="s">
        <v>73</v>
      </c>
      <c r="E115" s="179" t="s">
        <v>82</v>
      </c>
      <c r="F115" s="179" t="s">
        <v>198</v>
      </c>
      <c r="G115" s="166"/>
      <c r="H115" s="166"/>
      <c r="I115" s="169"/>
      <c r="J115" s="180">
        <f>BK115</f>
        <v>0</v>
      </c>
      <c r="K115" s="166"/>
      <c r="L115" s="171"/>
      <c r="M115" s="172"/>
      <c r="N115" s="173"/>
      <c r="O115" s="173"/>
      <c r="P115" s="174">
        <f>SUM(P116:P197)</f>
        <v>0</v>
      </c>
      <c r="Q115" s="173"/>
      <c r="R115" s="174">
        <f>SUM(R116:R197)</f>
        <v>0</v>
      </c>
      <c r="S115" s="173"/>
      <c r="T115" s="175">
        <f>SUM(T116:T197)</f>
        <v>0</v>
      </c>
      <c r="AR115" s="176" t="s">
        <v>82</v>
      </c>
      <c r="AT115" s="177" t="s">
        <v>73</v>
      </c>
      <c r="AU115" s="177" t="s">
        <v>82</v>
      </c>
      <c r="AY115" s="176" t="s">
        <v>197</v>
      </c>
      <c r="BK115" s="178">
        <f>SUM(BK116:BK197)</f>
        <v>0</v>
      </c>
    </row>
    <row r="116" spans="1:65" s="2" customFormat="1" ht="21.75" customHeight="1">
      <c r="A116" s="37"/>
      <c r="B116" s="38"/>
      <c r="C116" s="181" t="s">
        <v>82</v>
      </c>
      <c r="D116" s="181" t="s">
        <v>199</v>
      </c>
      <c r="E116" s="182" t="s">
        <v>592</v>
      </c>
      <c r="F116" s="183" t="s">
        <v>593</v>
      </c>
      <c r="G116" s="184" t="s">
        <v>409</v>
      </c>
      <c r="H116" s="185">
        <v>344.92</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594</v>
      </c>
    </row>
    <row r="117" spans="1:65" s="2" customFormat="1" ht="11.25">
      <c r="A117" s="37"/>
      <c r="B117" s="38"/>
      <c r="C117" s="39"/>
      <c r="D117" s="194" t="s">
        <v>206</v>
      </c>
      <c r="E117" s="39"/>
      <c r="F117" s="195" t="s">
        <v>595</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5" customFormat="1" ht="11.25">
      <c r="B120" s="222"/>
      <c r="C120" s="223"/>
      <c r="D120" s="201" t="s">
        <v>213</v>
      </c>
      <c r="E120" s="224" t="s">
        <v>28</v>
      </c>
      <c r="F120" s="225" t="s">
        <v>598</v>
      </c>
      <c r="G120" s="223"/>
      <c r="H120" s="224" t="s">
        <v>28</v>
      </c>
      <c r="I120" s="226"/>
      <c r="J120" s="223"/>
      <c r="K120" s="223"/>
      <c r="L120" s="227"/>
      <c r="M120" s="228"/>
      <c r="N120" s="229"/>
      <c r="O120" s="229"/>
      <c r="P120" s="229"/>
      <c r="Q120" s="229"/>
      <c r="R120" s="229"/>
      <c r="S120" s="229"/>
      <c r="T120" s="230"/>
      <c r="AT120" s="231" t="s">
        <v>213</v>
      </c>
      <c r="AU120" s="231" t="s">
        <v>84</v>
      </c>
      <c r="AV120" s="15" t="s">
        <v>82</v>
      </c>
      <c r="AW120" s="15" t="s">
        <v>35</v>
      </c>
      <c r="AX120" s="15" t="s">
        <v>74</v>
      </c>
      <c r="AY120" s="231" t="s">
        <v>197</v>
      </c>
    </row>
    <row r="121" spans="1:65" s="13" customFormat="1" ht="11.25">
      <c r="B121" s="199"/>
      <c r="C121" s="200"/>
      <c r="D121" s="201" t="s">
        <v>213</v>
      </c>
      <c r="E121" s="202" t="s">
        <v>28</v>
      </c>
      <c r="F121" s="203" t="s">
        <v>599</v>
      </c>
      <c r="G121" s="200"/>
      <c r="H121" s="204">
        <v>265</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5" customFormat="1" ht="11.25">
      <c r="B122" s="222"/>
      <c r="C122" s="223"/>
      <c r="D122" s="201" t="s">
        <v>213</v>
      </c>
      <c r="E122" s="224" t="s">
        <v>28</v>
      </c>
      <c r="F122" s="225" t="s">
        <v>600</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601</v>
      </c>
      <c r="G123" s="200"/>
      <c r="H123" s="204">
        <v>79.92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344.92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84</v>
      </c>
      <c r="D125" s="181" t="s">
        <v>199</v>
      </c>
      <c r="E125" s="182" t="s">
        <v>602</v>
      </c>
      <c r="F125" s="183" t="s">
        <v>603</v>
      </c>
      <c r="G125" s="184" t="s">
        <v>409</v>
      </c>
      <c r="H125" s="185">
        <v>367.38400000000001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604</v>
      </c>
    </row>
    <row r="126" spans="1:65" s="2" customFormat="1" ht="11.25">
      <c r="A126" s="37"/>
      <c r="B126" s="38"/>
      <c r="C126" s="39"/>
      <c r="D126" s="194" t="s">
        <v>206</v>
      </c>
      <c r="E126" s="39"/>
      <c r="F126" s="195" t="s">
        <v>605</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15" customFormat="1" ht="11.25">
      <c r="B127" s="222"/>
      <c r="C127" s="223"/>
      <c r="D127" s="201" t="s">
        <v>213</v>
      </c>
      <c r="E127" s="224" t="s">
        <v>28</v>
      </c>
      <c r="F127" s="225" t="s">
        <v>596</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5" customFormat="1" ht="11.25">
      <c r="B128" s="222"/>
      <c r="C128" s="223"/>
      <c r="D128" s="201" t="s">
        <v>213</v>
      </c>
      <c r="E128" s="224" t="s">
        <v>28</v>
      </c>
      <c r="F128" s="225" t="s">
        <v>606</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2:51" s="13" customFormat="1" ht="11.25">
      <c r="B129" s="199"/>
      <c r="C129" s="200"/>
      <c r="D129" s="201" t="s">
        <v>213</v>
      </c>
      <c r="E129" s="202" t="s">
        <v>28</v>
      </c>
      <c r="F129" s="203" t="s">
        <v>607</v>
      </c>
      <c r="G129" s="200"/>
      <c r="H129" s="204">
        <v>100.3</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2:51" s="13" customFormat="1" ht="11.25">
      <c r="B130" s="199"/>
      <c r="C130" s="200"/>
      <c r="D130" s="201" t="s">
        <v>213</v>
      </c>
      <c r="E130" s="202" t="s">
        <v>28</v>
      </c>
      <c r="F130" s="203" t="s">
        <v>608</v>
      </c>
      <c r="G130" s="200"/>
      <c r="H130" s="204">
        <v>32</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2:51" s="15" customFormat="1" ht="11.25">
      <c r="B131" s="222"/>
      <c r="C131" s="223"/>
      <c r="D131" s="201" t="s">
        <v>213</v>
      </c>
      <c r="E131" s="224" t="s">
        <v>28</v>
      </c>
      <c r="F131" s="225" t="s">
        <v>609</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2:51" s="13" customFormat="1" ht="11.25">
      <c r="B132" s="199"/>
      <c r="C132" s="200"/>
      <c r="D132" s="201" t="s">
        <v>213</v>
      </c>
      <c r="E132" s="202" t="s">
        <v>28</v>
      </c>
      <c r="F132" s="203" t="s">
        <v>610</v>
      </c>
      <c r="G132" s="200"/>
      <c r="H132" s="204">
        <v>123.9</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2:51" s="13" customFormat="1" ht="11.25">
      <c r="B133" s="199"/>
      <c r="C133" s="200"/>
      <c r="D133" s="201" t="s">
        <v>213</v>
      </c>
      <c r="E133" s="202" t="s">
        <v>28</v>
      </c>
      <c r="F133" s="203" t="s">
        <v>611</v>
      </c>
      <c r="G133" s="200"/>
      <c r="H133" s="204">
        <v>26.94</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2:51" s="13" customFormat="1" ht="11.25">
      <c r="B134" s="199"/>
      <c r="C134" s="200"/>
      <c r="D134" s="201" t="s">
        <v>213</v>
      </c>
      <c r="E134" s="202" t="s">
        <v>28</v>
      </c>
      <c r="F134" s="203" t="s">
        <v>612</v>
      </c>
      <c r="G134" s="200"/>
      <c r="H134" s="204">
        <v>5.0750000000000002</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2:51" s="15" customFormat="1" ht="11.25">
      <c r="B135" s="222"/>
      <c r="C135" s="223"/>
      <c r="D135" s="201" t="s">
        <v>213</v>
      </c>
      <c r="E135" s="224" t="s">
        <v>28</v>
      </c>
      <c r="F135" s="225" t="s">
        <v>613</v>
      </c>
      <c r="G135" s="223"/>
      <c r="H135" s="224" t="s">
        <v>28</v>
      </c>
      <c r="I135" s="226"/>
      <c r="J135" s="223"/>
      <c r="K135" s="223"/>
      <c r="L135" s="227"/>
      <c r="M135" s="228"/>
      <c r="N135" s="229"/>
      <c r="O135" s="229"/>
      <c r="P135" s="229"/>
      <c r="Q135" s="229"/>
      <c r="R135" s="229"/>
      <c r="S135" s="229"/>
      <c r="T135" s="230"/>
      <c r="AT135" s="231" t="s">
        <v>213</v>
      </c>
      <c r="AU135" s="231" t="s">
        <v>84</v>
      </c>
      <c r="AV135" s="15" t="s">
        <v>82</v>
      </c>
      <c r="AW135" s="15" t="s">
        <v>35</v>
      </c>
      <c r="AX135" s="15" t="s">
        <v>74</v>
      </c>
      <c r="AY135" s="231" t="s">
        <v>197</v>
      </c>
    </row>
    <row r="136" spans="2:51" s="13" customFormat="1" ht="11.25">
      <c r="B136" s="199"/>
      <c r="C136" s="200"/>
      <c r="D136" s="201" t="s">
        <v>213</v>
      </c>
      <c r="E136" s="202" t="s">
        <v>28</v>
      </c>
      <c r="F136" s="203" t="s">
        <v>614</v>
      </c>
      <c r="G136" s="200"/>
      <c r="H136" s="204">
        <v>5.0199999999999996</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2:51" s="13" customFormat="1" ht="11.25">
      <c r="B137" s="199"/>
      <c r="C137" s="200"/>
      <c r="D137" s="201" t="s">
        <v>213</v>
      </c>
      <c r="E137" s="202" t="s">
        <v>28</v>
      </c>
      <c r="F137" s="203" t="s">
        <v>615</v>
      </c>
      <c r="G137" s="200"/>
      <c r="H137" s="204">
        <v>4.05</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2:51" s="13" customFormat="1" ht="11.25">
      <c r="B138" s="199"/>
      <c r="C138" s="200"/>
      <c r="D138" s="201" t="s">
        <v>213</v>
      </c>
      <c r="E138" s="202" t="s">
        <v>28</v>
      </c>
      <c r="F138" s="203" t="s">
        <v>616</v>
      </c>
      <c r="G138" s="200"/>
      <c r="H138" s="204">
        <v>2.3279999999999998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2:51" s="13" customFormat="1" ht="11.25">
      <c r="B139" s="199"/>
      <c r="C139" s="200"/>
      <c r="D139" s="201" t="s">
        <v>213</v>
      </c>
      <c r="E139" s="202" t="s">
        <v>28</v>
      </c>
      <c r="F139" s="203" t="s">
        <v>617</v>
      </c>
      <c r="G139" s="200"/>
      <c r="H139" s="204">
        <v>2.4430000000000001</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2:51" s="13" customFormat="1" ht="11.25">
      <c r="B140" s="199"/>
      <c r="C140" s="200"/>
      <c r="D140" s="201" t="s">
        <v>213</v>
      </c>
      <c r="E140" s="202" t="s">
        <v>28</v>
      </c>
      <c r="F140" s="203" t="s">
        <v>618</v>
      </c>
      <c r="G140" s="200"/>
      <c r="H140" s="204">
        <v>10.978</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2:51" s="13" customFormat="1" ht="11.25">
      <c r="B141" s="199"/>
      <c r="C141" s="200"/>
      <c r="D141" s="201" t="s">
        <v>213</v>
      </c>
      <c r="E141" s="202" t="s">
        <v>28</v>
      </c>
      <c r="F141" s="203" t="s">
        <v>619</v>
      </c>
      <c r="G141" s="200"/>
      <c r="H141" s="204">
        <v>25.872</v>
      </c>
      <c r="I141" s="205"/>
      <c r="J141" s="200"/>
      <c r="K141" s="200"/>
      <c r="L141" s="206"/>
      <c r="M141" s="207"/>
      <c r="N141" s="208"/>
      <c r="O141" s="208"/>
      <c r="P141" s="208"/>
      <c r="Q141" s="208"/>
      <c r="R141" s="208"/>
      <c r="S141" s="208"/>
      <c r="T141" s="209"/>
      <c r="AT141" s="210" t="s">
        <v>213</v>
      </c>
      <c r="AU141" s="210" t="s">
        <v>84</v>
      </c>
      <c r="AV141" s="13" t="s">
        <v>84</v>
      </c>
      <c r="AW141" s="13" t="s">
        <v>35</v>
      </c>
      <c r="AX141" s="13" t="s">
        <v>74</v>
      </c>
      <c r="AY141" s="210" t="s">
        <v>197</v>
      </c>
    </row>
    <row r="142" spans="2:51" s="15" customFormat="1" ht="11.25">
      <c r="B142" s="222"/>
      <c r="C142" s="223"/>
      <c r="D142" s="201" t="s">
        <v>213</v>
      </c>
      <c r="E142" s="224" t="s">
        <v>28</v>
      </c>
      <c r="F142" s="225" t="s">
        <v>620</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2:51" s="13" customFormat="1" ht="11.25">
      <c r="B143" s="199"/>
      <c r="C143" s="200"/>
      <c r="D143" s="201" t="s">
        <v>213</v>
      </c>
      <c r="E143" s="202" t="s">
        <v>28</v>
      </c>
      <c r="F143" s="203" t="s">
        <v>621</v>
      </c>
      <c r="G143" s="200"/>
      <c r="H143" s="204">
        <v>28.478000000000002</v>
      </c>
      <c r="I143" s="205"/>
      <c r="J143" s="200"/>
      <c r="K143" s="200"/>
      <c r="L143" s="206"/>
      <c r="M143" s="207"/>
      <c r="N143" s="208"/>
      <c r="O143" s="208"/>
      <c r="P143" s="208"/>
      <c r="Q143" s="208"/>
      <c r="R143" s="208"/>
      <c r="S143" s="208"/>
      <c r="T143" s="209"/>
      <c r="AT143" s="210" t="s">
        <v>213</v>
      </c>
      <c r="AU143" s="210" t="s">
        <v>84</v>
      </c>
      <c r="AV143" s="13" t="s">
        <v>84</v>
      </c>
      <c r="AW143" s="13" t="s">
        <v>35</v>
      </c>
      <c r="AX143" s="13" t="s">
        <v>74</v>
      </c>
      <c r="AY143" s="210" t="s">
        <v>197</v>
      </c>
    </row>
    <row r="144" spans="2:51" s="14" customFormat="1" ht="11.25">
      <c r="B144" s="211"/>
      <c r="C144" s="212"/>
      <c r="D144" s="201" t="s">
        <v>213</v>
      </c>
      <c r="E144" s="213" t="s">
        <v>28</v>
      </c>
      <c r="F144" s="214" t="s">
        <v>226</v>
      </c>
      <c r="G144" s="212"/>
      <c r="H144" s="215">
        <v>367.38400000000001</v>
      </c>
      <c r="I144" s="216"/>
      <c r="J144" s="212"/>
      <c r="K144" s="212"/>
      <c r="L144" s="217"/>
      <c r="M144" s="218"/>
      <c r="N144" s="219"/>
      <c r="O144" s="219"/>
      <c r="P144" s="219"/>
      <c r="Q144" s="219"/>
      <c r="R144" s="219"/>
      <c r="S144" s="219"/>
      <c r="T144" s="220"/>
      <c r="AT144" s="221" t="s">
        <v>213</v>
      </c>
      <c r="AU144" s="221" t="s">
        <v>84</v>
      </c>
      <c r="AV144" s="14" t="s">
        <v>204</v>
      </c>
      <c r="AW144" s="14" t="s">
        <v>35</v>
      </c>
      <c r="AX144" s="14" t="s">
        <v>82</v>
      </c>
      <c r="AY144" s="221" t="s">
        <v>197</v>
      </c>
    </row>
    <row r="145" spans="1:65" s="2" customFormat="1" ht="37.9" customHeight="1">
      <c r="A145" s="37"/>
      <c r="B145" s="38"/>
      <c r="C145" s="181" t="s">
        <v>160</v>
      </c>
      <c r="D145" s="181" t="s">
        <v>199</v>
      </c>
      <c r="E145" s="182" t="s">
        <v>407</v>
      </c>
      <c r="F145" s="183" t="s">
        <v>408</v>
      </c>
      <c r="G145" s="184" t="s">
        <v>409</v>
      </c>
      <c r="H145" s="185">
        <v>1095.7539999999999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622</v>
      </c>
    </row>
    <row r="146" spans="1:65" s="2" customFormat="1" ht="11.25">
      <c r="A146" s="37"/>
      <c r="B146" s="38"/>
      <c r="C146" s="39"/>
      <c r="D146" s="194" t="s">
        <v>206</v>
      </c>
      <c r="E146" s="39"/>
      <c r="F146" s="195" t="s">
        <v>411</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15" customFormat="1" ht="11.25">
      <c r="B147" s="222"/>
      <c r="C147" s="223"/>
      <c r="D147" s="201" t="s">
        <v>213</v>
      </c>
      <c r="E147" s="224" t="s">
        <v>28</v>
      </c>
      <c r="F147" s="225" t="s">
        <v>596</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5" customFormat="1" ht="11.25">
      <c r="B148" s="222"/>
      <c r="C148" s="223"/>
      <c r="D148" s="201" t="s">
        <v>213</v>
      </c>
      <c r="E148" s="224" t="s">
        <v>28</v>
      </c>
      <c r="F148" s="225" t="s">
        <v>623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3" customFormat="1" ht="11.25">
      <c r="B149" s="199"/>
      <c r="C149" s="200"/>
      <c r="D149" s="201" t="s">
        <v>213</v>
      </c>
      <c r="E149" s="202" t="s">
        <v>28</v>
      </c>
      <c r="F149" s="203" t="s">
        <v>624</v>
      </c>
      <c r="G149" s="200"/>
      <c r="H149" s="204">
        <v>766.9</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5" customFormat="1" ht="11.25">
      <c r="B150" s="222"/>
      <c r="C150" s="223"/>
      <c r="D150" s="201" t="s">
        <v>213</v>
      </c>
      <c r="E150" s="224" t="s">
        <v>28</v>
      </c>
      <c r="F150" s="225" t="s">
        <v>625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3" customFormat="1" ht="11.25">
      <c r="B151" s="199"/>
      <c r="C151" s="200"/>
      <c r="D151" s="201" t="s">
        <v>213</v>
      </c>
      <c r="E151" s="202" t="s">
        <v>28</v>
      </c>
      <c r="F151" s="203" t="s">
        <v>626</v>
      </c>
      <c r="G151" s="200"/>
      <c r="H151" s="204">
        <v>328.85399999999998</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1095.7539999999999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37.9" customHeight="1">
      <c r="A153" s="37"/>
      <c r="B153" s="38"/>
      <c r="C153" s="181" t="s">
        <v>204</v>
      </c>
      <c r="D153" s="181" t="s">
        <v>199</v>
      </c>
      <c r="E153" s="182" t="s">
        <v>420</v>
      </c>
      <c r="F153" s="183" t="s">
        <v>421</v>
      </c>
      <c r="G153" s="184" t="s">
        <v>409</v>
      </c>
      <c r="H153" s="185">
        <v>3638.2080000000001</v>
      </c>
      <c r="I153" s="186"/>
      <c r="J153" s="187">
        <f>ROUND(I153*H153,2)</f>
        <v>0</v>
      </c>
      <c r="K153" s="183" t="s">
        <v>203</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627</v>
      </c>
    </row>
    <row r="154" spans="1:65" s="2" customFormat="1" ht="11.25">
      <c r="A154" s="37"/>
      <c r="B154" s="38"/>
      <c r="C154" s="39"/>
      <c r="D154" s="194" t="s">
        <v>206</v>
      </c>
      <c r="E154" s="39"/>
      <c r="F154" s="195" t="s">
        <v>423</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596</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625</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628</v>
      </c>
      <c r="G157" s="200"/>
      <c r="H157" s="204">
        <v>328.85399999999998</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3" customFormat="1" ht="11.25">
      <c r="B158" s="199"/>
      <c r="C158" s="200"/>
      <c r="D158" s="201" t="s">
        <v>213</v>
      </c>
      <c r="E158" s="202" t="s">
        <v>28</v>
      </c>
      <c r="F158" s="203" t="s">
        <v>629</v>
      </c>
      <c r="G158" s="200"/>
      <c r="H158" s="204">
        <v>-25.67</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4" customFormat="1" ht="11.25">
      <c r="B159" s="211"/>
      <c r="C159" s="212"/>
      <c r="D159" s="201" t="s">
        <v>213</v>
      </c>
      <c r="E159" s="213" t="s">
        <v>28</v>
      </c>
      <c r="F159" s="214" t="s">
        <v>226</v>
      </c>
      <c r="G159" s="212"/>
      <c r="H159" s="215">
        <v>303.18400000000003</v>
      </c>
      <c r="I159" s="216"/>
      <c r="J159" s="212"/>
      <c r="K159" s="212"/>
      <c r="L159" s="217"/>
      <c r="M159" s="218"/>
      <c r="N159" s="219"/>
      <c r="O159" s="219"/>
      <c r="P159" s="219"/>
      <c r="Q159" s="219"/>
      <c r="R159" s="219"/>
      <c r="S159" s="219"/>
      <c r="T159" s="220"/>
      <c r="AT159" s="221" t="s">
        <v>213</v>
      </c>
      <c r="AU159" s="221" t="s">
        <v>84</v>
      </c>
      <c r="AV159" s="14" t="s">
        <v>204</v>
      </c>
      <c r="AW159" s="14" t="s">
        <v>35</v>
      </c>
      <c r="AX159" s="14" t="s">
        <v>82</v>
      </c>
      <c r="AY159" s="221" t="s">
        <v>197</v>
      </c>
    </row>
    <row r="160" spans="1:65" s="13" customFormat="1" ht="11.25">
      <c r="B160" s="199"/>
      <c r="C160" s="200"/>
      <c r="D160" s="201" t="s">
        <v>213</v>
      </c>
      <c r="E160" s="200"/>
      <c r="F160" s="203" t="s">
        <v>630</v>
      </c>
      <c r="G160" s="200"/>
      <c r="H160" s="204">
        <v>3638.2080000000001</v>
      </c>
      <c r="I160" s="205"/>
      <c r="J160" s="200"/>
      <c r="K160" s="200"/>
      <c r="L160" s="206"/>
      <c r="M160" s="207"/>
      <c r="N160" s="208"/>
      <c r="O160" s="208"/>
      <c r="P160" s="208"/>
      <c r="Q160" s="208"/>
      <c r="R160" s="208"/>
      <c r="S160" s="208"/>
      <c r="T160" s="209"/>
      <c r="AT160" s="210" t="s">
        <v>213</v>
      </c>
      <c r="AU160" s="210" t="s">
        <v>84</v>
      </c>
      <c r="AV160" s="13" t="s">
        <v>84</v>
      </c>
      <c r="AW160" s="13" t="s">
        <v>4</v>
      </c>
      <c r="AX160" s="13" t="s">
        <v>82</v>
      </c>
      <c r="AY160" s="210" t="s">
        <v>197</v>
      </c>
    </row>
    <row r="161" spans="1:65" s="2" customFormat="1" ht="24.2" customHeight="1">
      <c r="A161" s="37"/>
      <c r="B161" s="38"/>
      <c r="C161" s="181" t="s">
        <v>227</v>
      </c>
      <c r="D161" s="181" t="s">
        <v>199</v>
      </c>
      <c r="E161" s="182" t="s">
        <v>631</v>
      </c>
      <c r="F161" s="183" t="s">
        <v>632</v>
      </c>
      <c r="G161" s="184" t="s">
        <v>409</v>
      </c>
      <c r="H161" s="185">
        <v>383.45</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633</v>
      </c>
    </row>
    <row r="162" spans="1:65" s="2" customFormat="1" ht="11.25">
      <c r="A162" s="37"/>
      <c r="B162" s="38"/>
      <c r="C162" s="39"/>
      <c r="D162" s="194" t="s">
        <v>206</v>
      </c>
      <c r="E162" s="39"/>
      <c r="F162" s="195" t="s">
        <v>634</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5" customFormat="1" ht="11.25">
      <c r="B163" s="222"/>
      <c r="C163" s="223"/>
      <c r="D163" s="201" t="s">
        <v>213</v>
      </c>
      <c r="E163" s="224" t="s">
        <v>28</v>
      </c>
      <c r="F163" s="225" t="s">
        <v>596</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5" customFormat="1" ht="11.25">
      <c r="B164" s="222"/>
      <c r="C164" s="223"/>
      <c r="D164" s="201" t="s">
        <v>213</v>
      </c>
      <c r="E164" s="224" t="s">
        <v>28</v>
      </c>
      <c r="F164" s="225" t="s">
        <v>635</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636</v>
      </c>
      <c r="G165" s="200"/>
      <c r="H165" s="204">
        <v>383.45</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24.2" customHeight="1">
      <c r="A166" s="37"/>
      <c r="B166" s="38"/>
      <c r="C166" s="181" t="s">
        <v>233</v>
      </c>
      <c r="D166" s="181" t="s">
        <v>199</v>
      </c>
      <c r="E166" s="182" t="s">
        <v>426</v>
      </c>
      <c r="F166" s="183" t="s">
        <v>427</v>
      </c>
      <c r="G166" s="184" t="s">
        <v>428</v>
      </c>
      <c r="H166" s="185">
        <v>545.73099999999999</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637</v>
      </c>
    </row>
    <row r="167" spans="1:65" s="2" customFormat="1" ht="11.25">
      <c r="A167" s="37"/>
      <c r="B167" s="38"/>
      <c r="C167" s="39"/>
      <c r="D167" s="194" t="s">
        <v>206</v>
      </c>
      <c r="E167" s="39"/>
      <c r="F167" s="195" t="s">
        <v>430</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638</v>
      </c>
      <c r="G168" s="200"/>
      <c r="H168" s="204">
        <v>545.73099999999999</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4.2" customHeight="1">
      <c r="A169" s="37"/>
      <c r="B169" s="38"/>
      <c r="C169" s="181" t="s">
        <v>238</v>
      </c>
      <c r="D169" s="181" t="s">
        <v>199</v>
      </c>
      <c r="E169" s="182" t="s">
        <v>434</v>
      </c>
      <c r="F169" s="183" t="s">
        <v>435</v>
      </c>
      <c r="G169" s="184" t="s">
        <v>409</v>
      </c>
      <c r="H169" s="185">
        <v>303.18400000000003</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639</v>
      </c>
    </row>
    <row r="170" spans="1:65" s="2" customFormat="1" ht="11.25">
      <c r="A170" s="37"/>
      <c r="B170" s="38"/>
      <c r="C170" s="39"/>
      <c r="D170" s="194" t="s">
        <v>206</v>
      </c>
      <c r="E170" s="39"/>
      <c r="F170" s="195" t="s">
        <v>437</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5" customFormat="1" ht="11.25">
      <c r="B171" s="222"/>
      <c r="C171" s="223"/>
      <c r="D171" s="201" t="s">
        <v>213</v>
      </c>
      <c r="E171" s="224" t="s">
        <v>28</v>
      </c>
      <c r="F171" s="225" t="s">
        <v>596</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5" customFormat="1" ht="11.25">
      <c r="B172" s="222"/>
      <c r="C172" s="223"/>
      <c r="D172" s="201" t="s">
        <v>213</v>
      </c>
      <c r="E172" s="224" t="s">
        <v>28</v>
      </c>
      <c r="F172" s="225" t="s">
        <v>625</v>
      </c>
      <c r="G172" s="223"/>
      <c r="H172" s="224" t="s">
        <v>28</v>
      </c>
      <c r="I172" s="226"/>
      <c r="J172" s="223"/>
      <c r="K172" s="223"/>
      <c r="L172" s="227"/>
      <c r="M172" s="228"/>
      <c r="N172" s="229"/>
      <c r="O172" s="229"/>
      <c r="P172" s="229"/>
      <c r="Q172" s="229"/>
      <c r="R172" s="229"/>
      <c r="S172" s="229"/>
      <c r="T172" s="230"/>
      <c r="AT172" s="231" t="s">
        <v>213</v>
      </c>
      <c r="AU172" s="231" t="s">
        <v>84</v>
      </c>
      <c r="AV172" s="15" t="s">
        <v>82</v>
      </c>
      <c r="AW172" s="15" t="s">
        <v>35</v>
      </c>
      <c r="AX172" s="15" t="s">
        <v>74</v>
      </c>
      <c r="AY172" s="231" t="s">
        <v>197</v>
      </c>
    </row>
    <row r="173" spans="1:65" s="13" customFormat="1" ht="11.25">
      <c r="B173" s="199"/>
      <c r="C173" s="200"/>
      <c r="D173" s="201" t="s">
        <v>213</v>
      </c>
      <c r="E173" s="202" t="s">
        <v>28</v>
      </c>
      <c r="F173" s="203" t="s">
        <v>628</v>
      </c>
      <c r="G173" s="200"/>
      <c r="H173" s="204">
        <v>328.85399999999998</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3" customFormat="1" ht="11.25">
      <c r="B174" s="199"/>
      <c r="C174" s="200"/>
      <c r="D174" s="201" t="s">
        <v>213</v>
      </c>
      <c r="E174" s="202" t="s">
        <v>28</v>
      </c>
      <c r="F174" s="203" t="s">
        <v>629</v>
      </c>
      <c r="G174" s="200"/>
      <c r="H174" s="204">
        <v>-25.67</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4" customFormat="1" ht="11.25">
      <c r="B175" s="211"/>
      <c r="C175" s="212"/>
      <c r="D175" s="201" t="s">
        <v>213</v>
      </c>
      <c r="E175" s="213" t="s">
        <v>28</v>
      </c>
      <c r="F175" s="214" t="s">
        <v>226</v>
      </c>
      <c r="G175" s="212"/>
      <c r="H175" s="215">
        <v>303.18400000000003</v>
      </c>
      <c r="I175" s="216"/>
      <c r="J175" s="212"/>
      <c r="K175" s="212"/>
      <c r="L175" s="217"/>
      <c r="M175" s="218"/>
      <c r="N175" s="219"/>
      <c r="O175" s="219"/>
      <c r="P175" s="219"/>
      <c r="Q175" s="219"/>
      <c r="R175" s="219"/>
      <c r="S175" s="219"/>
      <c r="T175" s="220"/>
      <c r="AT175" s="221" t="s">
        <v>213</v>
      </c>
      <c r="AU175" s="221" t="s">
        <v>84</v>
      </c>
      <c r="AV175" s="14" t="s">
        <v>204</v>
      </c>
      <c r="AW175" s="14" t="s">
        <v>35</v>
      </c>
      <c r="AX175" s="14" t="s">
        <v>82</v>
      </c>
      <c r="AY175" s="221" t="s">
        <v>197</v>
      </c>
    </row>
    <row r="176" spans="1:65" s="2" customFormat="1" ht="24.2" customHeight="1">
      <c r="A176" s="37"/>
      <c r="B176" s="38"/>
      <c r="C176" s="181" t="s">
        <v>243</v>
      </c>
      <c r="D176" s="181" t="s">
        <v>199</v>
      </c>
      <c r="E176" s="182" t="s">
        <v>640</v>
      </c>
      <c r="F176" s="183" t="s">
        <v>641</v>
      </c>
      <c r="G176" s="184" t="s">
        <v>409</v>
      </c>
      <c r="H176" s="185">
        <v>303.10000000000002</v>
      </c>
      <c r="I176" s="186"/>
      <c r="J176" s="187">
        <f>ROUND(I176*H176,2)</f>
        <v>0</v>
      </c>
      <c r="K176" s="183" t="s">
        <v>203</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642</v>
      </c>
    </row>
    <row r="177" spans="1:65" s="2" customFormat="1" ht="11.25">
      <c r="A177" s="37"/>
      <c r="B177" s="38"/>
      <c r="C177" s="39"/>
      <c r="D177" s="194" t="s">
        <v>206</v>
      </c>
      <c r="E177" s="39"/>
      <c r="F177" s="195" t="s">
        <v>643</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5" customFormat="1" ht="11.25">
      <c r="B179" s="222"/>
      <c r="C179" s="223"/>
      <c r="D179" s="201" t="s">
        <v>213</v>
      </c>
      <c r="E179" s="224" t="s">
        <v>28</v>
      </c>
      <c r="F179" s="225" t="s">
        <v>645</v>
      </c>
      <c r="G179" s="223"/>
      <c r="H179" s="224" t="s">
        <v>28</v>
      </c>
      <c r="I179" s="226"/>
      <c r="J179" s="223"/>
      <c r="K179" s="223"/>
      <c r="L179" s="227"/>
      <c r="M179" s="228"/>
      <c r="N179" s="229"/>
      <c r="O179" s="229"/>
      <c r="P179" s="229"/>
      <c r="Q179" s="229"/>
      <c r="R179" s="229"/>
      <c r="S179" s="229"/>
      <c r="T179" s="230"/>
      <c r="AT179" s="231" t="s">
        <v>213</v>
      </c>
      <c r="AU179" s="231" t="s">
        <v>84</v>
      </c>
      <c r="AV179" s="15" t="s">
        <v>82</v>
      </c>
      <c r="AW179" s="15" t="s">
        <v>35</v>
      </c>
      <c r="AX179" s="15" t="s">
        <v>74</v>
      </c>
      <c r="AY179" s="231" t="s">
        <v>197</v>
      </c>
    </row>
    <row r="180" spans="1:65" s="13" customFormat="1" ht="11.25">
      <c r="B180" s="199"/>
      <c r="C180" s="200"/>
      <c r="D180" s="201" t="s">
        <v>213</v>
      </c>
      <c r="E180" s="202" t="s">
        <v>28</v>
      </c>
      <c r="F180" s="203" t="s">
        <v>646</v>
      </c>
      <c r="G180" s="200"/>
      <c r="H180" s="204">
        <v>105.6</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85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648</v>
      </c>
      <c r="G182" s="200"/>
      <c r="H182" s="204">
        <v>112.5</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4" customFormat="1" ht="11.25">
      <c r="B183" s="211"/>
      <c r="C183" s="212"/>
      <c r="D183" s="201" t="s">
        <v>213</v>
      </c>
      <c r="E183" s="213" t="s">
        <v>28</v>
      </c>
      <c r="F183" s="214" t="s">
        <v>226</v>
      </c>
      <c r="G183" s="212"/>
      <c r="H183" s="215">
        <v>303.10000000000002</v>
      </c>
      <c r="I183" s="216"/>
      <c r="J183" s="212"/>
      <c r="K183" s="212"/>
      <c r="L183" s="217"/>
      <c r="M183" s="218"/>
      <c r="N183" s="219"/>
      <c r="O183" s="219"/>
      <c r="P183" s="219"/>
      <c r="Q183" s="219"/>
      <c r="R183" s="219"/>
      <c r="S183" s="219"/>
      <c r="T183" s="220"/>
      <c r="AT183" s="221" t="s">
        <v>213</v>
      </c>
      <c r="AU183" s="221" t="s">
        <v>84</v>
      </c>
      <c r="AV183" s="14" t="s">
        <v>204</v>
      </c>
      <c r="AW183" s="14" t="s">
        <v>35</v>
      </c>
      <c r="AX183" s="14" t="s">
        <v>82</v>
      </c>
      <c r="AY183" s="221" t="s">
        <v>197</v>
      </c>
    </row>
    <row r="184" spans="1:65" s="2" customFormat="1" ht="37.9" customHeight="1">
      <c r="A184" s="37"/>
      <c r="B184" s="38"/>
      <c r="C184" s="181" t="s">
        <v>248</v>
      </c>
      <c r="D184" s="181" t="s">
        <v>199</v>
      </c>
      <c r="E184" s="182" t="s">
        <v>649</v>
      </c>
      <c r="F184" s="183" t="s">
        <v>650</v>
      </c>
      <c r="G184" s="184" t="s">
        <v>409</v>
      </c>
      <c r="H184" s="185">
        <v>80.349999999999994</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651</v>
      </c>
    </row>
    <row r="185" spans="1:65" s="2" customFormat="1" ht="11.25">
      <c r="A185" s="37"/>
      <c r="B185" s="38"/>
      <c r="C185" s="39"/>
      <c r="D185" s="194" t="s">
        <v>206</v>
      </c>
      <c r="E185" s="39"/>
      <c r="F185" s="195" t="s">
        <v>652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5" customFormat="1" ht="11.25">
      <c r="B187" s="222"/>
      <c r="C187" s="223"/>
      <c r="D187" s="201" t="s">
        <v>213</v>
      </c>
      <c r="E187" s="224" t="s">
        <v>28</v>
      </c>
      <c r="F187" s="225" t="s">
        <v>645</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3" customFormat="1" ht="11.25">
      <c r="B188" s="199"/>
      <c r="C188" s="200"/>
      <c r="D188" s="201" t="s">
        <v>213</v>
      </c>
      <c r="E188" s="202" t="s">
        <v>28</v>
      </c>
      <c r="F188" s="203" t="s">
        <v>653</v>
      </c>
      <c r="G188" s="200"/>
      <c r="H188" s="204">
        <v>6.6</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40</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3" customFormat="1" ht="11.25">
      <c r="B190" s="199"/>
      <c r="C190" s="200"/>
      <c r="D190" s="201" t="s">
        <v>213</v>
      </c>
      <c r="E190" s="202" t="s">
        <v>28</v>
      </c>
      <c r="F190" s="203" t="s">
        <v>655</v>
      </c>
      <c r="G190" s="200"/>
      <c r="H190" s="204">
        <v>33.75</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4" customFormat="1" ht="11.25">
      <c r="B191" s="211"/>
      <c r="C191" s="212"/>
      <c r="D191" s="201" t="s">
        <v>213</v>
      </c>
      <c r="E191" s="213" t="s">
        <v>28</v>
      </c>
      <c r="F191" s="214" t="s">
        <v>226</v>
      </c>
      <c r="G191" s="212"/>
      <c r="H191" s="215">
        <v>80.349999999999994</v>
      </c>
      <c r="I191" s="216"/>
      <c r="J191" s="212"/>
      <c r="K191" s="212"/>
      <c r="L191" s="217"/>
      <c r="M191" s="218"/>
      <c r="N191" s="219"/>
      <c r="O191" s="219"/>
      <c r="P191" s="219"/>
      <c r="Q191" s="219"/>
      <c r="R191" s="219"/>
      <c r="S191" s="219"/>
      <c r="T191" s="220"/>
      <c r="AT191" s="221" t="s">
        <v>213</v>
      </c>
      <c r="AU191" s="221" t="s">
        <v>84</v>
      </c>
      <c r="AV191" s="14" t="s">
        <v>204</v>
      </c>
      <c r="AW191" s="14" t="s">
        <v>35</v>
      </c>
      <c r="AX191" s="14" t="s">
        <v>82</v>
      </c>
      <c r="AY191" s="221" t="s">
        <v>197</v>
      </c>
    </row>
    <row r="192" spans="1:65" s="2" customFormat="1" ht="21.75" customHeight="1">
      <c r="A192" s="37"/>
      <c r="B192" s="38"/>
      <c r="C192" s="181" t="s">
        <v>253</v>
      </c>
      <c r="D192" s="181" t="s">
        <v>199</v>
      </c>
      <c r="E192" s="182" t="s">
        <v>656</v>
      </c>
      <c r="F192" s="183" t="s">
        <v>657</v>
      </c>
      <c r="G192" s="184" t="s">
        <v>409</v>
      </c>
      <c r="H192" s="185">
        <v>80.349999999999994</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658</v>
      </c>
    </row>
    <row r="193" spans="1:65" s="2" customFormat="1" ht="11.25">
      <c r="A193" s="37"/>
      <c r="B193" s="38"/>
      <c r="C193" s="39"/>
      <c r="D193" s="194" t="s">
        <v>206</v>
      </c>
      <c r="E193" s="39"/>
      <c r="F193" s="195" t="s">
        <v>659</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2" customFormat="1" ht="21.75" customHeight="1">
      <c r="A194" s="37"/>
      <c r="B194" s="38"/>
      <c r="C194" s="181" t="s">
        <v>258</v>
      </c>
      <c r="D194" s="181" t="s">
        <v>199</v>
      </c>
      <c r="E194" s="182" t="s">
        <v>660</v>
      </c>
      <c r="F194" s="183" t="s">
        <v>661</v>
      </c>
      <c r="G194" s="184" t="s">
        <v>202</v>
      </c>
      <c r="H194" s="185">
        <v>1720</v>
      </c>
      <c r="I194" s="186"/>
      <c r="J194" s="187">
        <f>ROUND(I194*H194,2)</f>
        <v>0</v>
      </c>
      <c r="K194" s="183" t="s">
        <v>203</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204</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662</v>
      </c>
    </row>
    <row r="195" spans="1:65" s="2" customFormat="1" ht="11.25">
      <c r="A195" s="37"/>
      <c r="B195" s="38"/>
      <c r="C195" s="39"/>
      <c r="D195" s="194" t="s">
        <v>206</v>
      </c>
      <c r="E195" s="39"/>
      <c r="F195" s="195" t="s">
        <v>663</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206</v>
      </c>
      <c r="AU195" s="20" t="s">
        <v>84</v>
      </c>
    </row>
    <row r="196" spans="1:65" s="15" customFormat="1" ht="11.25">
      <c r="B196" s="222"/>
      <c r="C196" s="223"/>
      <c r="D196" s="201" t="s">
        <v>213</v>
      </c>
      <c r="E196" s="224" t="s">
        <v>28</v>
      </c>
      <c r="F196" s="225" t="s">
        <v>644</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664</v>
      </c>
      <c r="G197" s="200"/>
      <c r="H197" s="204">
        <v>1720</v>
      </c>
      <c r="I197" s="205"/>
      <c r="J197" s="200"/>
      <c r="K197" s="200"/>
      <c r="L197" s="206"/>
      <c r="M197" s="207"/>
      <c r="N197" s="208"/>
      <c r="O197" s="208"/>
      <c r="P197" s="208"/>
      <c r="Q197" s="208"/>
      <c r="R197" s="208"/>
      <c r="S197" s="208"/>
      <c r="T197" s="209"/>
      <c r="AT197" s="210" t="s">
        <v>213</v>
      </c>
      <c r="AU197" s="210" t="s">
        <v>84</v>
      </c>
      <c r="AV197" s="13" t="s">
        <v>84</v>
      </c>
      <c r="AW197" s="13" t="s">
        <v>35</v>
      </c>
      <c r="AX197" s="13" t="s">
        <v>82</v>
      </c>
      <c r="AY197" s="210" t="s">
        <v>197</v>
      </c>
    </row>
    <row r="198" spans="1:65" s="12" customFormat="1" ht="22.9" customHeight="1">
      <c r="B198" s="165"/>
      <c r="C198" s="166"/>
      <c r="D198" s="167" t="s">
        <v>73</v>
      </c>
      <c r="E198" s="179" t="s">
        <v>84</v>
      </c>
      <c r="F198" s="179" t="s">
        <v>665</v>
      </c>
      <c r="G198" s="166"/>
      <c r="H198" s="166"/>
      <c r="I198" s="169"/>
      <c r="J198" s="180">
        <f>BK198</f>
        <v>0</v>
      </c>
      <c r="K198" s="166"/>
      <c r="L198" s="171"/>
      <c r="M198" s="172"/>
      <c r="N198" s="173"/>
      <c r="O198" s="173"/>
      <c r="P198" s="174">
        <f>SUM(P199:P303)</f>
        <v>0</v>
      </c>
      <c r="Q198" s="173"/>
      <c r="R198" s="174">
        <f>SUM(R199:R303)</f>
        <v>3690.5262481099999</v>
      </c>
      <c r="S198" s="173"/>
      <c r="T198" s="175">
        <f>SUM(T199:T303)</f>
        <v>0</v>
      </c>
      <c r="AR198" s="176" t="s">
        <v>82</v>
      </c>
      <c r="AT198" s="177" t="s">
        <v>73</v>
      </c>
      <c r="AU198" s="177" t="s">
        <v>82</v>
      </c>
      <c r="AY198" s="176" t="s">
        <v>197</v>
      </c>
      <c r="BK198" s="178">
        <f>SUM(BK199:BK303)</f>
        <v>0</v>
      </c>
    </row>
    <row r="199" spans="1:65" s="2" customFormat="1" ht="24.2" customHeight="1">
      <c r="A199" s="37"/>
      <c r="B199" s="38"/>
      <c r="C199" s="181" t="s">
        <v>8</v>
      </c>
      <c r="D199" s="181" t="s">
        <v>199</v>
      </c>
      <c r="E199" s="182" t="s">
        <v>666</v>
      </c>
      <c r="F199" s="183" t="s">
        <v>667</v>
      </c>
      <c r="G199" s="184" t="s">
        <v>409</v>
      </c>
      <c r="H199" s="185">
        <v>191.43799999999999</v>
      </c>
      <c r="I199" s="186"/>
      <c r="J199" s="187">
        <f>ROUND(I199*H199,2)</f>
        <v>0</v>
      </c>
      <c r="K199" s="183" t="s">
        <v>203</v>
      </c>
      <c r="L199" s="42"/>
      <c r="M199" s="188" t="s">
        <v>28</v>
      </c>
      <c r="N199" s="189" t="s">
        <v>45</v>
      </c>
      <c r="O199" s="67"/>
      <c r="P199" s="190">
        <f>O199*H199</f>
        <v>0</v>
      </c>
      <c r="Q199" s="190">
        <v>2.30267</v>
      </c>
      <c r="R199" s="190">
        <f>Q199*H199</f>
        <v>440.81853945999995</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668</v>
      </c>
    </row>
    <row r="200" spans="1:65" s="2" customFormat="1" ht="11.25">
      <c r="A200" s="37"/>
      <c r="B200" s="38"/>
      <c r="C200" s="39"/>
      <c r="D200" s="194" t="s">
        <v>206</v>
      </c>
      <c r="E200" s="39"/>
      <c r="F200" s="195" t="s">
        <v>669</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644</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5" customFormat="1" ht="11.25">
      <c r="B204" s="222"/>
      <c r="C204" s="223"/>
      <c r="D204" s="201" t="s">
        <v>213</v>
      </c>
      <c r="E204" s="224" t="s">
        <v>28</v>
      </c>
      <c r="F204" s="225" t="s">
        <v>672</v>
      </c>
      <c r="G204" s="223"/>
      <c r="H204" s="224" t="s">
        <v>28</v>
      </c>
      <c r="I204" s="226"/>
      <c r="J204" s="223"/>
      <c r="K204" s="223"/>
      <c r="L204" s="227"/>
      <c r="M204" s="228"/>
      <c r="N204" s="229"/>
      <c r="O204" s="229"/>
      <c r="P204" s="229"/>
      <c r="Q204" s="229"/>
      <c r="R204" s="229"/>
      <c r="S204" s="229"/>
      <c r="T204" s="230"/>
      <c r="AT204" s="231" t="s">
        <v>213</v>
      </c>
      <c r="AU204" s="231" t="s">
        <v>84</v>
      </c>
      <c r="AV204" s="15" t="s">
        <v>82</v>
      </c>
      <c r="AW204" s="15" t="s">
        <v>35</v>
      </c>
      <c r="AX204" s="15" t="s">
        <v>74</v>
      </c>
      <c r="AY204" s="231" t="s">
        <v>197</v>
      </c>
    </row>
    <row r="205" spans="1:65" s="13" customFormat="1" ht="11.25">
      <c r="B205" s="199"/>
      <c r="C205" s="200"/>
      <c r="D205" s="201" t="s">
        <v>213</v>
      </c>
      <c r="E205" s="202" t="s">
        <v>28</v>
      </c>
      <c r="F205" s="203" t="s">
        <v>673</v>
      </c>
      <c r="G205" s="200"/>
      <c r="H205" s="204">
        <v>7.9</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9.86</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675</v>
      </c>
      <c r="G207" s="200"/>
      <c r="H207" s="204">
        <v>0.252</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5" customFormat="1" ht="11.25">
      <c r="B208" s="222"/>
      <c r="C208" s="223"/>
      <c r="D208" s="201" t="s">
        <v>213</v>
      </c>
      <c r="E208" s="224" t="s">
        <v>28</v>
      </c>
      <c r="F208" s="225" t="s">
        <v>676</v>
      </c>
      <c r="G208" s="223"/>
      <c r="H208" s="224" t="s">
        <v>28</v>
      </c>
      <c r="I208" s="226"/>
      <c r="J208" s="223"/>
      <c r="K208" s="223"/>
      <c r="L208" s="227"/>
      <c r="M208" s="228"/>
      <c r="N208" s="229"/>
      <c r="O208" s="229"/>
      <c r="P208" s="229"/>
      <c r="Q208" s="229"/>
      <c r="R208" s="229"/>
      <c r="S208" s="229"/>
      <c r="T208" s="230"/>
      <c r="AT208" s="231" t="s">
        <v>213</v>
      </c>
      <c r="AU208" s="231" t="s">
        <v>84</v>
      </c>
      <c r="AV208" s="15" t="s">
        <v>82</v>
      </c>
      <c r="AW208" s="15" t="s">
        <v>35</v>
      </c>
      <c r="AX208" s="15" t="s">
        <v>74</v>
      </c>
      <c r="AY208" s="231" t="s">
        <v>197</v>
      </c>
    </row>
    <row r="209" spans="1:65" s="13" customFormat="1" ht="11.25">
      <c r="B209" s="199"/>
      <c r="C209" s="200"/>
      <c r="D209" s="201" t="s">
        <v>213</v>
      </c>
      <c r="E209" s="202" t="s">
        <v>28</v>
      </c>
      <c r="F209" s="203" t="s">
        <v>677</v>
      </c>
      <c r="G209" s="200"/>
      <c r="H209" s="204">
        <v>23.6</v>
      </c>
      <c r="I209" s="205"/>
      <c r="J209" s="200"/>
      <c r="K209" s="200"/>
      <c r="L209" s="206"/>
      <c r="M209" s="207"/>
      <c r="N209" s="208"/>
      <c r="O209" s="208"/>
      <c r="P209" s="208"/>
      <c r="Q209" s="208"/>
      <c r="R209" s="208"/>
      <c r="S209" s="208"/>
      <c r="T209" s="209"/>
      <c r="AT209" s="210" t="s">
        <v>213</v>
      </c>
      <c r="AU209" s="210" t="s">
        <v>84</v>
      </c>
      <c r="AV209" s="13" t="s">
        <v>84</v>
      </c>
      <c r="AW209" s="13" t="s">
        <v>35</v>
      </c>
      <c r="AX209" s="13" t="s">
        <v>74</v>
      </c>
      <c r="AY209" s="210" t="s">
        <v>197</v>
      </c>
    </row>
    <row r="210" spans="1:65" s="16" customFormat="1" ht="11.25">
      <c r="B210" s="232"/>
      <c r="C210" s="233"/>
      <c r="D210" s="201" t="s">
        <v>213</v>
      </c>
      <c r="E210" s="234" t="s">
        <v>28</v>
      </c>
      <c r="F210" s="235" t="s">
        <v>416</v>
      </c>
      <c r="G210" s="233"/>
      <c r="H210" s="236">
        <v>41.612000000000002</v>
      </c>
      <c r="I210" s="237"/>
      <c r="J210" s="233"/>
      <c r="K210" s="233"/>
      <c r="L210" s="238"/>
      <c r="M210" s="239"/>
      <c r="N210" s="240"/>
      <c r="O210" s="240"/>
      <c r="P210" s="240"/>
      <c r="Q210" s="240"/>
      <c r="R210" s="240"/>
      <c r="S210" s="240"/>
      <c r="T210" s="241"/>
      <c r="AT210" s="242" t="s">
        <v>213</v>
      </c>
      <c r="AU210" s="242" t="s">
        <v>84</v>
      </c>
      <c r="AV210" s="16" t="s">
        <v>160</v>
      </c>
      <c r="AW210" s="16" t="s">
        <v>35</v>
      </c>
      <c r="AX210" s="16" t="s">
        <v>74</v>
      </c>
      <c r="AY210" s="242" t="s">
        <v>197</v>
      </c>
    </row>
    <row r="211" spans="1:65" s="15" customFormat="1" ht="11.25">
      <c r="B211" s="222"/>
      <c r="C211" s="223"/>
      <c r="D211" s="201" t="s">
        <v>213</v>
      </c>
      <c r="E211" s="224" t="s">
        <v>28</v>
      </c>
      <c r="F211" s="225" t="s">
        <v>678</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679</v>
      </c>
      <c r="G212" s="200"/>
      <c r="H212" s="204">
        <v>107.7</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8.9</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3" customFormat="1" ht="11.25">
      <c r="B214" s="199"/>
      <c r="C214" s="200"/>
      <c r="D214" s="201" t="s">
        <v>213</v>
      </c>
      <c r="E214" s="202" t="s">
        <v>28</v>
      </c>
      <c r="F214" s="203" t="s">
        <v>681</v>
      </c>
      <c r="G214" s="200"/>
      <c r="H214" s="204">
        <v>24.11</v>
      </c>
      <c r="I214" s="205"/>
      <c r="J214" s="200"/>
      <c r="K214" s="200"/>
      <c r="L214" s="206"/>
      <c r="M214" s="207"/>
      <c r="N214" s="208"/>
      <c r="O214" s="208"/>
      <c r="P214" s="208"/>
      <c r="Q214" s="208"/>
      <c r="R214" s="208"/>
      <c r="S214" s="208"/>
      <c r="T214" s="209"/>
      <c r="AT214" s="210" t="s">
        <v>213</v>
      </c>
      <c r="AU214" s="210" t="s">
        <v>84</v>
      </c>
      <c r="AV214" s="13" t="s">
        <v>84</v>
      </c>
      <c r="AW214" s="13" t="s">
        <v>35</v>
      </c>
      <c r="AX214" s="13" t="s">
        <v>74</v>
      </c>
      <c r="AY214" s="210" t="s">
        <v>197</v>
      </c>
    </row>
    <row r="215" spans="1:65" s="16" customFormat="1" ht="11.25">
      <c r="B215" s="232"/>
      <c r="C215" s="233"/>
      <c r="D215" s="201" t="s">
        <v>213</v>
      </c>
      <c r="E215" s="234" t="s">
        <v>28</v>
      </c>
      <c r="F215" s="235" t="s">
        <v>416</v>
      </c>
      <c r="G215" s="233"/>
      <c r="H215" s="236">
        <v>140.71</v>
      </c>
      <c r="I215" s="237"/>
      <c r="J215" s="233"/>
      <c r="K215" s="233"/>
      <c r="L215" s="238"/>
      <c r="M215" s="239"/>
      <c r="N215" s="240"/>
      <c r="O215" s="240"/>
      <c r="P215" s="240"/>
      <c r="Q215" s="240"/>
      <c r="R215" s="240"/>
      <c r="S215" s="240"/>
      <c r="T215" s="241"/>
      <c r="AT215" s="242" t="s">
        <v>213</v>
      </c>
      <c r="AU215" s="242" t="s">
        <v>84</v>
      </c>
      <c r="AV215" s="16" t="s">
        <v>160</v>
      </c>
      <c r="AW215" s="16" t="s">
        <v>35</v>
      </c>
      <c r="AX215" s="16" t="s">
        <v>74</v>
      </c>
      <c r="AY215" s="242" t="s">
        <v>197</v>
      </c>
    </row>
    <row r="216" spans="1:65" s="14" customFormat="1" ht="11.25">
      <c r="B216" s="211"/>
      <c r="C216" s="212"/>
      <c r="D216" s="201" t="s">
        <v>213</v>
      </c>
      <c r="E216" s="213" t="s">
        <v>28</v>
      </c>
      <c r="F216" s="214" t="s">
        <v>226</v>
      </c>
      <c r="G216" s="212"/>
      <c r="H216" s="215">
        <v>182.322</v>
      </c>
      <c r="I216" s="216"/>
      <c r="J216" s="212"/>
      <c r="K216" s="212"/>
      <c r="L216" s="217"/>
      <c r="M216" s="218"/>
      <c r="N216" s="219"/>
      <c r="O216" s="219"/>
      <c r="P216" s="219"/>
      <c r="Q216" s="219"/>
      <c r="R216" s="219"/>
      <c r="S216" s="219"/>
      <c r="T216" s="220"/>
      <c r="AT216" s="221" t="s">
        <v>213</v>
      </c>
      <c r="AU216" s="221" t="s">
        <v>84</v>
      </c>
      <c r="AV216" s="14" t="s">
        <v>204</v>
      </c>
      <c r="AW216" s="14" t="s">
        <v>35</v>
      </c>
      <c r="AX216" s="14" t="s">
        <v>74</v>
      </c>
      <c r="AY216" s="221" t="s">
        <v>197</v>
      </c>
    </row>
    <row r="217" spans="1:65" s="13" customFormat="1" ht="11.25">
      <c r="B217" s="199"/>
      <c r="C217" s="200"/>
      <c r="D217" s="201" t="s">
        <v>213</v>
      </c>
      <c r="E217" s="202" t="s">
        <v>28</v>
      </c>
      <c r="F217" s="203" t="s">
        <v>682</v>
      </c>
      <c r="G217" s="200"/>
      <c r="H217" s="204">
        <v>191.43799999999999</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37.9" customHeight="1">
      <c r="A218" s="37"/>
      <c r="B218" s="38"/>
      <c r="C218" s="181" t="s">
        <v>268</v>
      </c>
      <c r="D218" s="181" t="s">
        <v>199</v>
      </c>
      <c r="E218" s="182" t="s">
        <v>683</v>
      </c>
      <c r="F218" s="183" t="s">
        <v>684</v>
      </c>
      <c r="G218" s="184" t="s">
        <v>210</v>
      </c>
      <c r="H218" s="185">
        <v>10</v>
      </c>
      <c r="I218" s="186"/>
      <c r="J218" s="187">
        <f>ROUND(I218*H218,2)</f>
        <v>0</v>
      </c>
      <c r="K218" s="183" t="s">
        <v>203</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685</v>
      </c>
    </row>
    <row r="219" spans="1:65" s="2" customFormat="1" ht="11.25">
      <c r="A219" s="37"/>
      <c r="B219" s="38"/>
      <c r="C219" s="39"/>
      <c r="D219" s="194" t="s">
        <v>206</v>
      </c>
      <c r="E219" s="39"/>
      <c r="F219" s="195" t="s">
        <v>686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644</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3" customFormat="1" ht="11.25">
      <c r="B222" s="199"/>
      <c r="C222" s="200"/>
      <c r="D222" s="201" t="s">
        <v>213</v>
      </c>
      <c r="E222" s="202" t="s">
        <v>28</v>
      </c>
      <c r="F222" s="203" t="s">
        <v>688</v>
      </c>
      <c r="G222" s="200"/>
      <c r="H222" s="204">
        <v>5</v>
      </c>
      <c r="I222" s="205"/>
      <c r="J222" s="200"/>
      <c r="K222" s="200"/>
      <c r="L222" s="206"/>
      <c r="M222" s="207"/>
      <c r="N222" s="208"/>
      <c r="O222" s="208"/>
      <c r="P222" s="208"/>
      <c r="Q222" s="208"/>
      <c r="R222" s="208"/>
      <c r="S222" s="208"/>
      <c r="T222" s="209"/>
      <c r="AT222" s="210" t="s">
        <v>213</v>
      </c>
      <c r="AU222" s="210" t="s">
        <v>84</v>
      </c>
      <c r="AV222" s="13" t="s">
        <v>84</v>
      </c>
      <c r="AW222" s="13" t="s">
        <v>35</v>
      </c>
      <c r="AX222" s="13" t="s">
        <v>74</v>
      </c>
      <c r="AY222" s="210" t="s">
        <v>197</v>
      </c>
    </row>
    <row r="223" spans="1:65" s="14" customFormat="1" ht="11.25">
      <c r="B223" s="211"/>
      <c r="C223" s="212"/>
      <c r="D223" s="201" t="s">
        <v>213</v>
      </c>
      <c r="E223" s="213" t="s">
        <v>28</v>
      </c>
      <c r="F223" s="214" t="s">
        <v>226</v>
      </c>
      <c r="G223" s="212"/>
      <c r="H223" s="215">
        <v>10</v>
      </c>
      <c r="I223" s="216"/>
      <c r="J223" s="212"/>
      <c r="K223" s="212"/>
      <c r="L223" s="217"/>
      <c r="M223" s="218"/>
      <c r="N223" s="219"/>
      <c r="O223" s="219"/>
      <c r="P223" s="219"/>
      <c r="Q223" s="219"/>
      <c r="R223" s="219"/>
      <c r="S223" s="219"/>
      <c r="T223" s="220"/>
      <c r="AT223" s="221" t="s">
        <v>213</v>
      </c>
      <c r="AU223" s="221" t="s">
        <v>84</v>
      </c>
      <c r="AV223" s="14" t="s">
        <v>204</v>
      </c>
      <c r="AW223" s="14" t="s">
        <v>35</v>
      </c>
      <c r="AX223" s="14" t="s">
        <v>82</v>
      </c>
      <c r="AY223" s="221" t="s">
        <v>197</v>
      </c>
    </row>
    <row r="224" spans="1:65" s="2" customFormat="1" ht="16.5" customHeight="1">
      <c r="A224" s="37"/>
      <c r="B224" s="38"/>
      <c r="C224" s="247" t="s">
        <v>273</v>
      </c>
      <c r="D224" s="247" t="s">
        <v>519</v>
      </c>
      <c r="E224" s="248" t="s">
        <v>689</v>
      </c>
      <c r="F224" s="249" t="s">
        <v>690</v>
      </c>
      <c r="G224" s="250" t="s">
        <v>265</v>
      </c>
      <c r="H224" s="251">
        <v>2.75</v>
      </c>
      <c r="I224" s="252"/>
      <c r="J224" s="253">
        <f>ROUND(I224*H224,2)</f>
        <v>0</v>
      </c>
      <c r="K224" s="249" t="s">
        <v>203</v>
      </c>
      <c r="L224" s="254"/>
      <c r="M224" s="255" t="s">
        <v>28</v>
      </c>
      <c r="N224" s="256" t="s">
        <v>45</v>
      </c>
      <c r="O224" s="67"/>
      <c r="P224" s="190">
        <f>O224*H224</f>
        <v>0</v>
      </c>
      <c r="Q224" s="190">
        <v>4.8070000000000002E-2</v>
      </c>
      <c r="R224" s="190">
        <f>Q224*H224</f>
        <v>0.13219249999999999</v>
      </c>
      <c r="S224" s="190">
        <v>0</v>
      </c>
      <c r="T224" s="191">
        <f>S224*H224</f>
        <v>0</v>
      </c>
      <c r="U224" s="37"/>
      <c r="V224" s="37"/>
      <c r="W224" s="37"/>
      <c r="X224" s="37"/>
      <c r="Y224" s="37"/>
      <c r="Z224" s="37"/>
      <c r="AA224" s="37"/>
      <c r="AB224" s="37"/>
      <c r="AC224" s="37"/>
      <c r="AD224" s="37"/>
      <c r="AE224" s="37"/>
      <c r="AR224" s="192" t="s">
        <v>243</v>
      </c>
      <c r="AT224" s="192" t="s">
        <v>519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691</v>
      </c>
    </row>
    <row r="225" spans="1:65" s="13" customFormat="1" ht="11.25">
      <c r="B225" s="199"/>
      <c r="C225" s="200"/>
      <c r="D225" s="201" t="s">
        <v>213</v>
      </c>
      <c r="E225" s="202" t="s">
        <v>28</v>
      </c>
      <c r="F225" s="203" t="s">
        <v>692</v>
      </c>
      <c r="G225" s="200"/>
      <c r="H225" s="204">
        <v>2.5</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13" customFormat="1" ht="11.25">
      <c r="B226" s="199"/>
      <c r="C226" s="200"/>
      <c r="D226" s="201" t="s">
        <v>213</v>
      </c>
      <c r="E226" s="200"/>
      <c r="F226" s="203" t="s">
        <v>693</v>
      </c>
      <c r="G226" s="200"/>
      <c r="H226" s="204">
        <v>2.75</v>
      </c>
      <c r="I226" s="205"/>
      <c r="J226" s="200"/>
      <c r="K226" s="200"/>
      <c r="L226" s="206"/>
      <c r="M226" s="207"/>
      <c r="N226" s="208"/>
      <c r="O226" s="208"/>
      <c r="P226" s="208"/>
      <c r="Q226" s="208"/>
      <c r="R226" s="208"/>
      <c r="S226" s="208"/>
      <c r="T226" s="209"/>
      <c r="AT226" s="210" t="s">
        <v>213</v>
      </c>
      <c r="AU226" s="210" t="s">
        <v>84</v>
      </c>
      <c r="AV226" s="13" t="s">
        <v>84</v>
      </c>
      <c r="AW226" s="13" t="s">
        <v>4</v>
      </c>
      <c r="AX226" s="13" t="s">
        <v>82</v>
      </c>
      <c r="AY226" s="210" t="s">
        <v>197</v>
      </c>
    </row>
    <row r="227" spans="1:65" s="2" customFormat="1" ht="16.5" customHeight="1">
      <c r="A227" s="37"/>
      <c r="B227" s="38"/>
      <c r="C227" s="247" t="s">
        <v>278</v>
      </c>
      <c r="D227" s="247" t="s">
        <v>519</v>
      </c>
      <c r="E227" s="248" t="s">
        <v>694</v>
      </c>
      <c r="F227" s="249" t="s">
        <v>695</v>
      </c>
      <c r="G227" s="250" t="s">
        <v>265</v>
      </c>
      <c r="H227" s="251">
        <v>2.75</v>
      </c>
      <c r="I227" s="252"/>
      <c r="J227" s="253">
        <f>ROUND(I227*H227,2)</f>
        <v>0</v>
      </c>
      <c r="K227" s="249" t="s">
        <v>203</v>
      </c>
      <c r="L227" s="254"/>
      <c r="M227" s="255" t="s">
        <v>28</v>
      </c>
      <c r="N227" s="256" t="s">
        <v>45</v>
      </c>
      <c r="O227" s="67"/>
      <c r="P227" s="190">
        <f>O227*H227</f>
        <v>0</v>
      </c>
      <c r="Q227" s="190">
        <v>6.7299999999999999E-3</v>
      </c>
      <c r="R227" s="190">
        <f>Q227*H227</f>
        <v>1.85075E-2</v>
      </c>
      <c r="S227" s="190">
        <v>0</v>
      </c>
      <c r="T227" s="191">
        <f>S227*H227</f>
        <v>0</v>
      </c>
      <c r="U227" s="37"/>
      <c r="V227" s="37"/>
      <c r="W227" s="37"/>
      <c r="X227" s="37"/>
      <c r="Y227" s="37"/>
      <c r="Z227" s="37"/>
      <c r="AA227" s="37"/>
      <c r="AB227" s="37"/>
      <c r="AC227" s="37"/>
      <c r="AD227" s="37"/>
      <c r="AE227" s="37"/>
      <c r="AR227" s="192" t="s">
        <v>243</v>
      </c>
      <c r="AT227" s="192" t="s">
        <v>519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204</v>
      </c>
      <c r="BM227" s="192" t="s">
        <v>696</v>
      </c>
    </row>
    <row r="228" spans="1:65" s="13" customFormat="1" ht="11.25">
      <c r="B228" s="199"/>
      <c r="C228" s="200"/>
      <c r="D228" s="201" t="s">
        <v>213</v>
      </c>
      <c r="E228" s="202" t="s">
        <v>28</v>
      </c>
      <c r="F228" s="203" t="s">
        <v>697</v>
      </c>
      <c r="G228" s="200"/>
      <c r="H228" s="204">
        <v>2.5</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13" customFormat="1" ht="11.25">
      <c r="B229" s="199"/>
      <c r="C229" s="200"/>
      <c r="D229" s="201" t="s">
        <v>213</v>
      </c>
      <c r="E229" s="200"/>
      <c r="F229" s="203" t="s">
        <v>693</v>
      </c>
      <c r="G229" s="200"/>
      <c r="H229" s="204">
        <v>2.75</v>
      </c>
      <c r="I229" s="205"/>
      <c r="J229" s="200"/>
      <c r="K229" s="200"/>
      <c r="L229" s="206"/>
      <c r="M229" s="207"/>
      <c r="N229" s="208"/>
      <c r="O229" s="208"/>
      <c r="P229" s="208"/>
      <c r="Q229" s="208"/>
      <c r="R229" s="208"/>
      <c r="S229" s="208"/>
      <c r="T229" s="209"/>
      <c r="AT229" s="210" t="s">
        <v>213</v>
      </c>
      <c r="AU229" s="210" t="s">
        <v>84</v>
      </c>
      <c r="AV229" s="13" t="s">
        <v>84</v>
      </c>
      <c r="AW229" s="13" t="s">
        <v>4</v>
      </c>
      <c r="AX229" s="13" t="s">
        <v>82</v>
      </c>
      <c r="AY229" s="210" t="s">
        <v>197</v>
      </c>
    </row>
    <row r="230" spans="1:65" s="2" customFormat="1" ht="37.9" customHeight="1">
      <c r="A230" s="37"/>
      <c r="B230" s="38"/>
      <c r="C230" s="181" t="s">
        <v>283</v>
      </c>
      <c r="D230" s="181" t="s">
        <v>199</v>
      </c>
      <c r="E230" s="182" t="s">
        <v>698</v>
      </c>
      <c r="F230" s="183" t="s">
        <v>699</v>
      </c>
      <c r="G230" s="184" t="s">
        <v>210</v>
      </c>
      <c r="H230" s="185">
        <v>10</v>
      </c>
      <c r="I230" s="186"/>
      <c r="J230" s="187">
        <f>ROUND(I230*H230,2)</f>
        <v>0</v>
      </c>
      <c r="K230" s="183" t="s">
        <v>203</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700</v>
      </c>
    </row>
    <row r="231" spans="1:65" s="2" customFormat="1" ht="11.25">
      <c r="A231" s="37"/>
      <c r="B231" s="38"/>
      <c r="C231" s="39"/>
      <c r="D231" s="194" t="s">
        <v>206</v>
      </c>
      <c r="E231" s="39"/>
      <c r="F231" s="195" t="s">
        <v>701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644</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702</v>
      </c>
      <c r="G233" s="200"/>
      <c r="H233" s="204">
        <v>10</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16.5" customHeight="1">
      <c r="A234" s="37"/>
      <c r="B234" s="38"/>
      <c r="C234" s="247" t="s">
        <v>288</v>
      </c>
      <c r="D234" s="247" t="s">
        <v>519</v>
      </c>
      <c r="E234" s="248" t="s">
        <v>694</v>
      </c>
      <c r="F234" s="249" t="s">
        <v>695</v>
      </c>
      <c r="G234" s="250" t="s">
        <v>265</v>
      </c>
      <c r="H234" s="251">
        <v>11</v>
      </c>
      <c r="I234" s="252"/>
      <c r="J234" s="253">
        <f>ROUND(I234*H234,2)</f>
        <v>0</v>
      </c>
      <c r="K234" s="249" t="s">
        <v>203</v>
      </c>
      <c r="L234" s="254"/>
      <c r="M234" s="255" t="s">
        <v>28</v>
      </c>
      <c r="N234" s="256" t="s">
        <v>45</v>
      </c>
      <c r="O234" s="67"/>
      <c r="P234" s="190">
        <f>O234*H234</f>
        <v>0</v>
      </c>
      <c r="Q234" s="190">
        <v>6.7299999999999999E-3</v>
      </c>
      <c r="R234" s="190">
        <f>Q234*H234</f>
        <v>7.4029999999999999E-2</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703</v>
      </c>
    </row>
    <row r="235" spans="1:65" s="13" customFormat="1" ht="11.25">
      <c r="B235" s="199"/>
      <c r="C235" s="200"/>
      <c r="D235" s="201" t="s">
        <v>213</v>
      </c>
      <c r="E235" s="202" t="s">
        <v>28</v>
      </c>
      <c r="F235" s="203" t="s">
        <v>704</v>
      </c>
      <c r="G235" s="200"/>
      <c r="H235" s="204">
        <v>10</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13" customFormat="1" ht="11.25">
      <c r="B236" s="199"/>
      <c r="C236" s="200"/>
      <c r="D236" s="201" t="s">
        <v>213</v>
      </c>
      <c r="E236" s="200"/>
      <c r="F236" s="203" t="s">
        <v>705</v>
      </c>
      <c r="G236" s="200"/>
      <c r="H236" s="204">
        <v>11</v>
      </c>
      <c r="I236" s="205"/>
      <c r="J236" s="200"/>
      <c r="K236" s="200"/>
      <c r="L236" s="206"/>
      <c r="M236" s="207"/>
      <c r="N236" s="208"/>
      <c r="O236" s="208"/>
      <c r="P236" s="208"/>
      <c r="Q236" s="208"/>
      <c r="R236" s="208"/>
      <c r="S236" s="208"/>
      <c r="T236" s="209"/>
      <c r="AT236" s="210" t="s">
        <v>213</v>
      </c>
      <c r="AU236" s="210" t="s">
        <v>84</v>
      </c>
      <c r="AV236" s="13" t="s">
        <v>84</v>
      </c>
      <c r="AW236" s="13" t="s">
        <v>4</v>
      </c>
      <c r="AX236" s="13" t="s">
        <v>82</v>
      </c>
      <c r="AY236" s="210" t="s">
        <v>197</v>
      </c>
    </row>
    <row r="237" spans="1:65" s="2" customFormat="1" ht="37.9" customHeight="1">
      <c r="A237" s="37"/>
      <c r="B237" s="38"/>
      <c r="C237" s="181" t="s">
        <v>293</v>
      </c>
      <c r="D237" s="181" t="s">
        <v>199</v>
      </c>
      <c r="E237" s="182" t="s">
        <v>706</v>
      </c>
      <c r="F237" s="183" t="s">
        <v>707</v>
      </c>
      <c r="G237" s="184" t="s">
        <v>210</v>
      </c>
      <c r="H237" s="185">
        <v>1</v>
      </c>
      <c r="I237" s="186"/>
      <c r="J237" s="187">
        <f>ROUND(I237*H237,2)</f>
        <v>0</v>
      </c>
      <c r="K237" s="183" t="s">
        <v>203</v>
      </c>
      <c r="L237" s="42"/>
      <c r="M237" s="188" t="s">
        <v>28</v>
      </c>
      <c r="N237" s="189" t="s">
        <v>45</v>
      </c>
      <c r="O237" s="67"/>
      <c r="P237" s="190">
        <f>O237*H237</f>
        <v>0</v>
      </c>
      <c r="Q237" s="190">
        <v>0</v>
      </c>
      <c r="R237" s="190">
        <f>Q237*H237</f>
        <v>0</v>
      </c>
      <c r="S237" s="190">
        <v>0</v>
      </c>
      <c r="T237" s="191">
        <f>S237*H237</f>
        <v>0</v>
      </c>
      <c r="U237" s="37"/>
      <c r="V237" s="37"/>
      <c r="W237" s="37"/>
      <c r="X237" s="37"/>
      <c r="Y237" s="37"/>
      <c r="Z237" s="37"/>
      <c r="AA237" s="37"/>
      <c r="AB237" s="37"/>
      <c r="AC237" s="37"/>
      <c r="AD237" s="37"/>
      <c r="AE237" s="37"/>
      <c r="AR237" s="192" t="s">
        <v>204</v>
      </c>
      <c r="AT237" s="192" t="s">
        <v>199</v>
      </c>
      <c r="AU237" s="192" t="s">
        <v>84</v>
      </c>
      <c r="AY237" s="20" t="s">
        <v>197</v>
      </c>
      <c r="BE237" s="193">
        <f>IF(N237="základní",J237,0)</f>
        <v>0</v>
      </c>
      <c r="BF237" s="193">
        <f>IF(N237="snížená",J237,0)</f>
        <v>0</v>
      </c>
      <c r="BG237" s="193">
        <f>IF(N237="zákl. přenesená",J237,0)</f>
        <v>0</v>
      </c>
      <c r="BH237" s="193">
        <f>IF(N237="sníž. přenesená",J237,0)</f>
        <v>0</v>
      </c>
      <c r="BI237" s="193">
        <f>IF(N237="nulová",J237,0)</f>
        <v>0</v>
      </c>
      <c r="BJ237" s="20" t="s">
        <v>82</v>
      </c>
      <c r="BK237" s="193">
        <f>ROUND(I237*H237,2)</f>
        <v>0</v>
      </c>
      <c r="BL237" s="20" t="s">
        <v>204</v>
      </c>
      <c r="BM237" s="192" t="s">
        <v>708</v>
      </c>
    </row>
    <row r="238" spans="1:65" s="2" customFormat="1" ht="11.25">
      <c r="A238" s="37"/>
      <c r="B238" s="38"/>
      <c r="C238" s="39"/>
      <c r="D238" s="194" t="s">
        <v>206</v>
      </c>
      <c r="E238" s="39"/>
      <c r="F238" s="195" t="s">
        <v>709</v>
      </c>
      <c r="G238" s="39"/>
      <c r="H238" s="39"/>
      <c r="I238" s="196"/>
      <c r="J238" s="39"/>
      <c r="K238" s="39"/>
      <c r="L238" s="42"/>
      <c r="M238" s="197"/>
      <c r="N238" s="198"/>
      <c r="O238" s="67"/>
      <c r="P238" s="67"/>
      <c r="Q238" s="67"/>
      <c r="R238" s="67"/>
      <c r="S238" s="67"/>
      <c r="T238" s="68"/>
      <c r="U238" s="37"/>
      <c r="V238" s="37"/>
      <c r="W238" s="37"/>
      <c r="X238" s="37"/>
      <c r="Y238" s="37"/>
      <c r="Z238" s="37"/>
      <c r="AA238" s="37"/>
      <c r="AB238" s="37"/>
      <c r="AC238" s="37"/>
      <c r="AD238" s="37"/>
      <c r="AE238" s="37"/>
      <c r="AT238" s="20" t="s">
        <v>206</v>
      </c>
      <c r="AU238" s="20" t="s">
        <v>84</v>
      </c>
    </row>
    <row r="239" spans="1:65" s="15" customFormat="1" ht="11.25">
      <c r="B239" s="222"/>
      <c r="C239" s="223"/>
      <c r="D239" s="201" t="s">
        <v>213</v>
      </c>
      <c r="E239" s="224" t="s">
        <v>28</v>
      </c>
      <c r="F239" s="225" t="s">
        <v>644</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710</v>
      </c>
      <c r="G240" s="200"/>
      <c r="H240" s="204">
        <v>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247" t="s">
        <v>298</v>
      </c>
      <c r="D241" s="247" t="s">
        <v>519</v>
      </c>
      <c r="E241" s="248" t="s">
        <v>694</v>
      </c>
      <c r="F241" s="249" t="s">
        <v>695</v>
      </c>
      <c r="G241" s="250" t="s">
        <v>265</v>
      </c>
      <c r="H241" s="251">
        <v>1.54</v>
      </c>
      <c r="I241" s="252"/>
      <c r="J241" s="253">
        <f>ROUND(I241*H241,2)</f>
        <v>0</v>
      </c>
      <c r="K241" s="249" t="s">
        <v>203</v>
      </c>
      <c r="L241" s="254"/>
      <c r="M241" s="255" t="s">
        <v>28</v>
      </c>
      <c r="N241" s="256" t="s">
        <v>45</v>
      </c>
      <c r="O241" s="67"/>
      <c r="P241" s="190">
        <f>O241*H241</f>
        <v>0</v>
      </c>
      <c r="Q241" s="190">
        <v>6.7299999999999999E-3</v>
      </c>
      <c r="R241" s="190">
        <f>Q241*H241</f>
        <v>1.03642E-2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711</v>
      </c>
    </row>
    <row r="242" spans="1:65" s="13" customFormat="1" ht="11.25">
      <c r="B242" s="199"/>
      <c r="C242" s="200"/>
      <c r="D242" s="201" t="s">
        <v>213</v>
      </c>
      <c r="E242" s="202" t="s">
        <v>28</v>
      </c>
      <c r="F242" s="203" t="s">
        <v>712</v>
      </c>
      <c r="G242" s="200"/>
      <c r="H242" s="204">
        <v>1.4</v>
      </c>
      <c r="I242" s="205"/>
      <c r="J242" s="200"/>
      <c r="K242" s="200"/>
      <c r="L242" s="206"/>
      <c r="M242" s="207"/>
      <c r="N242" s="208"/>
      <c r="O242" s="208"/>
      <c r="P242" s="208"/>
      <c r="Q242" s="208"/>
      <c r="R242" s="208"/>
      <c r="S242" s="208"/>
      <c r="T242" s="209"/>
      <c r="AT242" s="210" t="s">
        <v>213</v>
      </c>
      <c r="AU242" s="210" t="s">
        <v>84</v>
      </c>
      <c r="AV242" s="13" t="s">
        <v>84</v>
      </c>
      <c r="AW242" s="13" t="s">
        <v>35</v>
      </c>
      <c r="AX242" s="13" t="s">
        <v>82</v>
      </c>
      <c r="AY242" s="210" t="s">
        <v>197</v>
      </c>
    </row>
    <row r="243" spans="1:65" s="13" customFormat="1" ht="11.25">
      <c r="B243" s="199"/>
      <c r="C243" s="200"/>
      <c r="D243" s="201" t="s">
        <v>213</v>
      </c>
      <c r="E243" s="200"/>
      <c r="F243" s="203" t="s">
        <v>713</v>
      </c>
      <c r="G243" s="200"/>
      <c r="H243" s="204">
        <v>1.54</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21.75" customHeight="1">
      <c r="A244" s="37"/>
      <c r="B244" s="38"/>
      <c r="C244" s="181" t="s">
        <v>303</v>
      </c>
      <c r="D244" s="181" t="s">
        <v>199</v>
      </c>
      <c r="E244" s="182" t="s">
        <v>714</v>
      </c>
      <c r="F244" s="183" t="s">
        <v>715</v>
      </c>
      <c r="G244" s="184" t="s">
        <v>409</v>
      </c>
      <c r="H244" s="185">
        <v>715.25699999999995</v>
      </c>
      <c r="I244" s="186"/>
      <c r="J244" s="187">
        <f>ROUND(I244*H244,2)</f>
        <v>0</v>
      </c>
      <c r="K244" s="183" t="s">
        <v>28</v>
      </c>
      <c r="L244" s="42"/>
      <c r="M244" s="188" t="s">
        <v>28</v>
      </c>
      <c r="N244" s="189" t="s">
        <v>45</v>
      </c>
      <c r="O244" s="67"/>
      <c r="P244" s="190">
        <f>O244*H244</f>
        <v>0</v>
      </c>
      <c r="Q244" s="190">
        <v>2.16</v>
      </c>
      <c r="R244" s="190">
        <f>Q244*H244</f>
        <v>1544.9551200000001</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716</v>
      </c>
    </row>
    <row r="245" spans="1:65" s="15" customFormat="1" ht="11.25">
      <c r="B245" s="222"/>
      <c r="C245" s="223"/>
      <c r="D245" s="201" t="s">
        <v>213</v>
      </c>
      <c r="E245" s="224" t="s">
        <v>28</v>
      </c>
      <c r="F245" s="225" t="s">
        <v>644</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5" customFormat="1" ht="11.25">
      <c r="B246" s="222"/>
      <c r="C246" s="223"/>
      <c r="D246" s="201" t="s">
        <v>213</v>
      </c>
      <c r="E246" s="224" t="s">
        <v>28</v>
      </c>
      <c r="F246" s="225" t="s">
        <v>717</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718</v>
      </c>
      <c r="G247" s="200"/>
      <c r="H247" s="204">
        <v>147.02000000000001</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561.28</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3" customFormat="1" ht="11.25">
      <c r="B249" s="199"/>
      <c r="C249" s="200"/>
      <c r="D249" s="201" t="s">
        <v>213</v>
      </c>
      <c r="E249" s="202" t="s">
        <v>28</v>
      </c>
      <c r="F249" s="203" t="s">
        <v>720</v>
      </c>
      <c r="G249" s="200"/>
      <c r="H249" s="204">
        <v>6.9569999999999999</v>
      </c>
      <c r="I249" s="205"/>
      <c r="J249" s="200"/>
      <c r="K249" s="200"/>
      <c r="L249" s="206"/>
      <c r="M249" s="207"/>
      <c r="N249" s="208"/>
      <c r="O249" s="208"/>
      <c r="P249" s="208"/>
      <c r="Q249" s="208"/>
      <c r="R249" s="208"/>
      <c r="S249" s="208"/>
      <c r="T249" s="209"/>
      <c r="AT249" s="210" t="s">
        <v>213</v>
      </c>
      <c r="AU249" s="210" t="s">
        <v>84</v>
      </c>
      <c r="AV249" s="13" t="s">
        <v>84</v>
      </c>
      <c r="AW249" s="13" t="s">
        <v>35</v>
      </c>
      <c r="AX249" s="13" t="s">
        <v>74</v>
      </c>
      <c r="AY249" s="210" t="s">
        <v>197</v>
      </c>
    </row>
    <row r="250" spans="1:65" s="14" customFormat="1" ht="11.25">
      <c r="B250" s="211"/>
      <c r="C250" s="212"/>
      <c r="D250" s="201" t="s">
        <v>213</v>
      </c>
      <c r="E250" s="213" t="s">
        <v>28</v>
      </c>
      <c r="F250" s="214" t="s">
        <v>226</v>
      </c>
      <c r="G250" s="212"/>
      <c r="H250" s="215">
        <v>715.25699999999995</v>
      </c>
      <c r="I250" s="216"/>
      <c r="J250" s="212"/>
      <c r="K250" s="212"/>
      <c r="L250" s="217"/>
      <c r="M250" s="218"/>
      <c r="N250" s="219"/>
      <c r="O250" s="219"/>
      <c r="P250" s="219"/>
      <c r="Q250" s="219"/>
      <c r="R250" s="219"/>
      <c r="S250" s="219"/>
      <c r="T250" s="220"/>
      <c r="AT250" s="221" t="s">
        <v>213</v>
      </c>
      <c r="AU250" s="221" t="s">
        <v>84</v>
      </c>
      <c r="AV250" s="14" t="s">
        <v>204</v>
      </c>
      <c r="AW250" s="14" t="s">
        <v>35</v>
      </c>
      <c r="AX250" s="14" t="s">
        <v>82</v>
      </c>
      <c r="AY250" s="221" t="s">
        <v>197</v>
      </c>
    </row>
    <row r="251" spans="1:65" s="2" customFormat="1" ht="21.75" customHeight="1">
      <c r="A251" s="37"/>
      <c r="B251" s="38"/>
      <c r="C251" s="181" t="s">
        <v>7</v>
      </c>
      <c r="D251" s="181" t="s">
        <v>199</v>
      </c>
      <c r="E251" s="182" t="s">
        <v>721</v>
      </c>
      <c r="F251" s="183" t="s">
        <v>722</v>
      </c>
      <c r="G251" s="184" t="s">
        <v>409</v>
      </c>
      <c r="H251" s="185">
        <v>326</v>
      </c>
      <c r="I251" s="186"/>
      <c r="J251" s="187">
        <f>ROUND(I251*H251,2)</f>
        <v>0</v>
      </c>
      <c r="K251" s="183" t="s">
        <v>203</v>
      </c>
      <c r="L251" s="42"/>
      <c r="M251" s="188" t="s">
        <v>28</v>
      </c>
      <c r="N251" s="189" t="s">
        <v>45</v>
      </c>
      <c r="O251" s="67"/>
      <c r="P251" s="190">
        <f>O251*H251</f>
        <v>0</v>
      </c>
      <c r="Q251" s="190">
        <v>2.5018699999999998</v>
      </c>
      <c r="R251" s="190">
        <f>Q251*H251</f>
        <v>815.60961999999995</v>
      </c>
      <c r="S251" s="190">
        <v>0</v>
      </c>
      <c r="T251" s="191">
        <f>S251*H251</f>
        <v>0</v>
      </c>
      <c r="U251" s="37"/>
      <c r="V251" s="37"/>
      <c r="W251" s="37"/>
      <c r="X251" s="37"/>
      <c r="Y251" s="37"/>
      <c r="Z251" s="37"/>
      <c r="AA251" s="37"/>
      <c r="AB251" s="37"/>
      <c r="AC251" s="37"/>
      <c r="AD251" s="37"/>
      <c r="AE251" s="37"/>
      <c r="AR251" s="192" t="s">
        <v>204</v>
      </c>
      <c r="AT251" s="192" t="s">
        <v>199</v>
      </c>
      <c r="AU251" s="192" t="s">
        <v>84</v>
      </c>
      <c r="AY251" s="20" t="s">
        <v>197</v>
      </c>
      <c r="BE251" s="193">
        <f>IF(N251="základní",J251,0)</f>
        <v>0</v>
      </c>
      <c r="BF251" s="193">
        <f>IF(N251="snížená",J251,0)</f>
        <v>0</v>
      </c>
      <c r="BG251" s="193">
        <f>IF(N251="zákl. přenesená",J251,0)</f>
        <v>0</v>
      </c>
      <c r="BH251" s="193">
        <f>IF(N251="sníž. přenesená",J251,0)</f>
        <v>0</v>
      </c>
      <c r="BI251" s="193">
        <f>IF(N251="nulová",J251,0)</f>
        <v>0</v>
      </c>
      <c r="BJ251" s="20" t="s">
        <v>82</v>
      </c>
      <c r="BK251" s="193">
        <f>ROUND(I251*H251,2)</f>
        <v>0</v>
      </c>
      <c r="BL251" s="20" t="s">
        <v>204</v>
      </c>
      <c r="BM251" s="192" t="s">
        <v>723</v>
      </c>
    </row>
    <row r="252" spans="1:65" s="2" customFormat="1" ht="11.25">
      <c r="A252" s="37"/>
      <c r="B252" s="38"/>
      <c r="C252" s="39"/>
      <c r="D252" s="194" t="s">
        <v>206</v>
      </c>
      <c r="E252" s="39"/>
      <c r="F252" s="195" t="s">
        <v>724</v>
      </c>
      <c r="G252" s="39"/>
      <c r="H252" s="39"/>
      <c r="I252" s="196"/>
      <c r="J252" s="39"/>
      <c r="K252" s="39"/>
      <c r="L252" s="42"/>
      <c r="M252" s="197"/>
      <c r="N252" s="198"/>
      <c r="O252" s="67"/>
      <c r="P252" s="67"/>
      <c r="Q252" s="67"/>
      <c r="R252" s="67"/>
      <c r="S252" s="67"/>
      <c r="T252" s="68"/>
      <c r="U252" s="37"/>
      <c r="V252" s="37"/>
      <c r="W252" s="37"/>
      <c r="X252" s="37"/>
      <c r="Y252" s="37"/>
      <c r="Z252" s="37"/>
      <c r="AA252" s="37"/>
      <c r="AB252" s="37"/>
      <c r="AC252" s="37"/>
      <c r="AD252" s="37"/>
      <c r="AE252" s="37"/>
      <c r="AT252" s="20" t="s">
        <v>206</v>
      </c>
      <c r="AU252" s="20" t="s">
        <v>84</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5" customFormat="1" ht="11.25">
      <c r="B254" s="222"/>
      <c r="C254" s="223"/>
      <c r="D254" s="201" t="s">
        <v>213</v>
      </c>
      <c r="E254" s="224" t="s">
        <v>28</v>
      </c>
      <c r="F254" s="225" t="s">
        <v>726</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727</v>
      </c>
      <c r="G255" s="200"/>
      <c r="H255" s="204">
        <v>326</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16.5" customHeight="1">
      <c r="A256" s="37"/>
      <c r="B256" s="38"/>
      <c r="C256" s="181" t="s">
        <v>312</v>
      </c>
      <c r="D256" s="181" t="s">
        <v>199</v>
      </c>
      <c r="E256" s="182" t="s">
        <v>728</v>
      </c>
      <c r="F256" s="183" t="s">
        <v>729</v>
      </c>
      <c r="G256" s="184" t="s">
        <v>202</v>
      </c>
      <c r="H256" s="185">
        <v>46</v>
      </c>
      <c r="I256" s="186"/>
      <c r="J256" s="187">
        <f>ROUND(I256*H256,2)</f>
        <v>0</v>
      </c>
      <c r="K256" s="183" t="s">
        <v>203</v>
      </c>
      <c r="L256" s="42"/>
      <c r="M256" s="188" t="s">
        <v>28</v>
      </c>
      <c r="N256" s="189" t="s">
        <v>45</v>
      </c>
      <c r="O256" s="67"/>
      <c r="P256" s="190">
        <f>O256*H256</f>
        <v>0</v>
      </c>
      <c r="Q256" s="190">
        <v>2.9399999999999999E-3</v>
      </c>
      <c r="R256" s="190">
        <f>Q256*H256</f>
        <v>0.13524</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730</v>
      </c>
    </row>
    <row r="257" spans="1:65" s="2" customFormat="1" ht="11.25">
      <c r="A257" s="37"/>
      <c r="B257" s="38"/>
      <c r="C257" s="39"/>
      <c r="D257" s="194" t="s">
        <v>206</v>
      </c>
      <c r="E257" s="39"/>
      <c r="F257" s="195" t="s">
        <v>731</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644</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5" customFormat="1" ht="11.25">
      <c r="B259" s="222"/>
      <c r="C259" s="223"/>
      <c r="D259" s="201" t="s">
        <v>213</v>
      </c>
      <c r="E259" s="224" t="s">
        <v>28</v>
      </c>
      <c r="F259" s="225" t="s">
        <v>732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3" customFormat="1" ht="11.25">
      <c r="B260" s="199"/>
      <c r="C260" s="200"/>
      <c r="D260" s="201" t="s">
        <v>213</v>
      </c>
      <c r="E260" s="202" t="s">
        <v>28</v>
      </c>
      <c r="F260" s="203" t="s">
        <v>733</v>
      </c>
      <c r="G260" s="200"/>
      <c r="H260" s="204">
        <v>36</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734</v>
      </c>
      <c r="G261" s="200"/>
      <c r="H261" s="204">
        <v>10</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4" customFormat="1" ht="11.25">
      <c r="B262" s="211"/>
      <c r="C262" s="212"/>
      <c r="D262" s="201" t="s">
        <v>213</v>
      </c>
      <c r="E262" s="213" t="s">
        <v>28</v>
      </c>
      <c r="F262" s="214" t="s">
        <v>226</v>
      </c>
      <c r="G262" s="212"/>
      <c r="H262" s="215">
        <v>46</v>
      </c>
      <c r="I262" s="216"/>
      <c r="J262" s="212"/>
      <c r="K262" s="212"/>
      <c r="L262" s="217"/>
      <c r="M262" s="218"/>
      <c r="N262" s="219"/>
      <c r="O262" s="219"/>
      <c r="P262" s="219"/>
      <c r="Q262" s="219"/>
      <c r="R262" s="219"/>
      <c r="S262" s="219"/>
      <c r="T262" s="220"/>
      <c r="AT262" s="221" t="s">
        <v>213</v>
      </c>
      <c r="AU262" s="221" t="s">
        <v>84</v>
      </c>
      <c r="AV262" s="14" t="s">
        <v>204</v>
      </c>
      <c r="AW262" s="14" t="s">
        <v>35</v>
      </c>
      <c r="AX262" s="14" t="s">
        <v>82</v>
      </c>
      <c r="AY262" s="221" t="s">
        <v>197</v>
      </c>
    </row>
    <row r="263" spans="1:65" s="2" customFormat="1" ht="16.5" customHeight="1">
      <c r="A263" s="37"/>
      <c r="B263" s="38"/>
      <c r="C263" s="181" t="s">
        <v>317</v>
      </c>
      <c r="D263" s="181" t="s">
        <v>199</v>
      </c>
      <c r="E263" s="182" t="s">
        <v>735</v>
      </c>
      <c r="F263" s="183" t="s">
        <v>736</v>
      </c>
      <c r="G263" s="184" t="s">
        <v>202</v>
      </c>
      <c r="H263" s="185">
        <v>46</v>
      </c>
      <c r="I263" s="186"/>
      <c r="J263" s="187">
        <f>ROUND(I263*H263,2)</f>
        <v>0</v>
      </c>
      <c r="K263" s="183" t="s">
        <v>203</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204</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204</v>
      </c>
      <c r="BM263" s="192" t="s">
        <v>737</v>
      </c>
    </row>
    <row r="264" spans="1:65" s="2" customFormat="1" ht="11.25">
      <c r="A264" s="37"/>
      <c r="B264" s="38"/>
      <c r="C264" s="39"/>
      <c r="D264" s="194" t="s">
        <v>206</v>
      </c>
      <c r="E264" s="39"/>
      <c r="F264" s="195" t="s">
        <v>738</v>
      </c>
      <c r="G264" s="39"/>
      <c r="H264" s="39"/>
      <c r="I264" s="196"/>
      <c r="J264" s="39"/>
      <c r="K264" s="39"/>
      <c r="L264" s="42"/>
      <c r="M264" s="197"/>
      <c r="N264" s="198"/>
      <c r="O264" s="67"/>
      <c r="P264" s="67"/>
      <c r="Q264" s="67"/>
      <c r="R264" s="67"/>
      <c r="S264" s="67"/>
      <c r="T264" s="68"/>
      <c r="U264" s="37"/>
      <c r="V264" s="37"/>
      <c r="W264" s="37"/>
      <c r="X264" s="37"/>
      <c r="Y264" s="37"/>
      <c r="Z264" s="37"/>
      <c r="AA264" s="37"/>
      <c r="AB264" s="37"/>
      <c r="AC264" s="37"/>
      <c r="AD264" s="37"/>
      <c r="AE264" s="37"/>
      <c r="AT264" s="20" t="s">
        <v>206</v>
      </c>
      <c r="AU264" s="20" t="s">
        <v>84</v>
      </c>
    </row>
    <row r="265" spans="1:65" s="2" customFormat="1" ht="16.5" customHeight="1">
      <c r="A265" s="37"/>
      <c r="B265" s="38"/>
      <c r="C265" s="181" t="s">
        <v>322</v>
      </c>
      <c r="D265" s="181" t="s">
        <v>199</v>
      </c>
      <c r="E265" s="182" t="s">
        <v>739</v>
      </c>
      <c r="F265" s="183" t="s">
        <v>740</v>
      </c>
      <c r="G265" s="184" t="s">
        <v>428</v>
      </c>
      <c r="H265" s="185">
        <v>21.898</v>
      </c>
      <c r="I265" s="186"/>
      <c r="J265" s="187">
        <f>ROUND(I265*H265,2)</f>
        <v>0</v>
      </c>
      <c r="K265" s="183" t="s">
        <v>203</v>
      </c>
      <c r="L265" s="42"/>
      <c r="M265" s="188" t="s">
        <v>28</v>
      </c>
      <c r="N265" s="189" t="s">
        <v>45</v>
      </c>
      <c r="O265" s="67"/>
      <c r="P265" s="190">
        <f>O265*H265</f>
        <v>0</v>
      </c>
      <c r="Q265" s="190">
        <v>1.06277</v>
      </c>
      <c r="R265" s="190">
        <f>Q265*H265</f>
        <v>23.272537459999999</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741</v>
      </c>
    </row>
    <row r="266" spans="1:65" s="2" customFormat="1" ht="11.25">
      <c r="A266" s="37"/>
      <c r="B266" s="38"/>
      <c r="C266" s="39"/>
      <c r="D266" s="194" t="s">
        <v>206</v>
      </c>
      <c r="E266" s="39"/>
      <c r="F266" s="195" t="s">
        <v>742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5" customFormat="1" ht="11.25">
      <c r="B268" s="222"/>
      <c r="C268" s="223"/>
      <c r="D268" s="201" t="s">
        <v>213</v>
      </c>
      <c r="E268" s="224" t="s">
        <v>28</v>
      </c>
      <c r="F268" s="225" t="s">
        <v>744</v>
      </c>
      <c r="G268" s="223"/>
      <c r="H268" s="224" t="s">
        <v>28</v>
      </c>
      <c r="I268" s="226"/>
      <c r="J268" s="223"/>
      <c r="K268" s="223"/>
      <c r="L268" s="227"/>
      <c r="M268" s="228"/>
      <c r="N268" s="229"/>
      <c r="O268" s="229"/>
      <c r="P268" s="229"/>
      <c r="Q268" s="229"/>
      <c r="R268" s="229"/>
      <c r="S268" s="229"/>
      <c r="T268" s="230"/>
      <c r="AT268" s="231" t="s">
        <v>213</v>
      </c>
      <c r="AU268" s="231" t="s">
        <v>84</v>
      </c>
      <c r="AV268" s="15" t="s">
        <v>82</v>
      </c>
      <c r="AW268" s="15" t="s">
        <v>35</v>
      </c>
      <c r="AX268" s="15" t="s">
        <v>74</v>
      </c>
      <c r="AY268" s="231" t="s">
        <v>197</v>
      </c>
    </row>
    <row r="269" spans="1:65" s="13" customFormat="1" ht="11.25">
      <c r="B269" s="199"/>
      <c r="C269" s="200"/>
      <c r="D269" s="201" t="s">
        <v>213</v>
      </c>
      <c r="E269" s="202" t="s">
        <v>28</v>
      </c>
      <c r="F269" s="203" t="s">
        <v>745</v>
      </c>
      <c r="G269" s="200"/>
      <c r="H269" s="204">
        <v>21.898</v>
      </c>
      <c r="I269" s="205"/>
      <c r="J269" s="200"/>
      <c r="K269" s="200"/>
      <c r="L269" s="206"/>
      <c r="M269" s="207"/>
      <c r="N269" s="208"/>
      <c r="O269" s="208"/>
      <c r="P269" s="208"/>
      <c r="Q269" s="208"/>
      <c r="R269" s="208"/>
      <c r="S269" s="208"/>
      <c r="T269" s="209"/>
      <c r="AT269" s="210" t="s">
        <v>213</v>
      </c>
      <c r="AU269" s="210" t="s">
        <v>84</v>
      </c>
      <c r="AV269" s="13" t="s">
        <v>84</v>
      </c>
      <c r="AW269" s="13" t="s">
        <v>35</v>
      </c>
      <c r="AX269" s="13" t="s">
        <v>82</v>
      </c>
      <c r="AY269" s="210" t="s">
        <v>197</v>
      </c>
    </row>
    <row r="270" spans="1:65" s="2" customFormat="1" ht="21.75" customHeight="1">
      <c r="A270" s="37"/>
      <c r="B270" s="38"/>
      <c r="C270" s="181" t="s">
        <v>327</v>
      </c>
      <c r="D270" s="181" t="s">
        <v>199</v>
      </c>
      <c r="E270" s="182" t="s">
        <v>746</v>
      </c>
      <c r="F270" s="183" t="s">
        <v>747</v>
      </c>
      <c r="G270" s="184" t="s">
        <v>409</v>
      </c>
      <c r="H270" s="185">
        <v>337.27</v>
      </c>
      <c r="I270" s="186"/>
      <c r="J270" s="187">
        <f>ROUND(I270*H270,2)</f>
        <v>0</v>
      </c>
      <c r="K270" s="183" t="s">
        <v>203</v>
      </c>
      <c r="L270" s="42"/>
      <c r="M270" s="188" t="s">
        <v>28</v>
      </c>
      <c r="N270" s="189" t="s">
        <v>45</v>
      </c>
      <c r="O270" s="67"/>
      <c r="P270" s="190">
        <f>O270*H270</f>
        <v>0</v>
      </c>
      <c r="Q270" s="190">
        <v>2.5018699999999998</v>
      </c>
      <c r="R270" s="190">
        <f>Q270*H270</f>
        <v>843.80569489999993</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748</v>
      </c>
    </row>
    <row r="271" spans="1:65" s="2" customFormat="1" ht="11.25">
      <c r="A271" s="37"/>
      <c r="B271" s="38"/>
      <c r="C271" s="39"/>
      <c r="D271" s="194" t="s">
        <v>206</v>
      </c>
      <c r="E271" s="39"/>
      <c r="F271" s="195" t="s">
        <v>749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15" customFormat="1" ht="11.25">
      <c r="B272" s="222"/>
      <c r="C272" s="223"/>
      <c r="D272" s="201" t="s">
        <v>213</v>
      </c>
      <c r="E272" s="224" t="s">
        <v>28</v>
      </c>
      <c r="F272" s="225" t="s">
        <v>644</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5" customFormat="1" ht="11.25">
      <c r="B273" s="222"/>
      <c r="C273" s="223"/>
      <c r="D273" s="201" t="s">
        <v>213</v>
      </c>
      <c r="E273" s="224" t="s">
        <v>28</v>
      </c>
      <c r="F273" s="225" t="s">
        <v>750</v>
      </c>
      <c r="G273" s="223"/>
      <c r="H273" s="224" t="s">
        <v>28</v>
      </c>
      <c r="I273" s="226"/>
      <c r="J273" s="223"/>
      <c r="K273" s="223"/>
      <c r="L273" s="227"/>
      <c r="M273" s="228"/>
      <c r="N273" s="229"/>
      <c r="O273" s="229"/>
      <c r="P273" s="229"/>
      <c r="Q273" s="229"/>
      <c r="R273" s="229"/>
      <c r="S273" s="229"/>
      <c r="T273" s="230"/>
      <c r="AT273" s="231" t="s">
        <v>213</v>
      </c>
      <c r="AU273" s="231" t="s">
        <v>84</v>
      </c>
      <c r="AV273" s="15" t="s">
        <v>82</v>
      </c>
      <c r="AW273" s="15" t="s">
        <v>35</v>
      </c>
      <c r="AX273" s="15" t="s">
        <v>74</v>
      </c>
      <c r="AY273" s="231" t="s">
        <v>197</v>
      </c>
    </row>
    <row r="274" spans="1:65" s="13" customFormat="1" ht="11.25">
      <c r="B274" s="199"/>
      <c r="C274" s="200"/>
      <c r="D274" s="201" t="s">
        <v>213</v>
      </c>
      <c r="E274" s="202" t="s">
        <v>28</v>
      </c>
      <c r="F274" s="203" t="s">
        <v>751</v>
      </c>
      <c r="G274" s="200"/>
      <c r="H274" s="204">
        <v>222.70500000000001</v>
      </c>
      <c r="I274" s="205"/>
      <c r="J274" s="200"/>
      <c r="K274" s="200"/>
      <c r="L274" s="206"/>
      <c r="M274" s="207"/>
      <c r="N274" s="208"/>
      <c r="O274" s="208"/>
      <c r="P274" s="208"/>
      <c r="Q274" s="208"/>
      <c r="R274" s="208"/>
      <c r="S274" s="208"/>
      <c r="T274" s="209"/>
      <c r="AT274" s="210" t="s">
        <v>213</v>
      </c>
      <c r="AU274" s="210" t="s">
        <v>84</v>
      </c>
      <c r="AV274" s="13" t="s">
        <v>84</v>
      </c>
      <c r="AW274" s="13" t="s">
        <v>35</v>
      </c>
      <c r="AX274" s="13" t="s">
        <v>74</v>
      </c>
      <c r="AY274" s="210" t="s">
        <v>197</v>
      </c>
    </row>
    <row r="275" spans="1:65" s="15" customFormat="1" ht="11.25">
      <c r="B275" s="222"/>
      <c r="C275" s="223"/>
      <c r="D275" s="201" t="s">
        <v>213</v>
      </c>
      <c r="E275" s="224" t="s">
        <v>28</v>
      </c>
      <c r="F275" s="225" t="s">
        <v>752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3" customFormat="1" ht="11.25">
      <c r="B276" s="199"/>
      <c r="C276" s="200"/>
      <c r="D276" s="201" t="s">
        <v>213</v>
      </c>
      <c r="E276" s="202" t="s">
        <v>28</v>
      </c>
      <c r="F276" s="203" t="s">
        <v>753</v>
      </c>
      <c r="G276" s="200"/>
      <c r="H276" s="204">
        <v>30.655000000000001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17.181000000000001</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15.567</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16.442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32.871000000000002</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3" customFormat="1" ht="11.25">
      <c r="B281" s="199"/>
      <c r="C281" s="200"/>
      <c r="D281" s="201" t="s">
        <v>213</v>
      </c>
      <c r="E281" s="202" t="s">
        <v>28</v>
      </c>
      <c r="F281" s="203" t="s">
        <v>758</v>
      </c>
      <c r="G281" s="200"/>
      <c r="H281" s="204">
        <v>1.849</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4" customFormat="1" ht="11.25">
      <c r="B282" s="211"/>
      <c r="C282" s="212"/>
      <c r="D282" s="201" t="s">
        <v>213</v>
      </c>
      <c r="E282" s="213" t="s">
        <v>28</v>
      </c>
      <c r="F282" s="214" t="s">
        <v>226</v>
      </c>
      <c r="G282" s="212"/>
      <c r="H282" s="215">
        <v>337.27</v>
      </c>
      <c r="I282" s="216"/>
      <c r="J282" s="212"/>
      <c r="K282" s="212"/>
      <c r="L282" s="217"/>
      <c r="M282" s="218"/>
      <c r="N282" s="219"/>
      <c r="O282" s="219"/>
      <c r="P282" s="219"/>
      <c r="Q282" s="219"/>
      <c r="R282" s="219"/>
      <c r="S282" s="219"/>
      <c r="T282" s="220"/>
      <c r="AT282" s="221" t="s">
        <v>213</v>
      </c>
      <c r="AU282" s="221" t="s">
        <v>84</v>
      </c>
      <c r="AV282" s="14" t="s">
        <v>204</v>
      </c>
      <c r="AW282" s="14" t="s">
        <v>35</v>
      </c>
      <c r="AX282" s="14" t="s">
        <v>82</v>
      </c>
      <c r="AY282" s="221" t="s">
        <v>197</v>
      </c>
    </row>
    <row r="283" spans="1:65" s="2" customFormat="1" ht="16.5" customHeight="1">
      <c r="A283" s="37"/>
      <c r="B283" s="38"/>
      <c r="C283" s="181" t="s">
        <v>332</v>
      </c>
      <c r="D283" s="181" t="s">
        <v>199</v>
      </c>
      <c r="E283" s="182" t="s">
        <v>759</v>
      </c>
      <c r="F283" s="183" t="s">
        <v>760</v>
      </c>
      <c r="G283" s="184" t="s">
        <v>202</v>
      </c>
      <c r="H283" s="185">
        <v>701.21299999999997</v>
      </c>
      <c r="I283" s="186"/>
      <c r="J283" s="187">
        <f>ROUND(I283*H283,2)</f>
        <v>0</v>
      </c>
      <c r="K283" s="183" t="s">
        <v>203</v>
      </c>
      <c r="L283" s="42"/>
      <c r="M283" s="188" t="s">
        <v>28</v>
      </c>
      <c r="N283" s="189" t="s">
        <v>45</v>
      </c>
      <c r="O283" s="67"/>
      <c r="P283" s="190">
        <f>O283*H283</f>
        <v>0</v>
      </c>
      <c r="Q283" s="190">
        <v>2.6900000000000001E-3</v>
      </c>
      <c r="R283" s="190">
        <f>Q283*H283</f>
        <v>1.88626297</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761</v>
      </c>
    </row>
    <row r="284" spans="1:65" s="2" customFormat="1" ht="11.25">
      <c r="A284" s="37"/>
      <c r="B284" s="38"/>
      <c r="C284" s="39"/>
      <c r="D284" s="194" t="s">
        <v>206</v>
      </c>
      <c r="E284" s="39"/>
      <c r="F284" s="195" t="s">
        <v>762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644</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5" customFormat="1" ht="11.25">
      <c r="B286" s="222"/>
      <c r="C286" s="223"/>
      <c r="D286" s="201" t="s">
        <v>213</v>
      </c>
      <c r="E286" s="224" t="s">
        <v>28</v>
      </c>
      <c r="F286" s="225" t="s">
        <v>750</v>
      </c>
      <c r="G286" s="223"/>
      <c r="H286" s="224" t="s">
        <v>28</v>
      </c>
      <c r="I286" s="226"/>
      <c r="J286" s="223"/>
      <c r="K286" s="223"/>
      <c r="L286" s="227"/>
      <c r="M286" s="228"/>
      <c r="N286" s="229"/>
      <c r="O286" s="229"/>
      <c r="P286" s="229"/>
      <c r="Q286" s="229"/>
      <c r="R286" s="229"/>
      <c r="S286" s="229"/>
      <c r="T286" s="230"/>
      <c r="AT286" s="231" t="s">
        <v>213</v>
      </c>
      <c r="AU286" s="231" t="s">
        <v>84</v>
      </c>
      <c r="AV286" s="15" t="s">
        <v>82</v>
      </c>
      <c r="AW286" s="15" t="s">
        <v>35</v>
      </c>
      <c r="AX286" s="15" t="s">
        <v>74</v>
      </c>
      <c r="AY286" s="231" t="s">
        <v>197</v>
      </c>
    </row>
    <row r="287" spans="1:65" s="13" customFormat="1" ht="11.25">
      <c r="B287" s="199"/>
      <c r="C287" s="200"/>
      <c r="D287" s="201" t="s">
        <v>213</v>
      </c>
      <c r="E287" s="202" t="s">
        <v>28</v>
      </c>
      <c r="F287" s="203" t="s">
        <v>763</v>
      </c>
      <c r="G287" s="200"/>
      <c r="H287" s="204">
        <v>245.43</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5" customFormat="1" ht="11.25">
      <c r="B288" s="222"/>
      <c r="C288" s="223"/>
      <c r="D288" s="201" t="s">
        <v>213</v>
      </c>
      <c r="E288" s="224" t="s">
        <v>28</v>
      </c>
      <c r="F288" s="225" t="s">
        <v>752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764</v>
      </c>
      <c r="G289" s="200"/>
      <c r="H289" s="204">
        <v>122.621</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68.722999999999999</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60.171999999999997</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64.694000000000003</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82.177999999999997</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7.3949999999999996</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770</v>
      </c>
      <c r="G295" s="200"/>
      <c r="H295" s="204">
        <v>50</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701.21299999999997</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181" t="s">
        <v>337</v>
      </c>
      <c r="D297" s="181" t="s">
        <v>199</v>
      </c>
      <c r="E297" s="182" t="s">
        <v>771</v>
      </c>
      <c r="F297" s="183" t="s">
        <v>772</v>
      </c>
      <c r="G297" s="184" t="s">
        <v>202</v>
      </c>
      <c r="H297" s="185">
        <v>701.21299999999997</v>
      </c>
      <c r="I297" s="186"/>
      <c r="J297" s="187">
        <f>ROUND(I297*H297,2)</f>
        <v>0</v>
      </c>
      <c r="K297" s="183" t="s">
        <v>203</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204</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773</v>
      </c>
    </row>
    <row r="298" spans="1:65" s="2" customFormat="1" ht="11.25">
      <c r="A298" s="37"/>
      <c r="B298" s="38"/>
      <c r="C298" s="39"/>
      <c r="D298" s="194" t="s">
        <v>206</v>
      </c>
      <c r="E298" s="39"/>
      <c r="F298" s="195" t="s">
        <v>774</v>
      </c>
      <c r="G298" s="39"/>
      <c r="H298" s="39"/>
      <c r="I298" s="196"/>
      <c r="J298" s="39"/>
      <c r="K298" s="39"/>
      <c r="L298" s="42"/>
      <c r="M298" s="197"/>
      <c r="N298" s="198"/>
      <c r="O298" s="67"/>
      <c r="P298" s="67"/>
      <c r="Q298" s="67"/>
      <c r="R298" s="67"/>
      <c r="S298" s="67"/>
      <c r="T298" s="68"/>
      <c r="U298" s="37"/>
      <c r="V298" s="37"/>
      <c r="W298" s="37"/>
      <c r="X298" s="37"/>
      <c r="Y298" s="37"/>
      <c r="Z298" s="37"/>
      <c r="AA298" s="37"/>
      <c r="AB298" s="37"/>
      <c r="AC298" s="37"/>
      <c r="AD298" s="37"/>
      <c r="AE298" s="37"/>
      <c r="AT298" s="20" t="s">
        <v>206</v>
      </c>
      <c r="AU298" s="20" t="s">
        <v>84</v>
      </c>
    </row>
    <row r="299" spans="1:65" s="2" customFormat="1" ht="16.5" customHeight="1">
      <c r="A299" s="37"/>
      <c r="B299" s="38"/>
      <c r="C299" s="181" t="s">
        <v>343</v>
      </c>
      <c r="D299" s="181" t="s">
        <v>199</v>
      </c>
      <c r="E299" s="182" t="s">
        <v>775</v>
      </c>
      <c r="F299" s="183" t="s">
        <v>776</v>
      </c>
      <c r="G299" s="184" t="s">
        <v>428</v>
      </c>
      <c r="H299" s="185">
        <v>18.675999999999998</v>
      </c>
      <c r="I299" s="186"/>
      <c r="J299" s="187">
        <f>ROUND(I299*H299,2)</f>
        <v>0</v>
      </c>
      <c r="K299" s="183" t="s">
        <v>203</v>
      </c>
      <c r="L299" s="42"/>
      <c r="M299" s="188" t="s">
        <v>28</v>
      </c>
      <c r="N299" s="189" t="s">
        <v>45</v>
      </c>
      <c r="O299" s="67"/>
      <c r="P299" s="190">
        <f>O299*H299</f>
        <v>0</v>
      </c>
      <c r="Q299" s="190">
        <v>1.0606199999999999</v>
      </c>
      <c r="R299" s="190">
        <f>Q299*H299</f>
        <v>19.808139119999996</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777</v>
      </c>
    </row>
    <row r="300" spans="1:65" s="2" customFormat="1" ht="11.25">
      <c r="A300" s="37"/>
      <c r="B300" s="38"/>
      <c r="C300" s="39"/>
      <c r="D300" s="194" t="s">
        <v>206</v>
      </c>
      <c r="E300" s="39"/>
      <c r="F300" s="195" t="s">
        <v>778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743</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779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780</v>
      </c>
      <c r="G303" s="200"/>
      <c r="H303" s="204">
        <v>18.675999999999998</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12" customFormat="1" ht="22.9" customHeight="1">
      <c r="B304" s="165"/>
      <c r="C304" s="166"/>
      <c r="D304" s="167" t="s">
        <v>73</v>
      </c>
      <c r="E304" s="179" t="s">
        <v>160</v>
      </c>
      <c r="F304" s="179" t="s">
        <v>781</v>
      </c>
      <c r="G304" s="166"/>
      <c r="H304" s="166"/>
      <c r="I304" s="169"/>
      <c r="J304" s="180">
        <f>BK304</f>
        <v>0</v>
      </c>
      <c r="K304" s="166"/>
      <c r="L304" s="171"/>
      <c r="M304" s="172"/>
      <c r="N304" s="173"/>
      <c r="O304" s="173"/>
      <c r="P304" s="174">
        <f>SUM(P305:P554)</f>
        <v>0</v>
      </c>
      <c r="Q304" s="173"/>
      <c r="R304" s="174">
        <f>SUM(R305:R554)</f>
        <v>677.15741817000003</v>
      </c>
      <c r="S304" s="173"/>
      <c r="T304" s="175">
        <f>SUM(T305:T554)</f>
        <v>0</v>
      </c>
      <c r="AR304" s="176" t="s">
        <v>82</v>
      </c>
      <c r="AT304" s="177" t="s">
        <v>73</v>
      </c>
      <c r="AU304" s="177" t="s">
        <v>82</v>
      </c>
      <c r="AY304" s="176" t="s">
        <v>197</v>
      </c>
      <c r="BK304" s="178">
        <f>SUM(BK305:BK554)</f>
        <v>0</v>
      </c>
    </row>
    <row r="305" spans="1:65" s="2" customFormat="1" ht="24.2" customHeight="1">
      <c r="A305" s="37"/>
      <c r="B305" s="38"/>
      <c r="C305" s="181" t="s">
        <v>348</v>
      </c>
      <c r="D305" s="181" t="s">
        <v>199</v>
      </c>
      <c r="E305" s="182" t="s">
        <v>782</v>
      </c>
      <c r="F305" s="183" t="s">
        <v>783</v>
      </c>
      <c r="G305" s="184" t="s">
        <v>202</v>
      </c>
      <c r="H305" s="185">
        <v>207.84399999999999</v>
      </c>
      <c r="I305" s="186"/>
      <c r="J305" s="187">
        <f>ROUND(I305*H305,2)</f>
        <v>0</v>
      </c>
      <c r="K305" s="183" t="s">
        <v>203</v>
      </c>
      <c r="L305" s="42"/>
      <c r="M305" s="188" t="s">
        <v>28</v>
      </c>
      <c r="N305" s="189" t="s">
        <v>45</v>
      </c>
      <c r="O305" s="67"/>
      <c r="P305" s="190">
        <f>O305*H305</f>
        <v>0</v>
      </c>
      <c r="Q305" s="190">
        <v>0.61207999999999996</v>
      </c>
      <c r="R305" s="190">
        <f>Q305*H305</f>
        <v>127.21715551999999</v>
      </c>
      <c r="S305" s="190">
        <v>0</v>
      </c>
      <c r="T305" s="191">
        <f>S305*H305</f>
        <v>0</v>
      </c>
      <c r="U305" s="37"/>
      <c r="V305" s="37"/>
      <c r="W305" s="37"/>
      <c r="X305" s="37"/>
      <c r="Y305" s="37"/>
      <c r="Z305" s="37"/>
      <c r="AA305" s="37"/>
      <c r="AB305" s="37"/>
      <c r="AC305" s="37"/>
      <c r="AD305" s="37"/>
      <c r="AE305" s="37"/>
      <c r="AR305" s="192" t="s">
        <v>204</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204</v>
      </c>
      <c r="BM305" s="192" t="s">
        <v>784</v>
      </c>
    </row>
    <row r="306" spans="1:65" s="2" customFormat="1" ht="11.25">
      <c r="A306" s="37"/>
      <c r="B306" s="38"/>
      <c r="C306" s="39"/>
      <c r="D306" s="194" t="s">
        <v>206</v>
      </c>
      <c r="E306" s="39"/>
      <c r="F306" s="195" t="s">
        <v>785</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206</v>
      </c>
      <c r="AU306" s="20" t="s">
        <v>84</v>
      </c>
    </row>
    <row r="307" spans="1:65" s="15" customFormat="1" ht="11.25">
      <c r="B307" s="222"/>
      <c r="C307" s="223"/>
      <c r="D307" s="201" t="s">
        <v>213</v>
      </c>
      <c r="E307" s="224" t="s">
        <v>28</v>
      </c>
      <c r="F307" s="225" t="s">
        <v>412</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5" customFormat="1" ht="11.25">
      <c r="B308" s="222"/>
      <c r="C308" s="223"/>
      <c r="D308" s="201" t="s">
        <v>213</v>
      </c>
      <c r="E308" s="224" t="s">
        <v>28</v>
      </c>
      <c r="F308" s="225" t="s">
        <v>786</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3" customFormat="1" ht="11.25">
      <c r="B309" s="199"/>
      <c r="C309" s="200"/>
      <c r="D309" s="201" t="s">
        <v>213</v>
      </c>
      <c r="E309" s="202" t="s">
        <v>28</v>
      </c>
      <c r="F309" s="203" t="s">
        <v>787</v>
      </c>
      <c r="G309" s="200"/>
      <c r="H309" s="204">
        <v>207.84399999999999</v>
      </c>
      <c r="I309" s="205"/>
      <c r="J309" s="200"/>
      <c r="K309" s="200"/>
      <c r="L309" s="206"/>
      <c r="M309" s="207"/>
      <c r="N309" s="208"/>
      <c r="O309" s="208"/>
      <c r="P309" s="208"/>
      <c r="Q309" s="208"/>
      <c r="R309" s="208"/>
      <c r="S309" s="208"/>
      <c r="T309" s="209"/>
      <c r="AT309" s="210" t="s">
        <v>213</v>
      </c>
      <c r="AU309" s="210" t="s">
        <v>84</v>
      </c>
      <c r="AV309" s="13" t="s">
        <v>84</v>
      </c>
      <c r="AW309" s="13" t="s">
        <v>35</v>
      </c>
      <c r="AX309" s="13" t="s">
        <v>82</v>
      </c>
      <c r="AY309" s="210" t="s">
        <v>197</v>
      </c>
    </row>
    <row r="310" spans="1:65" s="2" customFormat="1" ht="24.2" customHeight="1">
      <c r="A310" s="37"/>
      <c r="B310" s="38"/>
      <c r="C310" s="181" t="s">
        <v>354</v>
      </c>
      <c r="D310" s="181" t="s">
        <v>199</v>
      </c>
      <c r="E310" s="182" t="s">
        <v>788</v>
      </c>
      <c r="F310" s="183" t="s">
        <v>789</v>
      </c>
      <c r="G310" s="184" t="s">
        <v>202</v>
      </c>
      <c r="H310" s="185">
        <v>101.208</v>
      </c>
      <c r="I310" s="186"/>
      <c r="J310" s="187">
        <f>ROUND(I310*H310,2)</f>
        <v>0</v>
      </c>
      <c r="K310" s="183" t="s">
        <v>203</v>
      </c>
      <c r="L310" s="42"/>
      <c r="M310" s="188" t="s">
        <v>28</v>
      </c>
      <c r="N310" s="189" t="s">
        <v>45</v>
      </c>
      <c r="O310" s="67"/>
      <c r="P310" s="190">
        <f>O310*H310</f>
        <v>0</v>
      </c>
      <c r="Q310" s="190">
        <v>0.158</v>
      </c>
      <c r="R310" s="190">
        <f>Q310*H310</f>
        <v>15.990864</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790</v>
      </c>
    </row>
    <row r="311" spans="1:65" s="2" customFormat="1" ht="11.25">
      <c r="A311" s="37"/>
      <c r="B311" s="38"/>
      <c r="C311" s="39"/>
      <c r="D311" s="194" t="s">
        <v>206</v>
      </c>
      <c r="E311" s="39"/>
      <c r="F311" s="195" t="s">
        <v>791</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793</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794</v>
      </c>
      <c r="G315" s="200"/>
      <c r="H315" s="204">
        <v>121.044</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-6.6150000000000002</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-5.9850000000000003</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3" customFormat="1" ht="11.25">
      <c r="B318" s="199"/>
      <c r="C318" s="200"/>
      <c r="D318" s="201" t="s">
        <v>213</v>
      </c>
      <c r="E318" s="202" t="s">
        <v>28</v>
      </c>
      <c r="F318" s="203" t="s">
        <v>797</v>
      </c>
      <c r="G318" s="200"/>
      <c r="H318" s="204">
        <v>-7.2359999999999998</v>
      </c>
      <c r="I318" s="205"/>
      <c r="J318" s="200"/>
      <c r="K318" s="200"/>
      <c r="L318" s="206"/>
      <c r="M318" s="207"/>
      <c r="N318" s="208"/>
      <c r="O318" s="208"/>
      <c r="P318" s="208"/>
      <c r="Q318" s="208"/>
      <c r="R318" s="208"/>
      <c r="S318" s="208"/>
      <c r="T318" s="209"/>
      <c r="AT318" s="210" t="s">
        <v>213</v>
      </c>
      <c r="AU318" s="210" t="s">
        <v>84</v>
      </c>
      <c r="AV318" s="13" t="s">
        <v>84</v>
      </c>
      <c r="AW318" s="13" t="s">
        <v>35</v>
      </c>
      <c r="AX318" s="13" t="s">
        <v>74</v>
      </c>
      <c r="AY318" s="210" t="s">
        <v>197</v>
      </c>
    </row>
    <row r="319" spans="1:65" s="14" customFormat="1" ht="11.25">
      <c r="B319" s="211"/>
      <c r="C319" s="212"/>
      <c r="D319" s="201" t="s">
        <v>213</v>
      </c>
      <c r="E319" s="213" t="s">
        <v>28</v>
      </c>
      <c r="F319" s="214" t="s">
        <v>226</v>
      </c>
      <c r="G319" s="212"/>
      <c r="H319" s="215">
        <v>101.208</v>
      </c>
      <c r="I319" s="216"/>
      <c r="J319" s="212"/>
      <c r="K319" s="212"/>
      <c r="L319" s="217"/>
      <c r="M319" s="218"/>
      <c r="N319" s="219"/>
      <c r="O319" s="219"/>
      <c r="P319" s="219"/>
      <c r="Q319" s="219"/>
      <c r="R319" s="219"/>
      <c r="S319" s="219"/>
      <c r="T319" s="220"/>
      <c r="AT319" s="221" t="s">
        <v>213</v>
      </c>
      <c r="AU319" s="221" t="s">
        <v>84</v>
      </c>
      <c r="AV319" s="14" t="s">
        <v>204</v>
      </c>
      <c r="AW319" s="14" t="s">
        <v>35</v>
      </c>
      <c r="AX319" s="14" t="s">
        <v>82</v>
      </c>
      <c r="AY319" s="221" t="s">
        <v>197</v>
      </c>
    </row>
    <row r="320" spans="1:65" s="2" customFormat="1" ht="24.2" customHeight="1">
      <c r="A320" s="37"/>
      <c r="B320" s="38"/>
      <c r="C320" s="181" t="s">
        <v>360</v>
      </c>
      <c r="D320" s="181" t="s">
        <v>199</v>
      </c>
      <c r="E320" s="182" t="s">
        <v>798</v>
      </c>
      <c r="F320" s="183" t="s">
        <v>799</v>
      </c>
      <c r="G320" s="184" t="s">
        <v>202</v>
      </c>
      <c r="H320" s="185">
        <v>113.893</v>
      </c>
      <c r="I320" s="186"/>
      <c r="J320" s="187">
        <f>ROUND(I320*H320,2)</f>
        <v>0</v>
      </c>
      <c r="K320" s="183" t="s">
        <v>203</v>
      </c>
      <c r="L320" s="42"/>
      <c r="M320" s="188" t="s">
        <v>28</v>
      </c>
      <c r="N320" s="189" t="s">
        <v>45</v>
      </c>
      <c r="O320" s="67"/>
      <c r="P320" s="190">
        <f>O320*H320</f>
        <v>0</v>
      </c>
      <c r="Q320" s="190">
        <v>0.22897999999999999</v>
      </c>
      <c r="R320" s="190">
        <f>Q320*H320</f>
        <v>26.079219139999999</v>
      </c>
      <c r="S320" s="190">
        <v>0</v>
      </c>
      <c r="T320" s="191">
        <f>S320*H320</f>
        <v>0</v>
      </c>
      <c r="U320" s="37"/>
      <c r="V320" s="37"/>
      <c r="W320" s="37"/>
      <c r="X320" s="37"/>
      <c r="Y320" s="37"/>
      <c r="Z320" s="37"/>
      <c r="AA320" s="37"/>
      <c r="AB320" s="37"/>
      <c r="AC320" s="37"/>
      <c r="AD320" s="37"/>
      <c r="AE320" s="37"/>
      <c r="AR320" s="192" t="s">
        <v>204</v>
      </c>
      <c r="AT320" s="192" t="s">
        <v>199</v>
      </c>
      <c r="AU320" s="192" t="s">
        <v>84</v>
      </c>
      <c r="AY320" s="20" t="s">
        <v>197</v>
      </c>
      <c r="BE320" s="193">
        <f>IF(N320="základní",J320,0)</f>
        <v>0</v>
      </c>
      <c r="BF320" s="193">
        <f>IF(N320="snížená",J320,0)</f>
        <v>0</v>
      </c>
      <c r="BG320" s="193">
        <f>IF(N320="zákl. přenesená",J320,0)</f>
        <v>0</v>
      </c>
      <c r="BH320" s="193">
        <f>IF(N320="sníž. přenesená",J320,0)</f>
        <v>0</v>
      </c>
      <c r="BI320" s="193">
        <f>IF(N320="nulová",J320,0)</f>
        <v>0</v>
      </c>
      <c r="BJ320" s="20" t="s">
        <v>82</v>
      </c>
      <c r="BK320" s="193">
        <f>ROUND(I320*H320,2)</f>
        <v>0</v>
      </c>
      <c r="BL320" s="20" t="s">
        <v>204</v>
      </c>
      <c r="BM320" s="192" t="s">
        <v>800</v>
      </c>
    </row>
    <row r="321" spans="1:51" s="2" customFormat="1" ht="11.25">
      <c r="A321" s="37"/>
      <c r="B321" s="38"/>
      <c r="C321" s="39"/>
      <c r="D321" s="194" t="s">
        <v>206</v>
      </c>
      <c r="E321" s="39"/>
      <c r="F321" s="195" t="s">
        <v>801</v>
      </c>
      <c r="G321" s="39"/>
      <c r="H321" s="39"/>
      <c r="I321" s="196"/>
      <c r="J321" s="39"/>
      <c r="K321" s="39"/>
      <c r="L321" s="42"/>
      <c r="M321" s="197"/>
      <c r="N321" s="198"/>
      <c r="O321" s="67"/>
      <c r="P321" s="67"/>
      <c r="Q321" s="67"/>
      <c r="R321" s="67"/>
      <c r="S321" s="67"/>
      <c r="T321" s="68"/>
      <c r="U321" s="37"/>
      <c r="V321" s="37"/>
      <c r="W321" s="37"/>
      <c r="X321" s="37"/>
      <c r="Y321" s="37"/>
      <c r="Z321" s="37"/>
      <c r="AA321" s="37"/>
      <c r="AB321" s="37"/>
      <c r="AC321" s="37"/>
      <c r="AD321" s="37"/>
      <c r="AE321" s="37"/>
      <c r="AT321" s="20" t="s">
        <v>206</v>
      </c>
      <c r="AU321" s="20" t="s">
        <v>84</v>
      </c>
    </row>
    <row r="322" spans="1:51" s="15" customFormat="1" ht="11.25">
      <c r="B322" s="222"/>
      <c r="C322" s="223"/>
      <c r="D322" s="201" t="s">
        <v>213</v>
      </c>
      <c r="E322" s="224" t="s">
        <v>28</v>
      </c>
      <c r="F322" s="225" t="s">
        <v>412</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1:51" s="15" customFormat="1" ht="11.25">
      <c r="B323" s="222"/>
      <c r="C323" s="223"/>
      <c r="D323" s="201" t="s">
        <v>213</v>
      </c>
      <c r="E323" s="224" t="s">
        <v>28</v>
      </c>
      <c r="F323" s="225" t="s">
        <v>792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51" s="15" customFormat="1" ht="11.25">
      <c r="B324" s="222"/>
      <c r="C324" s="223"/>
      <c r="D324" s="201" t="s">
        <v>213</v>
      </c>
      <c r="E324" s="224" t="s">
        <v>28</v>
      </c>
      <c r="F324" s="225" t="s">
        <v>802</v>
      </c>
      <c r="G324" s="223"/>
      <c r="H324" s="224" t="s">
        <v>28</v>
      </c>
      <c r="I324" s="226"/>
      <c r="J324" s="223"/>
      <c r="K324" s="223"/>
      <c r="L324" s="227"/>
      <c r="M324" s="228"/>
      <c r="N324" s="229"/>
      <c r="O324" s="229"/>
      <c r="P324" s="229"/>
      <c r="Q324" s="229"/>
      <c r="R324" s="229"/>
      <c r="S324" s="229"/>
      <c r="T324" s="230"/>
      <c r="AT324" s="231" t="s">
        <v>213</v>
      </c>
      <c r="AU324" s="231" t="s">
        <v>84</v>
      </c>
      <c r="AV324" s="15" t="s">
        <v>82</v>
      </c>
      <c r="AW324" s="15" t="s">
        <v>35</v>
      </c>
      <c r="AX324" s="15" t="s">
        <v>74</v>
      </c>
      <c r="AY324" s="231" t="s">
        <v>197</v>
      </c>
    </row>
    <row r="325" spans="1:51" s="13" customFormat="1" ht="11.25">
      <c r="B325" s="199"/>
      <c r="C325" s="200"/>
      <c r="D325" s="201" t="s">
        <v>213</v>
      </c>
      <c r="E325" s="202" t="s">
        <v>28</v>
      </c>
      <c r="F325" s="203" t="s">
        <v>803</v>
      </c>
      <c r="G325" s="200"/>
      <c r="H325" s="204">
        <v>18.148</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1:51" s="13" customFormat="1" ht="11.25">
      <c r="B326" s="199"/>
      <c r="C326" s="200"/>
      <c r="D326" s="201" t="s">
        <v>213</v>
      </c>
      <c r="E326" s="202" t="s">
        <v>28</v>
      </c>
      <c r="F326" s="203" t="s">
        <v>804</v>
      </c>
      <c r="G326" s="200"/>
      <c r="H326" s="204">
        <v>-2.2050000000000001</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1:51" s="13" customFormat="1" ht="11.25">
      <c r="B327" s="199"/>
      <c r="C327" s="200"/>
      <c r="D327" s="201" t="s">
        <v>213</v>
      </c>
      <c r="E327" s="202" t="s">
        <v>28</v>
      </c>
      <c r="F327" s="203" t="s">
        <v>805</v>
      </c>
      <c r="G327" s="200"/>
      <c r="H327" s="204">
        <v>-6.875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51" s="15" customFormat="1" ht="11.25">
      <c r="B328" s="222"/>
      <c r="C328" s="223"/>
      <c r="D328" s="201" t="s">
        <v>213</v>
      </c>
      <c r="E328" s="224" t="s">
        <v>28</v>
      </c>
      <c r="F328" s="225" t="s">
        <v>806</v>
      </c>
      <c r="G328" s="223"/>
      <c r="H328" s="224" t="s">
        <v>28</v>
      </c>
      <c r="I328" s="226"/>
      <c r="J328" s="223"/>
      <c r="K328" s="223"/>
      <c r="L328" s="227"/>
      <c r="M328" s="228"/>
      <c r="N328" s="229"/>
      <c r="O328" s="229"/>
      <c r="P328" s="229"/>
      <c r="Q328" s="229"/>
      <c r="R328" s="229"/>
      <c r="S328" s="229"/>
      <c r="T328" s="230"/>
      <c r="AT328" s="231" t="s">
        <v>213</v>
      </c>
      <c r="AU328" s="231" t="s">
        <v>84</v>
      </c>
      <c r="AV328" s="15" t="s">
        <v>82</v>
      </c>
      <c r="AW328" s="15" t="s">
        <v>35</v>
      </c>
      <c r="AX328" s="15" t="s">
        <v>74</v>
      </c>
      <c r="AY328" s="231" t="s">
        <v>197</v>
      </c>
    </row>
    <row r="329" spans="1:51" s="13" customFormat="1" ht="11.25">
      <c r="B329" s="199"/>
      <c r="C329" s="200"/>
      <c r="D329" s="201" t="s">
        <v>213</v>
      </c>
      <c r="E329" s="202" t="s">
        <v>28</v>
      </c>
      <c r="F329" s="203" t="s">
        <v>807</v>
      </c>
      <c r="G329" s="200"/>
      <c r="H329" s="204">
        <v>54.45</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51" s="13" customFormat="1" ht="11.25">
      <c r="B330" s="199"/>
      <c r="C330" s="200"/>
      <c r="D330" s="201" t="s">
        <v>213</v>
      </c>
      <c r="E330" s="202" t="s">
        <v>28</v>
      </c>
      <c r="F330" s="203" t="s">
        <v>808</v>
      </c>
      <c r="G330" s="200"/>
      <c r="H330" s="204">
        <v>-4.41</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51" s="13" customFormat="1" ht="11.25">
      <c r="B331" s="199"/>
      <c r="C331" s="200"/>
      <c r="D331" s="201" t="s">
        <v>213</v>
      </c>
      <c r="E331" s="202" t="s">
        <v>28</v>
      </c>
      <c r="F331" s="203" t="s">
        <v>809</v>
      </c>
      <c r="G331" s="200"/>
      <c r="H331" s="204">
        <v>-3.36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51" s="13" customFormat="1" ht="11.25">
      <c r="B332" s="199"/>
      <c r="C332" s="200"/>
      <c r="D332" s="201" t="s">
        <v>213</v>
      </c>
      <c r="E332" s="202" t="s">
        <v>28</v>
      </c>
      <c r="F332" s="203" t="s">
        <v>810</v>
      </c>
      <c r="G332" s="200"/>
      <c r="H332" s="204">
        <v>23.66</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51" s="13" customFormat="1" ht="11.25">
      <c r="B333" s="199"/>
      <c r="C333" s="200"/>
      <c r="D333" s="201" t="s">
        <v>213</v>
      </c>
      <c r="E333" s="202" t="s">
        <v>28</v>
      </c>
      <c r="F333" s="203" t="s">
        <v>811</v>
      </c>
      <c r="G333" s="200"/>
      <c r="H333" s="204">
        <v>-3.15</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1:51" s="13" customFormat="1" ht="11.25">
      <c r="B334" s="199"/>
      <c r="C334" s="200"/>
      <c r="D334" s="201" t="s">
        <v>213</v>
      </c>
      <c r="E334" s="202" t="s">
        <v>28</v>
      </c>
      <c r="F334" s="203" t="s">
        <v>804</v>
      </c>
      <c r="G334" s="200"/>
      <c r="H334" s="204">
        <v>-2.2050000000000001</v>
      </c>
      <c r="I334" s="205"/>
      <c r="J334" s="200"/>
      <c r="K334" s="200"/>
      <c r="L334" s="206"/>
      <c r="M334" s="207"/>
      <c r="N334" s="208"/>
      <c r="O334" s="208"/>
      <c r="P334" s="208"/>
      <c r="Q334" s="208"/>
      <c r="R334" s="208"/>
      <c r="S334" s="208"/>
      <c r="T334" s="209"/>
      <c r="AT334" s="210" t="s">
        <v>213</v>
      </c>
      <c r="AU334" s="210" t="s">
        <v>84</v>
      </c>
      <c r="AV334" s="13" t="s">
        <v>84</v>
      </c>
      <c r="AW334" s="13" t="s">
        <v>35</v>
      </c>
      <c r="AX334" s="13" t="s">
        <v>74</v>
      </c>
      <c r="AY334" s="210" t="s">
        <v>197</v>
      </c>
    </row>
    <row r="335" spans="1:51" s="16" customFormat="1" ht="11.25">
      <c r="B335" s="232"/>
      <c r="C335" s="233"/>
      <c r="D335" s="201" t="s">
        <v>213</v>
      </c>
      <c r="E335" s="234" t="s">
        <v>28</v>
      </c>
      <c r="F335" s="235" t="s">
        <v>416</v>
      </c>
      <c r="G335" s="233"/>
      <c r="H335" s="236">
        <v>74.052999999999997</v>
      </c>
      <c r="I335" s="237"/>
      <c r="J335" s="233"/>
      <c r="K335" s="233"/>
      <c r="L335" s="238"/>
      <c r="M335" s="239"/>
      <c r="N335" s="240"/>
      <c r="O335" s="240"/>
      <c r="P335" s="240"/>
      <c r="Q335" s="240"/>
      <c r="R335" s="240"/>
      <c r="S335" s="240"/>
      <c r="T335" s="241"/>
      <c r="AT335" s="242" t="s">
        <v>213</v>
      </c>
      <c r="AU335" s="242" t="s">
        <v>84</v>
      </c>
      <c r="AV335" s="16" t="s">
        <v>160</v>
      </c>
      <c r="AW335" s="16" t="s">
        <v>35</v>
      </c>
      <c r="AX335" s="16" t="s">
        <v>74</v>
      </c>
      <c r="AY335" s="242" t="s">
        <v>197</v>
      </c>
    </row>
    <row r="336" spans="1:51" s="15" customFormat="1" ht="11.25">
      <c r="B336" s="222"/>
      <c r="C336" s="223"/>
      <c r="D336" s="201" t="s">
        <v>213</v>
      </c>
      <c r="E336" s="224" t="s">
        <v>28</v>
      </c>
      <c r="F336" s="225" t="s">
        <v>812</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813</v>
      </c>
      <c r="G337" s="200"/>
      <c r="H337" s="204">
        <v>39.840000000000003</v>
      </c>
      <c r="I337" s="205"/>
      <c r="J337" s="200"/>
      <c r="K337" s="200"/>
      <c r="L337" s="206"/>
      <c r="M337" s="207"/>
      <c r="N337" s="208"/>
      <c r="O337" s="208"/>
      <c r="P337" s="208"/>
      <c r="Q337" s="208"/>
      <c r="R337" s="208"/>
      <c r="S337" s="208"/>
      <c r="T337" s="209"/>
      <c r="AT337" s="210" t="s">
        <v>213</v>
      </c>
      <c r="AU337" s="210" t="s">
        <v>84</v>
      </c>
      <c r="AV337" s="13" t="s">
        <v>84</v>
      </c>
      <c r="AW337" s="13" t="s">
        <v>35</v>
      </c>
      <c r="AX337" s="13" t="s">
        <v>74</v>
      </c>
      <c r="AY337" s="210" t="s">
        <v>197</v>
      </c>
    </row>
    <row r="338" spans="1:65" s="14" customFormat="1" ht="11.25">
      <c r="B338" s="211"/>
      <c r="C338" s="212"/>
      <c r="D338" s="201" t="s">
        <v>213</v>
      </c>
      <c r="E338" s="213" t="s">
        <v>28</v>
      </c>
      <c r="F338" s="214" t="s">
        <v>226</v>
      </c>
      <c r="G338" s="212"/>
      <c r="H338" s="215">
        <v>113.893</v>
      </c>
      <c r="I338" s="216"/>
      <c r="J338" s="212"/>
      <c r="K338" s="212"/>
      <c r="L338" s="217"/>
      <c r="M338" s="218"/>
      <c r="N338" s="219"/>
      <c r="O338" s="219"/>
      <c r="P338" s="219"/>
      <c r="Q338" s="219"/>
      <c r="R338" s="219"/>
      <c r="S338" s="219"/>
      <c r="T338" s="220"/>
      <c r="AT338" s="221" t="s">
        <v>213</v>
      </c>
      <c r="AU338" s="221" t="s">
        <v>84</v>
      </c>
      <c r="AV338" s="14" t="s">
        <v>204</v>
      </c>
      <c r="AW338" s="14" t="s">
        <v>35</v>
      </c>
      <c r="AX338" s="14" t="s">
        <v>82</v>
      </c>
      <c r="AY338" s="221" t="s">
        <v>197</v>
      </c>
    </row>
    <row r="339" spans="1:65" s="2" customFormat="1" ht="24.2" customHeight="1">
      <c r="A339" s="37"/>
      <c r="B339" s="38"/>
      <c r="C339" s="181" t="s">
        <v>365</v>
      </c>
      <c r="D339" s="181" t="s">
        <v>199</v>
      </c>
      <c r="E339" s="182" t="s">
        <v>814</v>
      </c>
      <c r="F339" s="183" t="s">
        <v>815</v>
      </c>
      <c r="G339" s="184" t="s">
        <v>202</v>
      </c>
      <c r="H339" s="185">
        <v>677.90099999999995</v>
      </c>
      <c r="I339" s="186"/>
      <c r="J339" s="187">
        <f>ROUND(I339*H339,2)</f>
        <v>0</v>
      </c>
      <c r="K339" s="183" t="s">
        <v>203</v>
      </c>
      <c r="L339" s="42"/>
      <c r="M339" s="188" t="s">
        <v>28</v>
      </c>
      <c r="N339" s="189" t="s">
        <v>45</v>
      </c>
      <c r="O339" s="67"/>
      <c r="P339" s="190">
        <f>O339*H339</f>
        <v>0</v>
      </c>
      <c r="Q339" s="190">
        <v>0.26905000000000001</v>
      </c>
      <c r="R339" s="190">
        <f>Q339*H339</f>
        <v>182.38926405000001</v>
      </c>
      <c r="S339" s="190">
        <v>0</v>
      </c>
      <c r="T339" s="191">
        <f>S339*H339</f>
        <v>0</v>
      </c>
      <c r="U339" s="37"/>
      <c r="V339" s="37"/>
      <c r="W339" s="37"/>
      <c r="X339" s="37"/>
      <c r="Y339" s="37"/>
      <c r="Z339" s="37"/>
      <c r="AA339" s="37"/>
      <c r="AB339" s="37"/>
      <c r="AC339" s="37"/>
      <c r="AD339" s="37"/>
      <c r="AE339" s="37"/>
      <c r="AR339" s="192" t="s">
        <v>204</v>
      </c>
      <c r="AT339" s="192" t="s">
        <v>199</v>
      </c>
      <c r="AU339" s="192" t="s">
        <v>84</v>
      </c>
      <c r="AY339" s="20" t="s">
        <v>197</v>
      </c>
      <c r="BE339" s="193">
        <f>IF(N339="základní",J339,0)</f>
        <v>0</v>
      </c>
      <c r="BF339" s="193">
        <f>IF(N339="snížená",J339,0)</f>
        <v>0</v>
      </c>
      <c r="BG339" s="193">
        <f>IF(N339="zákl. přenesená",J339,0)</f>
        <v>0</v>
      </c>
      <c r="BH339" s="193">
        <f>IF(N339="sníž. přenesená",J339,0)</f>
        <v>0</v>
      </c>
      <c r="BI339" s="193">
        <f>IF(N339="nulová",J339,0)</f>
        <v>0</v>
      </c>
      <c r="BJ339" s="20" t="s">
        <v>82</v>
      </c>
      <c r="BK339" s="193">
        <f>ROUND(I339*H339,2)</f>
        <v>0</v>
      </c>
      <c r="BL339" s="20" t="s">
        <v>204</v>
      </c>
      <c r="BM339" s="192" t="s">
        <v>816</v>
      </c>
    </row>
    <row r="340" spans="1:65" s="2" customFormat="1" ht="11.25">
      <c r="A340" s="37"/>
      <c r="B340" s="38"/>
      <c r="C340" s="39"/>
      <c r="D340" s="194" t="s">
        <v>206</v>
      </c>
      <c r="E340" s="39"/>
      <c r="F340" s="195" t="s">
        <v>817</v>
      </c>
      <c r="G340" s="39"/>
      <c r="H340" s="39"/>
      <c r="I340" s="196"/>
      <c r="J340" s="39"/>
      <c r="K340" s="39"/>
      <c r="L340" s="42"/>
      <c r="M340" s="197"/>
      <c r="N340" s="198"/>
      <c r="O340" s="67"/>
      <c r="P340" s="67"/>
      <c r="Q340" s="67"/>
      <c r="R340" s="67"/>
      <c r="S340" s="67"/>
      <c r="T340" s="68"/>
      <c r="U340" s="37"/>
      <c r="V340" s="37"/>
      <c r="W340" s="37"/>
      <c r="X340" s="37"/>
      <c r="Y340" s="37"/>
      <c r="Z340" s="37"/>
      <c r="AA340" s="37"/>
      <c r="AB340" s="37"/>
      <c r="AC340" s="37"/>
      <c r="AD340" s="37"/>
      <c r="AE340" s="37"/>
      <c r="AT340" s="20" t="s">
        <v>206</v>
      </c>
      <c r="AU340" s="20" t="s">
        <v>84</v>
      </c>
    </row>
    <row r="341" spans="1:65" s="15" customFormat="1" ht="11.25">
      <c r="B341" s="222"/>
      <c r="C341" s="223"/>
      <c r="D341" s="201" t="s">
        <v>213</v>
      </c>
      <c r="E341" s="224" t="s">
        <v>28</v>
      </c>
      <c r="F341" s="225" t="s">
        <v>412</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792</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5" customFormat="1" ht="11.25">
      <c r="B343" s="222"/>
      <c r="C343" s="223"/>
      <c r="D343" s="201" t="s">
        <v>213</v>
      </c>
      <c r="E343" s="224" t="s">
        <v>28</v>
      </c>
      <c r="F343" s="225" t="s">
        <v>818</v>
      </c>
      <c r="G343" s="223"/>
      <c r="H343" s="224" t="s">
        <v>28</v>
      </c>
      <c r="I343" s="226"/>
      <c r="J343" s="223"/>
      <c r="K343" s="223"/>
      <c r="L343" s="227"/>
      <c r="M343" s="228"/>
      <c r="N343" s="229"/>
      <c r="O343" s="229"/>
      <c r="P343" s="229"/>
      <c r="Q343" s="229"/>
      <c r="R343" s="229"/>
      <c r="S343" s="229"/>
      <c r="T343" s="230"/>
      <c r="AT343" s="231" t="s">
        <v>213</v>
      </c>
      <c r="AU343" s="231" t="s">
        <v>84</v>
      </c>
      <c r="AV343" s="15" t="s">
        <v>82</v>
      </c>
      <c r="AW343" s="15" t="s">
        <v>35</v>
      </c>
      <c r="AX343" s="15" t="s">
        <v>74</v>
      </c>
      <c r="AY343" s="231" t="s">
        <v>197</v>
      </c>
    </row>
    <row r="344" spans="1:65" s="13" customFormat="1" ht="11.25">
      <c r="B344" s="199"/>
      <c r="C344" s="200"/>
      <c r="D344" s="201" t="s">
        <v>213</v>
      </c>
      <c r="E344" s="202" t="s">
        <v>28</v>
      </c>
      <c r="F344" s="203" t="s">
        <v>819</v>
      </c>
      <c r="G344" s="200"/>
      <c r="H344" s="204">
        <v>15.675000000000001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3" customFormat="1" ht="11.25">
      <c r="B345" s="199"/>
      <c r="C345" s="200"/>
      <c r="D345" s="201" t="s">
        <v>213</v>
      </c>
      <c r="E345" s="202" t="s">
        <v>28</v>
      </c>
      <c r="F345" s="203" t="s">
        <v>804</v>
      </c>
      <c r="G345" s="200"/>
      <c r="H345" s="204">
        <v>-2.2050000000000001</v>
      </c>
      <c r="I345" s="205"/>
      <c r="J345" s="200"/>
      <c r="K345" s="200"/>
      <c r="L345" s="206"/>
      <c r="M345" s="207"/>
      <c r="N345" s="208"/>
      <c r="O345" s="208"/>
      <c r="P345" s="208"/>
      <c r="Q345" s="208"/>
      <c r="R345" s="208"/>
      <c r="S345" s="208"/>
      <c r="T345" s="209"/>
      <c r="AT345" s="210" t="s">
        <v>213</v>
      </c>
      <c r="AU345" s="210" t="s">
        <v>84</v>
      </c>
      <c r="AV345" s="13" t="s">
        <v>84</v>
      </c>
      <c r="AW345" s="13" t="s">
        <v>35</v>
      </c>
      <c r="AX345" s="13" t="s">
        <v>74</v>
      </c>
      <c r="AY345" s="210" t="s">
        <v>197</v>
      </c>
    </row>
    <row r="346" spans="1:65" s="15" customFormat="1" ht="11.25">
      <c r="B346" s="222"/>
      <c r="C346" s="223"/>
      <c r="D346" s="201" t="s">
        <v>213</v>
      </c>
      <c r="E346" s="224" t="s">
        <v>28</v>
      </c>
      <c r="F346" s="225" t="s">
        <v>806</v>
      </c>
      <c r="G346" s="223"/>
      <c r="H346" s="224" t="s">
        <v>28</v>
      </c>
      <c r="I346" s="226"/>
      <c r="J346" s="223"/>
      <c r="K346" s="223"/>
      <c r="L346" s="227"/>
      <c r="M346" s="228"/>
      <c r="N346" s="229"/>
      <c r="O346" s="229"/>
      <c r="P346" s="229"/>
      <c r="Q346" s="229"/>
      <c r="R346" s="229"/>
      <c r="S346" s="229"/>
      <c r="T346" s="230"/>
      <c r="AT346" s="231" t="s">
        <v>213</v>
      </c>
      <c r="AU346" s="231" t="s">
        <v>84</v>
      </c>
      <c r="AV346" s="15" t="s">
        <v>82</v>
      </c>
      <c r="AW346" s="15" t="s">
        <v>35</v>
      </c>
      <c r="AX346" s="15" t="s">
        <v>74</v>
      </c>
      <c r="AY346" s="231" t="s">
        <v>197</v>
      </c>
    </row>
    <row r="347" spans="1:65" s="13" customFormat="1" ht="11.25">
      <c r="B347" s="199"/>
      <c r="C347" s="200"/>
      <c r="D347" s="201" t="s">
        <v>213</v>
      </c>
      <c r="E347" s="202" t="s">
        <v>28</v>
      </c>
      <c r="F347" s="203" t="s">
        <v>820</v>
      </c>
      <c r="G347" s="200"/>
      <c r="H347" s="204">
        <v>100.32</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-3.7050000000000001</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3" customFormat="1" ht="11.25">
      <c r="B349" s="199"/>
      <c r="C349" s="200"/>
      <c r="D349" s="201" t="s">
        <v>213</v>
      </c>
      <c r="E349" s="202" t="s">
        <v>28</v>
      </c>
      <c r="F349" s="203" t="s">
        <v>822</v>
      </c>
      <c r="G349" s="200"/>
      <c r="H349" s="204">
        <v>-5.28</v>
      </c>
      <c r="I349" s="205"/>
      <c r="J349" s="200"/>
      <c r="K349" s="200"/>
      <c r="L349" s="206"/>
      <c r="M349" s="207"/>
      <c r="N349" s="208"/>
      <c r="O349" s="208"/>
      <c r="P349" s="208"/>
      <c r="Q349" s="208"/>
      <c r="R349" s="208"/>
      <c r="S349" s="208"/>
      <c r="T349" s="209"/>
      <c r="AT349" s="210" t="s">
        <v>213</v>
      </c>
      <c r="AU349" s="210" t="s">
        <v>84</v>
      </c>
      <c r="AV349" s="13" t="s">
        <v>84</v>
      </c>
      <c r="AW349" s="13" t="s">
        <v>35</v>
      </c>
      <c r="AX349" s="13" t="s">
        <v>74</v>
      </c>
      <c r="AY349" s="210" t="s">
        <v>197</v>
      </c>
    </row>
    <row r="350" spans="1:65" s="16" customFormat="1" ht="11.25">
      <c r="B350" s="232"/>
      <c r="C350" s="233"/>
      <c r="D350" s="201" t="s">
        <v>213</v>
      </c>
      <c r="E350" s="234" t="s">
        <v>28</v>
      </c>
      <c r="F350" s="235" t="s">
        <v>416</v>
      </c>
      <c r="G350" s="233"/>
      <c r="H350" s="236">
        <v>104.80500000000001</v>
      </c>
      <c r="I350" s="237"/>
      <c r="J350" s="233"/>
      <c r="K350" s="233"/>
      <c r="L350" s="238"/>
      <c r="M350" s="239"/>
      <c r="N350" s="240"/>
      <c r="O350" s="240"/>
      <c r="P350" s="240"/>
      <c r="Q350" s="240"/>
      <c r="R350" s="240"/>
      <c r="S350" s="240"/>
      <c r="T350" s="241"/>
      <c r="AT350" s="242" t="s">
        <v>213</v>
      </c>
      <c r="AU350" s="242" t="s">
        <v>84</v>
      </c>
      <c r="AV350" s="16" t="s">
        <v>160</v>
      </c>
      <c r="AW350" s="16" t="s">
        <v>35</v>
      </c>
      <c r="AX350" s="16" t="s">
        <v>74</v>
      </c>
      <c r="AY350" s="242" t="s">
        <v>197</v>
      </c>
    </row>
    <row r="351" spans="1:65" s="15" customFormat="1" ht="11.25">
      <c r="B351" s="222"/>
      <c r="C351" s="223"/>
      <c r="D351" s="201" t="s">
        <v>213</v>
      </c>
      <c r="E351" s="224" t="s">
        <v>28</v>
      </c>
      <c r="F351" s="225" t="s">
        <v>823</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5" customFormat="1" ht="11.25">
      <c r="B352" s="222"/>
      <c r="C352" s="223"/>
      <c r="D352" s="201" t="s">
        <v>213</v>
      </c>
      <c r="E352" s="224" t="s">
        <v>28</v>
      </c>
      <c r="F352" s="225" t="s">
        <v>818</v>
      </c>
      <c r="G352" s="223"/>
      <c r="H352" s="224" t="s">
        <v>28</v>
      </c>
      <c r="I352" s="226"/>
      <c r="J352" s="223"/>
      <c r="K352" s="223"/>
      <c r="L352" s="227"/>
      <c r="M352" s="228"/>
      <c r="N352" s="229"/>
      <c r="O352" s="229"/>
      <c r="P352" s="229"/>
      <c r="Q352" s="229"/>
      <c r="R352" s="229"/>
      <c r="S352" s="229"/>
      <c r="T352" s="230"/>
      <c r="AT352" s="231" t="s">
        <v>213</v>
      </c>
      <c r="AU352" s="231" t="s">
        <v>84</v>
      </c>
      <c r="AV352" s="15" t="s">
        <v>82</v>
      </c>
      <c r="AW352" s="15" t="s">
        <v>35</v>
      </c>
      <c r="AX352" s="15" t="s">
        <v>74</v>
      </c>
      <c r="AY352" s="231" t="s">
        <v>197</v>
      </c>
    </row>
    <row r="353" spans="2:51" s="13" customFormat="1" ht="11.25">
      <c r="B353" s="199"/>
      <c r="C353" s="200"/>
      <c r="D353" s="201" t="s">
        <v>213</v>
      </c>
      <c r="E353" s="202" t="s">
        <v>28</v>
      </c>
      <c r="F353" s="203" t="s">
        <v>824</v>
      </c>
      <c r="G353" s="200"/>
      <c r="H353" s="204">
        <v>27.125</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-4.7249999999999996</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71.662999999999997</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3" customFormat="1" ht="11.25">
      <c r="B356" s="199"/>
      <c r="C356" s="200"/>
      <c r="D356" s="201" t="s">
        <v>213</v>
      </c>
      <c r="E356" s="202" t="s">
        <v>28</v>
      </c>
      <c r="F356" s="203" t="s">
        <v>827</v>
      </c>
      <c r="G356" s="200"/>
      <c r="H356" s="204">
        <v>2.15</v>
      </c>
      <c r="I356" s="205"/>
      <c r="J356" s="200"/>
      <c r="K356" s="200"/>
      <c r="L356" s="206"/>
      <c r="M356" s="207"/>
      <c r="N356" s="208"/>
      <c r="O356" s="208"/>
      <c r="P356" s="208"/>
      <c r="Q356" s="208"/>
      <c r="R356" s="208"/>
      <c r="S356" s="208"/>
      <c r="T356" s="209"/>
      <c r="AT356" s="210" t="s">
        <v>213</v>
      </c>
      <c r="AU356" s="210" t="s">
        <v>84</v>
      </c>
      <c r="AV356" s="13" t="s">
        <v>84</v>
      </c>
      <c r="AW356" s="13" t="s">
        <v>35</v>
      </c>
      <c r="AX356" s="13" t="s">
        <v>74</v>
      </c>
      <c r="AY356" s="210" t="s">
        <v>197</v>
      </c>
    </row>
    <row r="357" spans="2:51" s="15" customFormat="1" ht="11.25">
      <c r="B357" s="222"/>
      <c r="C357" s="223"/>
      <c r="D357" s="201" t="s">
        <v>213</v>
      </c>
      <c r="E357" s="224" t="s">
        <v>28</v>
      </c>
      <c r="F357" s="225" t="s">
        <v>828</v>
      </c>
      <c r="G357" s="223"/>
      <c r="H357" s="224" t="s">
        <v>28</v>
      </c>
      <c r="I357" s="226"/>
      <c r="J357" s="223"/>
      <c r="K357" s="223"/>
      <c r="L357" s="227"/>
      <c r="M357" s="228"/>
      <c r="N357" s="229"/>
      <c r="O357" s="229"/>
      <c r="P357" s="229"/>
      <c r="Q357" s="229"/>
      <c r="R357" s="229"/>
      <c r="S357" s="229"/>
      <c r="T357" s="230"/>
      <c r="AT357" s="231" t="s">
        <v>213</v>
      </c>
      <c r="AU357" s="231" t="s">
        <v>84</v>
      </c>
      <c r="AV357" s="15" t="s">
        <v>82</v>
      </c>
      <c r="AW357" s="15" t="s">
        <v>35</v>
      </c>
      <c r="AX357" s="15" t="s">
        <v>74</v>
      </c>
      <c r="AY357" s="231" t="s">
        <v>197</v>
      </c>
    </row>
    <row r="358" spans="2:51" s="13" customFormat="1" ht="11.25">
      <c r="B358" s="199"/>
      <c r="C358" s="200"/>
      <c r="D358" s="201" t="s">
        <v>213</v>
      </c>
      <c r="E358" s="202" t="s">
        <v>28</v>
      </c>
      <c r="F358" s="203" t="s">
        <v>829</v>
      </c>
      <c r="G358" s="200"/>
      <c r="H358" s="204">
        <v>15.035</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3" customFormat="1" ht="11.25">
      <c r="B359" s="199"/>
      <c r="C359" s="200"/>
      <c r="D359" s="201" t="s">
        <v>213</v>
      </c>
      <c r="E359" s="202" t="s">
        <v>28</v>
      </c>
      <c r="F359" s="203" t="s">
        <v>830</v>
      </c>
      <c r="G359" s="200"/>
      <c r="H359" s="204">
        <v>51.819000000000003</v>
      </c>
      <c r="I359" s="205"/>
      <c r="J359" s="200"/>
      <c r="K359" s="200"/>
      <c r="L359" s="206"/>
      <c r="M359" s="207"/>
      <c r="N359" s="208"/>
      <c r="O359" s="208"/>
      <c r="P359" s="208"/>
      <c r="Q359" s="208"/>
      <c r="R359" s="208"/>
      <c r="S359" s="208"/>
      <c r="T359" s="209"/>
      <c r="AT359" s="210" t="s">
        <v>213</v>
      </c>
      <c r="AU359" s="210" t="s">
        <v>84</v>
      </c>
      <c r="AV359" s="13" t="s">
        <v>84</v>
      </c>
      <c r="AW359" s="13" t="s">
        <v>35</v>
      </c>
      <c r="AX359" s="13" t="s">
        <v>74</v>
      </c>
      <c r="AY359" s="210" t="s">
        <v>197</v>
      </c>
    </row>
    <row r="360" spans="2:51" s="15" customFormat="1" ht="11.25">
      <c r="B360" s="222"/>
      <c r="C360" s="223"/>
      <c r="D360" s="201" t="s">
        <v>213</v>
      </c>
      <c r="E360" s="224" t="s">
        <v>28</v>
      </c>
      <c r="F360" s="225" t="s">
        <v>831</v>
      </c>
      <c r="G360" s="223"/>
      <c r="H360" s="224" t="s">
        <v>28</v>
      </c>
      <c r="I360" s="226"/>
      <c r="J360" s="223"/>
      <c r="K360" s="223"/>
      <c r="L360" s="227"/>
      <c r="M360" s="228"/>
      <c r="N360" s="229"/>
      <c r="O360" s="229"/>
      <c r="P360" s="229"/>
      <c r="Q360" s="229"/>
      <c r="R360" s="229"/>
      <c r="S360" s="229"/>
      <c r="T360" s="230"/>
      <c r="AT360" s="231" t="s">
        <v>213</v>
      </c>
      <c r="AU360" s="231" t="s">
        <v>84</v>
      </c>
      <c r="AV360" s="15" t="s">
        <v>82</v>
      </c>
      <c r="AW360" s="15" t="s">
        <v>35</v>
      </c>
      <c r="AX360" s="15" t="s">
        <v>74</v>
      </c>
      <c r="AY360" s="231" t="s">
        <v>197</v>
      </c>
    </row>
    <row r="361" spans="2:51" s="13" customFormat="1" ht="11.25">
      <c r="B361" s="199"/>
      <c r="C361" s="200"/>
      <c r="D361" s="201" t="s">
        <v>213</v>
      </c>
      <c r="E361" s="202" t="s">
        <v>28</v>
      </c>
      <c r="F361" s="203" t="s">
        <v>832</v>
      </c>
      <c r="G361" s="200"/>
      <c r="H361" s="204">
        <v>121.056</v>
      </c>
      <c r="I361" s="205"/>
      <c r="J361" s="200"/>
      <c r="K361" s="200"/>
      <c r="L361" s="206"/>
      <c r="M361" s="207"/>
      <c r="N361" s="208"/>
      <c r="O361" s="208"/>
      <c r="P361" s="208"/>
      <c r="Q361" s="208"/>
      <c r="R361" s="208"/>
      <c r="S361" s="208"/>
      <c r="T361" s="209"/>
      <c r="AT361" s="210" t="s">
        <v>213</v>
      </c>
      <c r="AU361" s="210" t="s">
        <v>84</v>
      </c>
      <c r="AV361" s="13" t="s">
        <v>84</v>
      </c>
      <c r="AW361" s="13" t="s">
        <v>35</v>
      </c>
      <c r="AX361" s="13" t="s">
        <v>74</v>
      </c>
      <c r="AY361" s="210" t="s">
        <v>197</v>
      </c>
    </row>
    <row r="362" spans="2:51" s="15" customFormat="1" ht="11.25">
      <c r="B362" s="222"/>
      <c r="C362" s="223"/>
      <c r="D362" s="201" t="s">
        <v>213</v>
      </c>
      <c r="E362" s="224" t="s">
        <v>28</v>
      </c>
      <c r="F362" s="225" t="s">
        <v>833</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2:51" s="13" customFormat="1" ht="11.25">
      <c r="B363" s="199"/>
      <c r="C363" s="200"/>
      <c r="D363" s="201" t="s">
        <v>213</v>
      </c>
      <c r="E363" s="202" t="s">
        <v>28</v>
      </c>
      <c r="F363" s="203" t="s">
        <v>834</v>
      </c>
      <c r="G363" s="200"/>
      <c r="H363" s="204">
        <v>186.999</v>
      </c>
      <c r="I363" s="205"/>
      <c r="J363" s="200"/>
      <c r="K363" s="200"/>
      <c r="L363" s="206"/>
      <c r="M363" s="207"/>
      <c r="N363" s="208"/>
      <c r="O363" s="208"/>
      <c r="P363" s="208"/>
      <c r="Q363" s="208"/>
      <c r="R363" s="208"/>
      <c r="S363" s="208"/>
      <c r="T363" s="209"/>
      <c r="AT363" s="210" t="s">
        <v>213</v>
      </c>
      <c r="AU363" s="210" t="s">
        <v>84</v>
      </c>
      <c r="AV363" s="13" t="s">
        <v>84</v>
      </c>
      <c r="AW363" s="13" t="s">
        <v>35</v>
      </c>
      <c r="AX363" s="13" t="s">
        <v>74</v>
      </c>
      <c r="AY363" s="210" t="s">
        <v>197</v>
      </c>
    </row>
    <row r="364" spans="2:51" s="15" customFormat="1" ht="11.25">
      <c r="B364" s="222"/>
      <c r="C364" s="223"/>
      <c r="D364" s="201" t="s">
        <v>213</v>
      </c>
      <c r="E364" s="224" t="s">
        <v>28</v>
      </c>
      <c r="F364" s="225" t="s">
        <v>835</v>
      </c>
      <c r="G364" s="223"/>
      <c r="H364" s="224" t="s">
        <v>28</v>
      </c>
      <c r="I364" s="226"/>
      <c r="J364" s="223"/>
      <c r="K364" s="223"/>
      <c r="L364" s="227"/>
      <c r="M364" s="228"/>
      <c r="N364" s="229"/>
      <c r="O364" s="229"/>
      <c r="P364" s="229"/>
      <c r="Q364" s="229"/>
      <c r="R364" s="229"/>
      <c r="S364" s="229"/>
      <c r="T364" s="230"/>
      <c r="AT364" s="231" t="s">
        <v>213</v>
      </c>
      <c r="AU364" s="231" t="s">
        <v>84</v>
      </c>
      <c r="AV364" s="15" t="s">
        <v>82</v>
      </c>
      <c r="AW364" s="15" t="s">
        <v>35</v>
      </c>
      <c r="AX364" s="15" t="s">
        <v>74</v>
      </c>
      <c r="AY364" s="231" t="s">
        <v>197</v>
      </c>
    </row>
    <row r="365" spans="2:51" s="13" customFormat="1" ht="11.25">
      <c r="B365" s="199"/>
      <c r="C365" s="200"/>
      <c r="D365" s="201" t="s">
        <v>213</v>
      </c>
      <c r="E365" s="202" t="s">
        <v>28</v>
      </c>
      <c r="F365" s="203" t="s">
        <v>836</v>
      </c>
      <c r="G365" s="200"/>
      <c r="H365" s="204">
        <v>125.349</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-26.25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3" customFormat="1" ht="11.25">
      <c r="B367" s="199"/>
      <c r="C367" s="200"/>
      <c r="D367" s="201" t="s">
        <v>213</v>
      </c>
      <c r="E367" s="202" t="s">
        <v>28</v>
      </c>
      <c r="F367" s="203" t="s">
        <v>838</v>
      </c>
      <c r="G367" s="200"/>
      <c r="H367" s="204">
        <v>2.875</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2:51" s="16" customFormat="1" ht="11.25">
      <c r="B368" s="232"/>
      <c r="C368" s="233"/>
      <c r="D368" s="201" t="s">
        <v>213</v>
      </c>
      <c r="E368" s="234" t="s">
        <v>28</v>
      </c>
      <c r="F368" s="235" t="s">
        <v>416</v>
      </c>
      <c r="G368" s="233"/>
      <c r="H368" s="236">
        <v>573.096</v>
      </c>
      <c r="I368" s="237"/>
      <c r="J368" s="233"/>
      <c r="K368" s="233"/>
      <c r="L368" s="238"/>
      <c r="M368" s="239"/>
      <c r="N368" s="240"/>
      <c r="O368" s="240"/>
      <c r="P368" s="240"/>
      <c r="Q368" s="240"/>
      <c r="R368" s="240"/>
      <c r="S368" s="240"/>
      <c r="T368" s="241"/>
      <c r="AT368" s="242" t="s">
        <v>213</v>
      </c>
      <c r="AU368" s="242" t="s">
        <v>84</v>
      </c>
      <c r="AV368" s="16" t="s">
        <v>160</v>
      </c>
      <c r="AW368" s="16" t="s">
        <v>35</v>
      </c>
      <c r="AX368" s="16" t="s">
        <v>74</v>
      </c>
      <c r="AY368" s="242" t="s">
        <v>197</v>
      </c>
    </row>
    <row r="369" spans="1:65" s="14" customFormat="1" ht="11.25">
      <c r="B369" s="211"/>
      <c r="C369" s="212"/>
      <c r="D369" s="201" t="s">
        <v>213</v>
      </c>
      <c r="E369" s="213" t="s">
        <v>28</v>
      </c>
      <c r="F369" s="214" t="s">
        <v>226</v>
      </c>
      <c r="G369" s="212"/>
      <c r="H369" s="215">
        <v>677.90099999999995</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370</v>
      </c>
      <c r="D370" s="181" t="s">
        <v>199</v>
      </c>
      <c r="E370" s="182" t="s">
        <v>839</v>
      </c>
      <c r="F370" s="183" t="s">
        <v>840</v>
      </c>
      <c r="G370" s="184" t="s">
        <v>202</v>
      </c>
      <c r="H370" s="185">
        <v>845.65499999999997</v>
      </c>
      <c r="I370" s="186"/>
      <c r="J370" s="187">
        <f>ROUND(I370*H370,2)</f>
        <v>0</v>
      </c>
      <c r="K370" s="183" t="s">
        <v>203</v>
      </c>
      <c r="L370" s="42"/>
      <c r="M370" s="188" t="s">
        <v>28</v>
      </c>
      <c r="N370" s="189" t="s">
        <v>45</v>
      </c>
      <c r="O370" s="67"/>
      <c r="P370" s="190">
        <f>O370*H370</f>
        <v>0</v>
      </c>
      <c r="Q370" s="190">
        <v>0.30131000000000002</v>
      </c>
      <c r="R370" s="190">
        <f>Q370*H370</f>
        <v>254.80430805</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841</v>
      </c>
    </row>
    <row r="371" spans="1:65" s="2" customFormat="1" ht="11.25">
      <c r="A371" s="37"/>
      <c r="B371" s="38"/>
      <c r="C371" s="39"/>
      <c r="D371" s="194" t="s">
        <v>206</v>
      </c>
      <c r="E371" s="39"/>
      <c r="F371" s="195" t="s">
        <v>842</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412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792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5" customFormat="1" ht="11.25">
      <c r="B374" s="222"/>
      <c r="C374" s="223"/>
      <c r="D374" s="201" t="s">
        <v>213</v>
      </c>
      <c r="E374" s="224" t="s">
        <v>28</v>
      </c>
      <c r="F374" s="225" t="s">
        <v>843</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3" customFormat="1" ht="11.25">
      <c r="B375" s="199"/>
      <c r="C375" s="200"/>
      <c r="D375" s="201" t="s">
        <v>213</v>
      </c>
      <c r="E375" s="202" t="s">
        <v>28</v>
      </c>
      <c r="F375" s="203" t="s">
        <v>844</v>
      </c>
      <c r="G375" s="200"/>
      <c r="H375" s="204">
        <v>36.728999999999999</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845</v>
      </c>
      <c r="G376" s="200"/>
      <c r="H376" s="204">
        <v>-1.21</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805</v>
      </c>
      <c r="G377" s="200"/>
      <c r="H377" s="204">
        <v>-6.875</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180.048</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-9</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-2.363</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3" customFormat="1" ht="11.25">
      <c r="B381" s="199"/>
      <c r="C381" s="200"/>
      <c r="D381" s="201" t="s">
        <v>213</v>
      </c>
      <c r="E381" s="202" t="s">
        <v>28</v>
      </c>
      <c r="F381" s="203" t="s">
        <v>849</v>
      </c>
      <c r="G381" s="200"/>
      <c r="H381" s="204">
        <v>-3.9980000000000002</v>
      </c>
      <c r="I381" s="205"/>
      <c r="J381" s="200"/>
      <c r="K381" s="200"/>
      <c r="L381" s="206"/>
      <c r="M381" s="207"/>
      <c r="N381" s="208"/>
      <c r="O381" s="208"/>
      <c r="P381" s="208"/>
      <c r="Q381" s="208"/>
      <c r="R381" s="208"/>
      <c r="S381" s="208"/>
      <c r="T381" s="209"/>
      <c r="AT381" s="210" t="s">
        <v>213</v>
      </c>
      <c r="AU381" s="210" t="s">
        <v>84</v>
      </c>
      <c r="AV381" s="13" t="s">
        <v>84</v>
      </c>
      <c r="AW381" s="13" t="s">
        <v>35</v>
      </c>
      <c r="AX381" s="13" t="s">
        <v>74</v>
      </c>
      <c r="AY381" s="210" t="s">
        <v>197</v>
      </c>
    </row>
    <row r="382" spans="1:65" s="15" customFormat="1" ht="11.25">
      <c r="B382" s="222"/>
      <c r="C382" s="223"/>
      <c r="D382" s="201" t="s">
        <v>213</v>
      </c>
      <c r="E382" s="224" t="s">
        <v>28</v>
      </c>
      <c r="F382" s="225" t="s">
        <v>818</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850</v>
      </c>
      <c r="G383" s="200"/>
      <c r="H383" s="204">
        <v>121.27500000000001</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-9.9749999999999996</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3" customFormat="1" ht="11.25">
      <c r="B385" s="199"/>
      <c r="C385" s="200"/>
      <c r="D385" s="201" t="s">
        <v>213</v>
      </c>
      <c r="E385" s="202" t="s">
        <v>28</v>
      </c>
      <c r="F385" s="203" t="s">
        <v>852</v>
      </c>
      <c r="G385" s="200"/>
      <c r="H385" s="204">
        <v>-4.29</v>
      </c>
      <c r="I385" s="205"/>
      <c r="J385" s="200"/>
      <c r="K385" s="200"/>
      <c r="L385" s="206"/>
      <c r="M385" s="207"/>
      <c r="N385" s="208"/>
      <c r="O385" s="208"/>
      <c r="P385" s="208"/>
      <c r="Q385" s="208"/>
      <c r="R385" s="208"/>
      <c r="S385" s="208"/>
      <c r="T385" s="209"/>
      <c r="AT385" s="210" t="s">
        <v>213</v>
      </c>
      <c r="AU385" s="210" t="s">
        <v>84</v>
      </c>
      <c r="AV385" s="13" t="s">
        <v>84</v>
      </c>
      <c r="AW385" s="13" t="s">
        <v>35</v>
      </c>
      <c r="AX385" s="13" t="s">
        <v>74</v>
      </c>
      <c r="AY385" s="210" t="s">
        <v>197</v>
      </c>
    </row>
    <row r="386" spans="2:51" s="15" customFormat="1" ht="11.25">
      <c r="B386" s="222"/>
      <c r="C386" s="223"/>
      <c r="D386" s="201" t="s">
        <v>213</v>
      </c>
      <c r="E386" s="224" t="s">
        <v>28</v>
      </c>
      <c r="F386" s="225" t="s">
        <v>853</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2:51" s="13" customFormat="1" ht="11.25">
      <c r="B387" s="199"/>
      <c r="C387" s="200"/>
      <c r="D387" s="201" t="s">
        <v>213</v>
      </c>
      <c r="E387" s="202" t="s">
        <v>28</v>
      </c>
      <c r="F387" s="203" t="s">
        <v>854</v>
      </c>
      <c r="G387" s="200"/>
      <c r="H387" s="204">
        <v>271.685</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855</v>
      </c>
      <c r="G388" s="200"/>
      <c r="H388" s="204">
        <v>-0.93799999999999994</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849</v>
      </c>
      <c r="G389" s="200"/>
      <c r="H389" s="204">
        <v>-3.9980000000000002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81.676000000000002</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857</v>
      </c>
      <c r="G391" s="200"/>
      <c r="H391" s="204">
        <v>-7.9950000000000001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845</v>
      </c>
      <c r="G392" s="200"/>
      <c r="H392" s="204">
        <v>-1.21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3" customFormat="1" ht="11.25">
      <c r="B393" s="199"/>
      <c r="C393" s="200"/>
      <c r="D393" s="201" t="s">
        <v>213</v>
      </c>
      <c r="E393" s="202" t="s">
        <v>28</v>
      </c>
      <c r="F393" s="203" t="s">
        <v>804</v>
      </c>
      <c r="G393" s="200"/>
      <c r="H393" s="204">
        <v>-2.2050000000000001</v>
      </c>
      <c r="I393" s="205"/>
      <c r="J393" s="200"/>
      <c r="K393" s="200"/>
      <c r="L393" s="206"/>
      <c r="M393" s="207"/>
      <c r="N393" s="208"/>
      <c r="O393" s="208"/>
      <c r="P393" s="208"/>
      <c r="Q393" s="208"/>
      <c r="R393" s="208"/>
      <c r="S393" s="208"/>
      <c r="T393" s="209"/>
      <c r="AT393" s="210" t="s">
        <v>213</v>
      </c>
      <c r="AU393" s="210" t="s">
        <v>84</v>
      </c>
      <c r="AV393" s="13" t="s">
        <v>84</v>
      </c>
      <c r="AW393" s="13" t="s">
        <v>35</v>
      </c>
      <c r="AX393" s="13" t="s">
        <v>74</v>
      </c>
      <c r="AY393" s="210" t="s">
        <v>197</v>
      </c>
    </row>
    <row r="394" spans="2:51" s="16" customFormat="1" ht="11.25">
      <c r="B394" s="232"/>
      <c r="C394" s="233"/>
      <c r="D394" s="201" t="s">
        <v>213</v>
      </c>
      <c r="E394" s="234" t="s">
        <v>28</v>
      </c>
      <c r="F394" s="235" t="s">
        <v>416</v>
      </c>
      <c r="G394" s="233"/>
      <c r="H394" s="236">
        <v>637.35599999999999</v>
      </c>
      <c r="I394" s="237"/>
      <c r="J394" s="233"/>
      <c r="K394" s="233"/>
      <c r="L394" s="238"/>
      <c r="M394" s="239"/>
      <c r="N394" s="240"/>
      <c r="O394" s="240"/>
      <c r="P394" s="240"/>
      <c r="Q394" s="240"/>
      <c r="R394" s="240"/>
      <c r="S394" s="240"/>
      <c r="T394" s="241"/>
      <c r="AT394" s="242" t="s">
        <v>213</v>
      </c>
      <c r="AU394" s="242" t="s">
        <v>84</v>
      </c>
      <c r="AV394" s="16" t="s">
        <v>160</v>
      </c>
      <c r="AW394" s="16" t="s">
        <v>35</v>
      </c>
      <c r="AX394" s="16" t="s">
        <v>74</v>
      </c>
      <c r="AY394" s="242" t="s">
        <v>197</v>
      </c>
    </row>
    <row r="395" spans="2:51" s="15" customFormat="1" ht="11.25">
      <c r="B395" s="222"/>
      <c r="C395" s="223"/>
      <c r="D395" s="201" t="s">
        <v>213</v>
      </c>
      <c r="E395" s="224" t="s">
        <v>28</v>
      </c>
      <c r="F395" s="225" t="s">
        <v>823</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5" customFormat="1" ht="11.25">
      <c r="B396" s="222"/>
      <c r="C396" s="223"/>
      <c r="D396" s="201" t="s">
        <v>213</v>
      </c>
      <c r="E396" s="224" t="s">
        <v>28</v>
      </c>
      <c r="F396" s="225" t="s">
        <v>843</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2:51" s="13" customFormat="1" ht="11.25">
      <c r="B397" s="199"/>
      <c r="C397" s="200"/>
      <c r="D397" s="201" t="s">
        <v>213</v>
      </c>
      <c r="E397" s="202" t="s">
        <v>28</v>
      </c>
      <c r="F397" s="203" t="s">
        <v>858</v>
      </c>
      <c r="G397" s="200"/>
      <c r="H397" s="204">
        <v>201.779</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-11.045</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-25.9</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3" customFormat="1" ht="11.25">
      <c r="B400" s="199"/>
      <c r="C400" s="200"/>
      <c r="D400" s="201" t="s">
        <v>213</v>
      </c>
      <c r="E400" s="202" t="s">
        <v>28</v>
      </c>
      <c r="F400" s="203" t="s">
        <v>861</v>
      </c>
      <c r="G400" s="200"/>
      <c r="H400" s="204">
        <v>-2.835</v>
      </c>
      <c r="I400" s="205"/>
      <c r="J400" s="200"/>
      <c r="K400" s="200"/>
      <c r="L400" s="206"/>
      <c r="M400" s="207"/>
      <c r="N400" s="208"/>
      <c r="O400" s="208"/>
      <c r="P400" s="208"/>
      <c r="Q400" s="208"/>
      <c r="R400" s="208"/>
      <c r="S400" s="208"/>
      <c r="T400" s="209"/>
      <c r="AT400" s="210" t="s">
        <v>213</v>
      </c>
      <c r="AU400" s="210" t="s">
        <v>84</v>
      </c>
      <c r="AV400" s="13" t="s">
        <v>84</v>
      </c>
      <c r="AW400" s="13" t="s">
        <v>35</v>
      </c>
      <c r="AX400" s="13" t="s">
        <v>74</v>
      </c>
      <c r="AY400" s="210" t="s">
        <v>197</v>
      </c>
    </row>
    <row r="401" spans="1:65" s="15" customFormat="1" ht="11.25">
      <c r="B401" s="222"/>
      <c r="C401" s="223"/>
      <c r="D401" s="201" t="s">
        <v>213</v>
      </c>
      <c r="E401" s="224" t="s">
        <v>28</v>
      </c>
      <c r="F401" s="225" t="s">
        <v>818</v>
      </c>
      <c r="G401" s="223"/>
      <c r="H401" s="224" t="s">
        <v>28</v>
      </c>
      <c r="I401" s="226"/>
      <c r="J401" s="223"/>
      <c r="K401" s="223"/>
      <c r="L401" s="227"/>
      <c r="M401" s="228"/>
      <c r="N401" s="229"/>
      <c r="O401" s="229"/>
      <c r="P401" s="229"/>
      <c r="Q401" s="229"/>
      <c r="R401" s="229"/>
      <c r="S401" s="229"/>
      <c r="T401" s="230"/>
      <c r="AT401" s="231" t="s">
        <v>213</v>
      </c>
      <c r="AU401" s="231" t="s">
        <v>84</v>
      </c>
      <c r="AV401" s="15" t="s">
        <v>82</v>
      </c>
      <c r="AW401" s="15" t="s">
        <v>35</v>
      </c>
      <c r="AX401" s="15" t="s">
        <v>74</v>
      </c>
      <c r="AY401" s="231" t="s">
        <v>197</v>
      </c>
    </row>
    <row r="402" spans="1:65" s="13" customFormat="1" ht="11.25">
      <c r="B402" s="199"/>
      <c r="C402" s="200"/>
      <c r="D402" s="201" t="s">
        <v>213</v>
      </c>
      <c r="E402" s="202" t="s">
        <v>28</v>
      </c>
      <c r="F402" s="203" t="s">
        <v>862</v>
      </c>
      <c r="G402" s="200"/>
      <c r="H402" s="204">
        <v>42.262999999999998</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3" customFormat="1" ht="11.25">
      <c r="B403" s="199"/>
      <c r="C403" s="200"/>
      <c r="D403" s="201" t="s">
        <v>213</v>
      </c>
      <c r="E403" s="202" t="s">
        <v>28</v>
      </c>
      <c r="F403" s="203" t="s">
        <v>863</v>
      </c>
      <c r="G403" s="200"/>
      <c r="H403" s="204">
        <v>-4.83</v>
      </c>
      <c r="I403" s="205"/>
      <c r="J403" s="200"/>
      <c r="K403" s="200"/>
      <c r="L403" s="206"/>
      <c r="M403" s="207"/>
      <c r="N403" s="208"/>
      <c r="O403" s="208"/>
      <c r="P403" s="208"/>
      <c r="Q403" s="208"/>
      <c r="R403" s="208"/>
      <c r="S403" s="208"/>
      <c r="T403" s="209"/>
      <c r="AT403" s="210" t="s">
        <v>213</v>
      </c>
      <c r="AU403" s="210" t="s">
        <v>84</v>
      </c>
      <c r="AV403" s="13" t="s">
        <v>84</v>
      </c>
      <c r="AW403" s="13" t="s">
        <v>35</v>
      </c>
      <c r="AX403" s="13" t="s">
        <v>74</v>
      </c>
      <c r="AY403" s="210" t="s">
        <v>197</v>
      </c>
    </row>
    <row r="404" spans="1:65" s="15" customFormat="1" ht="11.25">
      <c r="B404" s="222"/>
      <c r="C404" s="223"/>
      <c r="D404" s="201" t="s">
        <v>213</v>
      </c>
      <c r="E404" s="224" t="s">
        <v>28</v>
      </c>
      <c r="F404" s="225" t="s">
        <v>828</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864</v>
      </c>
      <c r="G405" s="200"/>
      <c r="H405" s="204">
        <v>8.8670000000000009</v>
      </c>
      <c r="I405" s="205"/>
      <c r="J405" s="200"/>
      <c r="K405" s="200"/>
      <c r="L405" s="206"/>
      <c r="M405" s="207"/>
      <c r="N405" s="208"/>
      <c r="O405" s="208"/>
      <c r="P405" s="208"/>
      <c r="Q405" s="208"/>
      <c r="R405" s="208"/>
      <c r="S405" s="208"/>
      <c r="T405" s="209"/>
      <c r="AT405" s="210" t="s">
        <v>213</v>
      </c>
      <c r="AU405" s="210" t="s">
        <v>84</v>
      </c>
      <c r="AV405" s="13" t="s">
        <v>84</v>
      </c>
      <c r="AW405" s="13" t="s">
        <v>35</v>
      </c>
      <c r="AX405" s="13" t="s">
        <v>74</v>
      </c>
      <c r="AY405" s="210" t="s">
        <v>197</v>
      </c>
    </row>
    <row r="406" spans="1:65" s="16" customFormat="1" ht="11.25">
      <c r="B406" s="232"/>
      <c r="C406" s="233"/>
      <c r="D406" s="201" t="s">
        <v>213</v>
      </c>
      <c r="E406" s="234" t="s">
        <v>28</v>
      </c>
      <c r="F406" s="235" t="s">
        <v>416</v>
      </c>
      <c r="G406" s="233"/>
      <c r="H406" s="236">
        <v>208.29900000000001</v>
      </c>
      <c r="I406" s="237"/>
      <c r="J406" s="233"/>
      <c r="K406" s="233"/>
      <c r="L406" s="238"/>
      <c r="M406" s="239"/>
      <c r="N406" s="240"/>
      <c r="O406" s="240"/>
      <c r="P406" s="240"/>
      <c r="Q406" s="240"/>
      <c r="R406" s="240"/>
      <c r="S406" s="240"/>
      <c r="T406" s="241"/>
      <c r="AT406" s="242" t="s">
        <v>213</v>
      </c>
      <c r="AU406" s="242" t="s">
        <v>84</v>
      </c>
      <c r="AV406" s="16" t="s">
        <v>160</v>
      </c>
      <c r="AW406" s="16" t="s">
        <v>35</v>
      </c>
      <c r="AX406" s="16" t="s">
        <v>74</v>
      </c>
      <c r="AY406" s="242" t="s">
        <v>197</v>
      </c>
    </row>
    <row r="407" spans="1:65" s="14" customFormat="1" ht="11.25">
      <c r="B407" s="211"/>
      <c r="C407" s="212"/>
      <c r="D407" s="201" t="s">
        <v>213</v>
      </c>
      <c r="E407" s="213" t="s">
        <v>28</v>
      </c>
      <c r="F407" s="214" t="s">
        <v>226</v>
      </c>
      <c r="G407" s="212"/>
      <c r="H407" s="215">
        <v>845.65499999999997</v>
      </c>
      <c r="I407" s="216"/>
      <c r="J407" s="212"/>
      <c r="K407" s="212"/>
      <c r="L407" s="217"/>
      <c r="M407" s="218"/>
      <c r="N407" s="219"/>
      <c r="O407" s="219"/>
      <c r="P407" s="219"/>
      <c r="Q407" s="219"/>
      <c r="R407" s="219"/>
      <c r="S407" s="219"/>
      <c r="T407" s="220"/>
      <c r="AT407" s="221" t="s">
        <v>213</v>
      </c>
      <c r="AU407" s="221" t="s">
        <v>84</v>
      </c>
      <c r="AV407" s="14" t="s">
        <v>204</v>
      </c>
      <c r="AW407" s="14" t="s">
        <v>35</v>
      </c>
      <c r="AX407" s="14" t="s">
        <v>82</v>
      </c>
      <c r="AY407" s="221" t="s">
        <v>197</v>
      </c>
    </row>
    <row r="408" spans="1:65" s="2" customFormat="1" ht="16.5" customHeight="1">
      <c r="A408" s="37"/>
      <c r="B408" s="38"/>
      <c r="C408" s="181" t="s">
        <v>375</v>
      </c>
      <c r="D408" s="181" t="s">
        <v>199</v>
      </c>
      <c r="E408" s="182" t="s">
        <v>865</v>
      </c>
      <c r="F408" s="183" t="s">
        <v>866</v>
      </c>
      <c r="G408" s="184" t="s">
        <v>265</v>
      </c>
      <c r="H408" s="185">
        <v>28</v>
      </c>
      <c r="I408" s="186"/>
      <c r="J408" s="187">
        <f>ROUND(I408*H408,2)</f>
        <v>0</v>
      </c>
      <c r="K408" s="183" t="s">
        <v>203</v>
      </c>
      <c r="L408" s="42"/>
      <c r="M408" s="188" t="s">
        <v>28</v>
      </c>
      <c r="N408" s="189" t="s">
        <v>45</v>
      </c>
      <c r="O408" s="67"/>
      <c r="P408" s="190">
        <f>O408*H408</f>
        <v>0</v>
      </c>
      <c r="Q408" s="190">
        <v>1.04E-2</v>
      </c>
      <c r="R408" s="190">
        <f>Q408*H408</f>
        <v>0.29120000000000001</v>
      </c>
      <c r="S408" s="190">
        <v>0</v>
      </c>
      <c r="T408" s="191">
        <f>S408*H408</f>
        <v>0</v>
      </c>
      <c r="U408" s="37"/>
      <c r="V408" s="37"/>
      <c r="W408" s="37"/>
      <c r="X408" s="37"/>
      <c r="Y408" s="37"/>
      <c r="Z408" s="37"/>
      <c r="AA408" s="37"/>
      <c r="AB408" s="37"/>
      <c r="AC408" s="37"/>
      <c r="AD408" s="37"/>
      <c r="AE408" s="37"/>
      <c r="AR408" s="192" t="s">
        <v>204</v>
      </c>
      <c r="AT408" s="192" t="s">
        <v>199</v>
      </c>
      <c r="AU408" s="192" t="s">
        <v>84</v>
      </c>
      <c r="AY408" s="20" t="s">
        <v>197</v>
      </c>
      <c r="BE408" s="193">
        <f>IF(N408="základní",J408,0)</f>
        <v>0</v>
      </c>
      <c r="BF408" s="193">
        <f>IF(N408="snížená",J408,0)</f>
        <v>0</v>
      </c>
      <c r="BG408" s="193">
        <f>IF(N408="zákl. přenesená",J408,0)</f>
        <v>0</v>
      </c>
      <c r="BH408" s="193">
        <f>IF(N408="sníž. přenesená",J408,0)</f>
        <v>0</v>
      </c>
      <c r="BI408" s="193">
        <f>IF(N408="nulová",J408,0)</f>
        <v>0</v>
      </c>
      <c r="BJ408" s="20" t="s">
        <v>82</v>
      </c>
      <c r="BK408" s="193">
        <f>ROUND(I408*H408,2)</f>
        <v>0</v>
      </c>
      <c r="BL408" s="20" t="s">
        <v>204</v>
      </c>
      <c r="BM408" s="192" t="s">
        <v>867</v>
      </c>
    </row>
    <row r="409" spans="1:65" s="2" customFormat="1" ht="11.25">
      <c r="A409" s="37"/>
      <c r="B409" s="38"/>
      <c r="C409" s="39"/>
      <c r="D409" s="194" t="s">
        <v>206</v>
      </c>
      <c r="E409" s="39"/>
      <c r="F409" s="195" t="s">
        <v>868</v>
      </c>
      <c r="G409" s="39"/>
      <c r="H409" s="39"/>
      <c r="I409" s="196"/>
      <c r="J409" s="39"/>
      <c r="K409" s="39"/>
      <c r="L409" s="42"/>
      <c r="M409" s="197"/>
      <c r="N409" s="198"/>
      <c r="O409" s="67"/>
      <c r="P409" s="67"/>
      <c r="Q409" s="67"/>
      <c r="R409" s="67"/>
      <c r="S409" s="67"/>
      <c r="T409" s="68"/>
      <c r="U409" s="37"/>
      <c r="V409" s="37"/>
      <c r="W409" s="37"/>
      <c r="X409" s="37"/>
      <c r="Y409" s="37"/>
      <c r="Z409" s="37"/>
      <c r="AA409" s="37"/>
      <c r="AB409" s="37"/>
      <c r="AC409" s="37"/>
      <c r="AD409" s="37"/>
      <c r="AE409" s="37"/>
      <c r="AT409" s="20" t="s">
        <v>206</v>
      </c>
      <c r="AU409" s="20" t="s">
        <v>84</v>
      </c>
    </row>
    <row r="410" spans="1:65" s="15" customFormat="1" ht="11.25">
      <c r="B410" s="222"/>
      <c r="C410" s="223"/>
      <c r="D410" s="201" t="s">
        <v>213</v>
      </c>
      <c r="E410" s="224" t="s">
        <v>28</v>
      </c>
      <c r="F410" s="225" t="s">
        <v>412</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5" customFormat="1" ht="11.25">
      <c r="B411" s="222"/>
      <c r="C411" s="223"/>
      <c r="D411" s="201" t="s">
        <v>213</v>
      </c>
      <c r="E411" s="224" t="s">
        <v>28</v>
      </c>
      <c r="F411" s="225" t="s">
        <v>792</v>
      </c>
      <c r="G411" s="223"/>
      <c r="H411" s="224" t="s">
        <v>28</v>
      </c>
      <c r="I411" s="226"/>
      <c r="J411" s="223"/>
      <c r="K411" s="223"/>
      <c r="L411" s="227"/>
      <c r="M411" s="228"/>
      <c r="N411" s="229"/>
      <c r="O411" s="229"/>
      <c r="P411" s="229"/>
      <c r="Q411" s="229"/>
      <c r="R411" s="229"/>
      <c r="S411" s="229"/>
      <c r="T411" s="230"/>
      <c r="AT411" s="231" t="s">
        <v>213</v>
      </c>
      <c r="AU411" s="231" t="s">
        <v>84</v>
      </c>
      <c r="AV411" s="15" t="s">
        <v>82</v>
      </c>
      <c r="AW411" s="15" t="s">
        <v>35</v>
      </c>
      <c r="AX411" s="15" t="s">
        <v>74</v>
      </c>
      <c r="AY411" s="231" t="s">
        <v>197</v>
      </c>
    </row>
    <row r="412" spans="1:65" s="13" customFormat="1" ht="11.25">
      <c r="B412" s="199"/>
      <c r="C412" s="200"/>
      <c r="D412" s="201" t="s">
        <v>213</v>
      </c>
      <c r="E412" s="202" t="s">
        <v>28</v>
      </c>
      <c r="F412" s="203" t="s">
        <v>869</v>
      </c>
      <c r="G412" s="200"/>
      <c r="H412" s="204">
        <v>28</v>
      </c>
      <c r="I412" s="205"/>
      <c r="J412" s="200"/>
      <c r="K412" s="200"/>
      <c r="L412" s="206"/>
      <c r="M412" s="207"/>
      <c r="N412" s="208"/>
      <c r="O412" s="208"/>
      <c r="P412" s="208"/>
      <c r="Q412" s="208"/>
      <c r="R412" s="208"/>
      <c r="S412" s="208"/>
      <c r="T412" s="209"/>
      <c r="AT412" s="210" t="s">
        <v>213</v>
      </c>
      <c r="AU412" s="210" t="s">
        <v>84</v>
      </c>
      <c r="AV412" s="13" t="s">
        <v>84</v>
      </c>
      <c r="AW412" s="13" t="s">
        <v>35</v>
      </c>
      <c r="AX412" s="13" t="s">
        <v>82</v>
      </c>
      <c r="AY412" s="210" t="s">
        <v>197</v>
      </c>
    </row>
    <row r="413" spans="1:65" s="2" customFormat="1" ht="16.5" customHeight="1">
      <c r="A413" s="37"/>
      <c r="B413" s="38"/>
      <c r="C413" s="181" t="s">
        <v>380</v>
      </c>
      <c r="D413" s="181" t="s">
        <v>199</v>
      </c>
      <c r="E413" s="182" t="s">
        <v>870</v>
      </c>
      <c r="F413" s="183" t="s">
        <v>871</v>
      </c>
      <c r="G413" s="184" t="s">
        <v>265</v>
      </c>
      <c r="H413" s="185">
        <v>21.75</v>
      </c>
      <c r="I413" s="186"/>
      <c r="J413" s="187">
        <f>ROUND(I413*H413,2)</f>
        <v>0</v>
      </c>
      <c r="K413" s="183" t="s">
        <v>203</v>
      </c>
      <c r="L413" s="42"/>
      <c r="M413" s="188" t="s">
        <v>28</v>
      </c>
      <c r="N413" s="189" t="s">
        <v>45</v>
      </c>
      <c r="O413" s="67"/>
      <c r="P413" s="190">
        <f>O413*H413</f>
        <v>0</v>
      </c>
      <c r="Q413" s="190">
        <v>1.5520000000000001E-2</v>
      </c>
      <c r="R413" s="190">
        <f>Q413*H413</f>
        <v>0.33756000000000003</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872</v>
      </c>
    </row>
    <row r="414" spans="1:65" s="2" customFormat="1" ht="11.25">
      <c r="A414" s="37"/>
      <c r="B414" s="38"/>
      <c r="C414" s="39"/>
      <c r="D414" s="194" t="s">
        <v>206</v>
      </c>
      <c r="E414" s="39"/>
      <c r="F414" s="195" t="s">
        <v>873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5" customFormat="1" ht="11.25">
      <c r="B415" s="222"/>
      <c r="C415" s="223"/>
      <c r="D415" s="201" t="s">
        <v>213</v>
      </c>
      <c r="E415" s="224" t="s">
        <v>28</v>
      </c>
      <c r="F415" s="225" t="s">
        <v>412</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5" customFormat="1" ht="11.25">
      <c r="B416" s="222"/>
      <c r="C416" s="223"/>
      <c r="D416" s="201" t="s">
        <v>213</v>
      </c>
      <c r="E416" s="224" t="s">
        <v>28</v>
      </c>
      <c r="F416" s="225" t="s">
        <v>792</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3" customFormat="1" ht="11.25">
      <c r="B417" s="199"/>
      <c r="C417" s="200"/>
      <c r="D417" s="201" t="s">
        <v>213</v>
      </c>
      <c r="E417" s="202" t="s">
        <v>28</v>
      </c>
      <c r="F417" s="203" t="s">
        <v>874</v>
      </c>
      <c r="G417" s="200"/>
      <c r="H417" s="204">
        <v>21.75</v>
      </c>
      <c r="I417" s="205"/>
      <c r="J417" s="200"/>
      <c r="K417" s="200"/>
      <c r="L417" s="206"/>
      <c r="M417" s="207"/>
      <c r="N417" s="208"/>
      <c r="O417" s="208"/>
      <c r="P417" s="208"/>
      <c r="Q417" s="208"/>
      <c r="R417" s="208"/>
      <c r="S417" s="208"/>
      <c r="T417" s="209"/>
      <c r="AT417" s="210" t="s">
        <v>213</v>
      </c>
      <c r="AU417" s="210" t="s">
        <v>84</v>
      </c>
      <c r="AV417" s="13" t="s">
        <v>84</v>
      </c>
      <c r="AW417" s="13" t="s">
        <v>35</v>
      </c>
      <c r="AX417" s="13" t="s">
        <v>82</v>
      </c>
      <c r="AY417" s="210" t="s">
        <v>197</v>
      </c>
    </row>
    <row r="418" spans="1:65" s="2" customFormat="1" ht="16.5" customHeight="1">
      <c r="A418" s="37"/>
      <c r="B418" s="38"/>
      <c r="C418" s="181" t="s">
        <v>385</v>
      </c>
      <c r="D418" s="181" t="s">
        <v>199</v>
      </c>
      <c r="E418" s="182" t="s">
        <v>875</v>
      </c>
      <c r="F418" s="183" t="s">
        <v>876</v>
      </c>
      <c r="G418" s="184" t="s">
        <v>265</v>
      </c>
      <c r="H418" s="185">
        <v>41.65</v>
      </c>
      <c r="I418" s="186"/>
      <c r="J418" s="187">
        <f>ROUND(I418*H418,2)</f>
        <v>0</v>
      </c>
      <c r="K418" s="183" t="s">
        <v>203</v>
      </c>
      <c r="L418" s="42"/>
      <c r="M418" s="188" t="s">
        <v>28</v>
      </c>
      <c r="N418" s="189" t="s">
        <v>45</v>
      </c>
      <c r="O418" s="67"/>
      <c r="P418" s="190">
        <f>O418*H418</f>
        <v>0</v>
      </c>
      <c r="Q418" s="190">
        <v>1.856E-2</v>
      </c>
      <c r="R418" s="190">
        <f>Q418*H418</f>
        <v>0.77302399999999993</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877</v>
      </c>
    </row>
    <row r="419" spans="1:65" s="2" customFormat="1" ht="11.25">
      <c r="A419" s="37"/>
      <c r="B419" s="38"/>
      <c r="C419" s="39"/>
      <c r="D419" s="194" t="s">
        <v>206</v>
      </c>
      <c r="E419" s="39"/>
      <c r="F419" s="195" t="s">
        <v>878</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15" customFormat="1" ht="11.25">
      <c r="B420" s="222"/>
      <c r="C420" s="223"/>
      <c r="D420" s="201" t="s">
        <v>213</v>
      </c>
      <c r="E420" s="224" t="s">
        <v>28</v>
      </c>
      <c r="F420" s="225" t="s">
        <v>412</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5" customFormat="1" ht="11.25">
      <c r="B421" s="222"/>
      <c r="C421" s="223"/>
      <c r="D421" s="201" t="s">
        <v>213</v>
      </c>
      <c r="E421" s="224" t="s">
        <v>28</v>
      </c>
      <c r="F421" s="225" t="s">
        <v>792</v>
      </c>
      <c r="G421" s="223"/>
      <c r="H421" s="224" t="s">
        <v>28</v>
      </c>
      <c r="I421" s="226"/>
      <c r="J421" s="223"/>
      <c r="K421" s="223"/>
      <c r="L421" s="227"/>
      <c r="M421" s="228"/>
      <c r="N421" s="229"/>
      <c r="O421" s="229"/>
      <c r="P421" s="229"/>
      <c r="Q421" s="229"/>
      <c r="R421" s="229"/>
      <c r="S421" s="229"/>
      <c r="T421" s="230"/>
      <c r="AT421" s="231" t="s">
        <v>213</v>
      </c>
      <c r="AU421" s="231" t="s">
        <v>84</v>
      </c>
      <c r="AV421" s="15" t="s">
        <v>82</v>
      </c>
      <c r="AW421" s="15" t="s">
        <v>35</v>
      </c>
      <c r="AX421" s="15" t="s">
        <v>74</v>
      </c>
      <c r="AY421" s="231" t="s">
        <v>197</v>
      </c>
    </row>
    <row r="422" spans="1:65" s="13" customFormat="1" ht="11.25">
      <c r="B422" s="199"/>
      <c r="C422" s="200"/>
      <c r="D422" s="201" t="s">
        <v>213</v>
      </c>
      <c r="E422" s="202" t="s">
        <v>28</v>
      </c>
      <c r="F422" s="203" t="s">
        <v>879</v>
      </c>
      <c r="G422" s="200"/>
      <c r="H422" s="204">
        <v>41.65</v>
      </c>
      <c r="I422" s="205"/>
      <c r="J422" s="200"/>
      <c r="K422" s="200"/>
      <c r="L422" s="206"/>
      <c r="M422" s="207"/>
      <c r="N422" s="208"/>
      <c r="O422" s="208"/>
      <c r="P422" s="208"/>
      <c r="Q422" s="208"/>
      <c r="R422" s="208"/>
      <c r="S422" s="208"/>
      <c r="T422" s="209"/>
      <c r="AT422" s="210" t="s">
        <v>213</v>
      </c>
      <c r="AU422" s="210" t="s">
        <v>84</v>
      </c>
      <c r="AV422" s="13" t="s">
        <v>84</v>
      </c>
      <c r="AW422" s="13" t="s">
        <v>35</v>
      </c>
      <c r="AX422" s="13" t="s">
        <v>82</v>
      </c>
      <c r="AY422" s="210" t="s">
        <v>197</v>
      </c>
    </row>
    <row r="423" spans="1:65" s="2" customFormat="1" ht="16.5" customHeight="1">
      <c r="A423" s="37"/>
      <c r="B423" s="38"/>
      <c r="C423" s="181" t="s">
        <v>390</v>
      </c>
      <c r="D423" s="181" t="s">
        <v>199</v>
      </c>
      <c r="E423" s="182" t="s">
        <v>880</v>
      </c>
      <c r="F423" s="183" t="s">
        <v>881</v>
      </c>
      <c r="G423" s="184" t="s">
        <v>265</v>
      </c>
      <c r="H423" s="185">
        <v>178.16</v>
      </c>
      <c r="I423" s="186"/>
      <c r="J423" s="187">
        <f>ROUND(I423*H423,2)</f>
        <v>0</v>
      </c>
      <c r="K423" s="183" t="s">
        <v>203</v>
      </c>
      <c r="L423" s="42"/>
      <c r="M423" s="188" t="s">
        <v>28</v>
      </c>
      <c r="N423" s="189" t="s">
        <v>45</v>
      </c>
      <c r="O423" s="67"/>
      <c r="P423" s="190">
        <f>O423*H423</f>
        <v>0</v>
      </c>
      <c r="Q423" s="190">
        <v>2.3529999999999999E-2</v>
      </c>
      <c r="R423" s="190">
        <f>Q423*H423</f>
        <v>4.1921048000000001</v>
      </c>
      <c r="S423" s="190">
        <v>0</v>
      </c>
      <c r="T423" s="191">
        <f>S423*H423</f>
        <v>0</v>
      </c>
      <c r="U423" s="37"/>
      <c r="V423" s="37"/>
      <c r="W423" s="37"/>
      <c r="X423" s="37"/>
      <c r="Y423" s="37"/>
      <c r="Z423" s="37"/>
      <c r="AA423" s="37"/>
      <c r="AB423" s="37"/>
      <c r="AC423" s="37"/>
      <c r="AD423" s="37"/>
      <c r="AE423" s="37"/>
      <c r="AR423" s="192" t="s">
        <v>204</v>
      </c>
      <c r="AT423" s="192" t="s">
        <v>199</v>
      </c>
      <c r="AU423" s="192" t="s">
        <v>84</v>
      </c>
      <c r="AY423" s="20" t="s">
        <v>197</v>
      </c>
      <c r="BE423" s="193">
        <f>IF(N423="základní",J423,0)</f>
        <v>0</v>
      </c>
      <c r="BF423" s="193">
        <f>IF(N423="snížená",J423,0)</f>
        <v>0</v>
      </c>
      <c r="BG423" s="193">
        <f>IF(N423="zákl. přenesená",J423,0)</f>
        <v>0</v>
      </c>
      <c r="BH423" s="193">
        <f>IF(N423="sníž. přenesená",J423,0)</f>
        <v>0</v>
      </c>
      <c r="BI423" s="193">
        <f>IF(N423="nulová",J423,0)</f>
        <v>0</v>
      </c>
      <c r="BJ423" s="20" t="s">
        <v>82</v>
      </c>
      <c r="BK423" s="193">
        <f>ROUND(I423*H423,2)</f>
        <v>0</v>
      </c>
      <c r="BL423" s="20" t="s">
        <v>204</v>
      </c>
      <c r="BM423" s="192" t="s">
        <v>882</v>
      </c>
    </row>
    <row r="424" spans="1:65" s="2" customFormat="1" ht="11.25">
      <c r="A424" s="37"/>
      <c r="B424" s="38"/>
      <c r="C424" s="39"/>
      <c r="D424" s="194" t="s">
        <v>206</v>
      </c>
      <c r="E424" s="39"/>
      <c r="F424" s="195" t="s">
        <v>883</v>
      </c>
      <c r="G424" s="39"/>
      <c r="H424" s="39"/>
      <c r="I424" s="196"/>
      <c r="J424" s="39"/>
      <c r="K424" s="39"/>
      <c r="L424" s="42"/>
      <c r="M424" s="197"/>
      <c r="N424" s="198"/>
      <c r="O424" s="67"/>
      <c r="P424" s="67"/>
      <c r="Q424" s="67"/>
      <c r="R424" s="67"/>
      <c r="S424" s="67"/>
      <c r="T424" s="68"/>
      <c r="U424" s="37"/>
      <c r="V424" s="37"/>
      <c r="W424" s="37"/>
      <c r="X424" s="37"/>
      <c r="Y424" s="37"/>
      <c r="Z424" s="37"/>
      <c r="AA424" s="37"/>
      <c r="AB424" s="37"/>
      <c r="AC424" s="37"/>
      <c r="AD424" s="37"/>
      <c r="AE424" s="37"/>
      <c r="AT424" s="20" t="s">
        <v>206</v>
      </c>
      <c r="AU424" s="20" t="s">
        <v>84</v>
      </c>
    </row>
    <row r="425" spans="1:65" s="15" customFormat="1" ht="11.25">
      <c r="B425" s="222"/>
      <c r="C425" s="223"/>
      <c r="D425" s="201" t="s">
        <v>213</v>
      </c>
      <c r="E425" s="224" t="s">
        <v>28</v>
      </c>
      <c r="F425" s="225" t="s">
        <v>412</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5" customFormat="1" ht="11.25">
      <c r="B426" s="222"/>
      <c r="C426" s="223"/>
      <c r="D426" s="201" t="s">
        <v>213</v>
      </c>
      <c r="E426" s="224" t="s">
        <v>28</v>
      </c>
      <c r="F426" s="225" t="s">
        <v>792</v>
      </c>
      <c r="G426" s="223"/>
      <c r="H426" s="224" t="s">
        <v>28</v>
      </c>
      <c r="I426" s="226"/>
      <c r="J426" s="223"/>
      <c r="K426" s="223"/>
      <c r="L426" s="227"/>
      <c r="M426" s="228"/>
      <c r="N426" s="229"/>
      <c r="O426" s="229"/>
      <c r="P426" s="229"/>
      <c r="Q426" s="229"/>
      <c r="R426" s="229"/>
      <c r="S426" s="229"/>
      <c r="T426" s="230"/>
      <c r="AT426" s="231" t="s">
        <v>213</v>
      </c>
      <c r="AU426" s="231" t="s">
        <v>84</v>
      </c>
      <c r="AV426" s="15" t="s">
        <v>82</v>
      </c>
      <c r="AW426" s="15" t="s">
        <v>35</v>
      </c>
      <c r="AX426" s="15" t="s">
        <v>74</v>
      </c>
      <c r="AY426" s="231" t="s">
        <v>197</v>
      </c>
    </row>
    <row r="427" spans="1:65" s="13" customFormat="1" ht="11.25">
      <c r="B427" s="199"/>
      <c r="C427" s="200"/>
      <c r="D427" s="201" t="s">
        <v>213</v>
      </c>
      <c r="E427" s="202" t="s">
        <v>28</v>
      </c>
      <c r="F427" s="203" t="s">
        <v>884</v>
      </c>
      <c r="G427" s="200"/>
      <c r="H427" s="204">
        <v>7.53</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39.56</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30.05</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77.900000000000006</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3" customFormat="1" ht="11.25">
      <c r="B431" s="199"/>
      <c r="C431" s="200"/>
      <c r="D431" s="201" t="s">
        <v>213</v>
      </c>
      <c r="E431" s="202" t="s">
        <v>28</v>
      </c>
      <c r="F431" s="203" t="s">
        <v>888</v>
      </c>
      <c r="G431" s="200"/>
      <c r="H431" s="204">
        <v>23.12</v>
      </c>
      <c r="I431" s="205"/>
      <c r="J431" s="200"/>
      <c r="K431" s="200"/>
      <c r="L431" s="206"/>
      <c r="M431" s="207"/>
      <c r="N431" s="208"/>
      <c r="O431" s="208"/>
      <c r="P431" s="208"/>
      <c r="Q431" s="208"/>
      <c r="R431" s="208"/>
      <c r="S431" s="208"/>
      <c r="T431" s="209"/>
      <c r="AT431" s="210" t="s">
        <v>213</v>
      </c>
      <c r="AU431" s="210" t="s">
        <v>84</v>
      </c>
      <c r="AV431" s="13" t="s">
        <v>84</v>
      </c>
      <c r="AW431" s="13" t="s">
        <v>35</v>
      </c>
      <c r="AX431" s="13" t="s">
        <v>74</v>
      </c>
      <c r="AY431" s="210" t="s">
        <v>197</v>
      </c>
    </row>
    <row r="432" spans="1:65" s="14" customFormat="1" ht="11.25">
      <c r="B432" s="211"/>
      <c r="C432" s="212"/>
      <c r="D432" s="201" t="s">
        <v>213</v>
      </c>
      <c r="E432" s="213" t="s">
        <v>28</v>
      </c>
      <c r="F432" s="214" t="s">
        <v>226</v>
      </c>
      <c r="G432" s="212"/>
      <c r="H432" s="215">
        <v>178.16</v>
      </c>
      <c r="I432" s="216"/>
      <c r="J432" s="212"/>
      <c r="K432" s="212"/>
      <c r="L432" s="217"/>
      <c r="M432" s="218"/>
      <c r="N432" s="219"/>
      <c r="O432" s="219"/>
      <c r="P432" s="219"/>
      <c r="Q432" s="219"/>
      <c r="R432" s="219"/>
      <c r="S432" s="219"/>
      <c r="T432" s="220"/>
      <c r="AT432" s="221" t="s">
        <v>213</v>
      </c>
      <c r="AU432" s="221" t="s">
        <v>84</v>
      </c>
      <c r="AV432" s="14" t="s">
        <v>204</v>
      </c>
      <c r="AW432" s="14" t="s">
        <v>35</v>
      </c>
      <c r="AX432" s="14" t="s">
        <v>82</v>
      </c>
      <c r="AY432" s="221" t="s">
        <v>197</v>
      </c>
    </row>
    <row r="433" spans="1:65" s="2" customFormat="1" ht="21.75" customHeight="1">
      <c r="A433" s="37"/>
      <c r="B433" s="38"/>
      <c r="C433" s="181" t="s">
        <v>395</v>
      </c>
      <c r="D433" s="181" t="s">
        <v>199</v>
      </c>
      <c r="E433" s="182" t="s">
        <v>889</v>
      </c>
      <c r="F433" s="183" t="s">
        <v>890</v>
      </c>
      <c r="G433" s="184" t="s">
        <v>409</v>
      </c>
      <c r="H433" s="185">
        <v>0.6</v>
      </c>
      <c r="I433" s="186"/>
      <c r="J433" s="187">
        <f>ROUND(I433*H433,2)</f>
        <v>0</v>
      </c>
      <c r="K433" s="183" t="s">
        <v>203</v>
      </c>
      <c r="L433" s="42"/>
      <c r="M433" s="188" t="s">
        <v>28</v>
      </c>
      <c r="N433" s="189" t="s">
        <v>45</v>
      </c>
      <c r="O433" s="67"/>
      <c r="P433" s="190">
        <f>O433*H433</f>
        <v>0</v>
      </c>
      <c r="Q433" s="190">
        <v>2.5018699999999998</v>
      </c>
      <c r="R433" s="190">
        <f>Q433*H433</f>
        <v>1.5011219999999998</v>
      </c>
      <c r="S433" s="190">
        <v>0</v>
      </c>
      <c r="T433" s="191">
        <f>S433*H433</f>
        <v>0</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891</v>
      </c>
    </row>
    <row r="434" spans="1:65" s="2" customFormat="1" ht="11.25">
      <c r="A434" s="37"/>
      <c r="B434" s="38"/>
      <c r="C434" s="39"/>
      <c r="D434" s="194" t="s">
        <v>206</v>
      </c>
      <c r="E434" s="39"/>
      <c r="F434" s="195" t="s">
        <v>892</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412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5" customFormat="1" ht="11.25">
      <c r="B436" s="222"/>
      <c r="C436" s="223"/>
      <c r="D436" s="201" t="s">
        <v>213</v>
      </c>
      <c r="E436" s="224" t="s">
        <v>28</v>
      </c>
      <c r="F436" s="225" t="s">
        <v>893</v>
      </c>
      <c r="G436" s="223"/>
      <c r="H436" s="224" t="s">
        <v>28</v>
      </c>
      <c r="I436" s="226"/>
      <c r="J436" s="223"/>
      <c r="K436" s="223"/>
      <c r="L436" s="227"/>
      <c r="M436" s="228"/>
      <c r="N436" s="229"/>
      <c r="O436" s="229"/>
      <c r="P436" s="229"/>
      <c r="Q436" s="229"/>
      <c r="R436" s="229"/>
      <c r="S436" s="229"/>
      <c r="T436" s="230"/>
      <c r="AT436" s="231" t="s">
        <v>213</v>
      </c>
      <c r="AU436" s="231" t="s">
        <v>84</v>
      </c>
      <c r="AV436" s="15" t="s">
        <v>82</v>
      </c>
      <c r="AW436" s="15" t="s">
        <v>35</v>
      </c>
      <c r="AX436" s="15" t="s">
        <v>74</v>
      </c>
      <c r="AY436" s="231" t="s">
        <v>197</v>
      </c>
    </row>
    <row r="437" spans="1:65" s="13" customFormat="1" ht="11.25">
      <c r="B437" s="199"/>
      <c r="C437" s="200"/>
      <c r="D437" s="201" t="s">
        <v>213</v>
      </c>
      <c r="E437" s="202" t="s">
        <v>28</v>
      </c>
      <c r="F437" s="203" t="s">
        <v>894</v>
      </c>
      <c r="G437" s="200"/>
      <c r="H437" s="204">
        <v>0.6</v>
      </c>
      <c r="I437" s="205"/>
      <c r="J437" s="200"/>
      <c r="K437" s="200"/>
      <c r="L437" s="206"/>
      <c r="M437" s="207"/>
      <c r="N437" s="208"/>
      <c r="O437" s="208"/>
      <c r="P437" s="208"/>
      <c r="Q437" s="208"/>
      <c r="R437" s="208"/>
      <c r="S437" s="208"/>
      <c r="T437" s="209"/>
      <c r="AT437" s="210" t="s">
        <v>213</v>
      </c>
      <c r="AU437" s="210" t="s">
        <v>84</v>
      </c>
      <c r="AV437" s="13" t="s">
        <v>84</v>
      </c>
      <c r="AW437" s="13" t="s">
        <v>35</v>
      </c>
      <c r="AX437" s="13" t="s">
        <v>82</v>
      </c>
      <c r="AY437" s="210" t="s">
        <v>197</v>
      </c>
    </row>
    <row r="438" spans="1:65" s="2" customFormat="1" ht="16.5" customHeight="1">
      <c r="A438" s="37"/>
      <c r="B438" s="38"/>
      <c r="C438" s="181" t="s">
        <v>400</v>
      </c>
      <c r="D438" s="181" t="s">
        <v>199</v>
      </c>
      <c r="E438" s="182" t="s">
        <v>895</v>
      </c>
      <c r="F438" s="183" t="s">
        <v>896</v>
      </c>
      <c r="G438" s="184" t="s">
        <v>202</v>
      </c>
      <c r="H438" s="185">
        <v>8</v>
      </c>
      <c r="I438" s="186"/>
      <c r="J438" s="187">
        <f>ROUND(I438*H438,2)</f>
        <v>0</v>
      </c>
      <c r="K438" s="183" t="s">
        <v>203</v>
      </c>
      <c r="L438" s="42"/>
      <c r="M438" s="188" t="s">
        <v>28</v>
      </c>
      <c r="N438" s="189" t="s">
        <v>45</v>
      </c>
      <c r="O438" s="67"/>
      <c r="P438" s="190">
        <f>O438*H438</f>
        <v>0</v>
      </c>
      <c r="Q438" s="190">
        <v>2.7499999999999998E-3</v>
      </c>
      <c r="R438" s="190">
        <f>Q438*H438</f>
        <v>2.1999999999999999E-2</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897</v>
      </c>
    </row>
    <row r="439" spans="1:65" s="2" customFormat="1" ht="11.25">
      <c r="A439" s="37"/>
      <c r="B439" s="38"/>
      <c r="C439" s="39"/>
      <c r="D439" s="194" t="s">
        <v>206</v>
      </c>
      <c r="E439" s="39"/>
      <c r="F439" s="195" t="s">
        <v>898</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15" customFormat="1" ht="11.25">
      <c r="B440" s="222"/>
      <c r="C440" s="223"/>
      <c r="D440" s="201" t="s">
        <v>213</v>
      </c>
      <c r="E440" s="224" t="s">
        <v>28</v>
      </c>
      <c r="F440" s="225" t="s">
        <v>412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5" customFormat="1" ht="11.25">
      <c r="B441" s="222"/>
      <c r="C441" s="223"/>
      <c r="D441" s="201" t="s">
        <v>213</v>
      </c>
      <c r="E441" s="224" t="s">
        <v>28</v>
      </c>
      <c r="F441" s="225" t="s">
        <v>893</v>
      </c>
      <c r="G441" s="223"/>
      <c r="H441" s="224" t="s">
        <v>28</v>
      </c>
      <c r="I441" s="226"/>
      <c r="J441" s="223"/>
      <c r="K441" s="223"/>
      <c r="L441" s="227"/>
      <c r="M441" s="228"/>
      <c r="N441" s="229"/>
      <c r="O441" s="229"/>
      <c r="P441" s="229"/>
      <c r="Q441" s="229"/>
      <c r="R441" s="229"/>
      <c r="S441" s="229"/>
      <c r="T441" s="230"/>
      <c r="AT441" s="231" t="s">
        <v>213</v>
      </c>
      <c r="AU441" s="231" t="s">
        <v>84</v>
      </c>
      <c r="AV441" s="15" t="s">
        <v>82</v>
      </c>
      <c r="AW441" s="15" t="s">
        <v>35</v>
      </c>
      <c r="AX441" s="15" t="s">
        <v>74</v>
      </c>
      <c r="AY441" s="231" t="s">
        <v>197</v>
      </c>
    </row>
    <row r="442" spans="1:65" s="13" customFormat="1" ht="11.25">
      <c r="B442" s="199"/>
      <c r="C442" s="200"/>
      <c r="D442" s="201" t="s">
        <v>213</v>
      </c>
      <c r="E442" s="202" t="s">
        <v>28</v>
      </c>
      <c r="F442" s="203" t="s">
        <v>899</v>
      </c>
      <c r="G442" s="200"/>
      <c r="H442" s="204">
        <v>8</v>
      </c>
      <c r="I442" s="205"/>
      <c r="J442" s="200"/>
      <c r="K442" s="200"/>
      <c r="L442" s="206"/>
      <c r="M442" s="207"/>
      <c r="N442" s="208"/>
      <c r="O442" s="208"/>
      <c r="P442" s="208"/>
      <c r="Q442" s="208"/>
      <c r="R442" s="208"/>
      <c r="S442" s="208"/>
      <c r="T442" s="209"/>
      <c r="AT442" s="210" t="s">
        <v>213</v>
      </c>
      <c r="AU442" s="210" t="s">
        <v>84</v>
      </c>
      <c r="AV442" s="13" t="s">
        <v>84</v>
      </c>
      <c r="AW442" s="13" t="s">
        <v>35</v>
      </c>
      <c r="AX442" s="13" t="s">
        <v>82</v>
      </c>
      <c r="AY442" s="210" t="s">
        <v>197</v>
      </c>
    </row>
    <row r="443" spans="1:65" s="2" customFormat="1" ht="16.5" customHeight="1">
      <c r="A443" s="37"/>
      <c r="B443" s="38"/>
      <c r="C443" s="181" t="s">
        <v>406</v>
      </c>
      <c r="D443" s="181" t="s">
        <v>199</v>
      </c>
      <c r="E443" s="182" t="s">
        <v>900</v>
      </c>
      <c r="F443" s="183" t="s">
        <v>901</v>
      </c>
      <c r="G443" s="184" t="s">
        <v>202</v>
      </c>
      <c r="H443" s="185">
        <v>8</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902</v>
      </c>
    </row>
    <row r="444" spans="1:65" s="2" customFormat="1" ht="11.25">
      <c r="A444" s="37"/>
      <c r="B444" s="38"/>
      <c r="C444" s="39"/>
      <c r="D444" s="194" t="s">
        <v>206</v>
      </c>
      <c r="E444" s="39"/>
      <c r="F444" s="195" t="s">
        <v>903</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2" customFormat="1" ht="24.2" customHeight="1">
      <c r="A445" s="37"/>
      <c r="B445" s="38"/>
      <c r="C445" s="181" t="s">
        <v>419</v>
      </c>
      <c r="D445" s="181" t="s">
        <v>199</v>
      </c>
      <c r="E445" s="182" t="s">
        <v>904</v>
      </c>
      <c r="F445" s="183" t="s">
        <v>905</v>
      </c>
      <c r="G445" s="184" t="s">
        <v>428</v>
      </c>
      <c r="H445" s="185">
        <v>2.1379999999999999</v>
      </c>
      <c r="I445" s="186"/>
      <c r="J445" s="187">
        <f>ROUND(I445*H445,2)</f>
        <v>0</v>
      </c>
      <c r="K445" s="183" t="s">
        <v>203</v>
      </c>
      <c r="L445" s="42"/>
      <c r="M445" s="188" t="s">
        <v>28</v>
      </c>
      <c r="N445" s="189" t="s">
        <v>45</v>
      </c>
      <c r="O445" s="67"/>
      <c r="P445" s="190">
        <f>O445*H445</f>
        <v>0</v>
      </c>
      <c r="Q445" s="190">
        <v>1.04922</v>
      </c>
      <c r="R445" s="190">
        <f>Q445*H445</f>
        <v>2.2432323599999999</v>
      </c>
      <c r="S445" s="190">
        <v>0</v>
      </c>
      <c r="T445" s="191">
        <f>S445*H445</f>
        <v>0</v>
      </c>
      <c r="U445" s="37"/>
      <c r="V445" s="37"/>
      <c r="W445" s="37"/>
      <c r="X445" s="37"/>
      <c r="Y445" s="37"/>
      <c r="Z445" s="37"/>
      <c r="AA445" s="37"/>
      <c r="AB445" s="37"/>
      <c r="AC445" s="37"/>
      <c r="AD445" s="37"/>
      <c r="AE445" s="37"/>
      <c r="AR445" s="192" t="s">
        <v>204</v>
      </c>
      <c r="AT445" s="192" t="s">
        <v>199</v>
      </c>
      <c r="AU445" s="192" t="s">
        <v>84</v>
      </c>
      <c r="AY445" s="20" t="s">
        <v>197</v>
      </c>
      <c r="BE445" s="193">
        <f>IF(N445="základní",J445,0)</f>
        <v>0</v>
      </c>
      <c r="BF445" s="193">
        <f>IF(N445="snížená",J445,0)</f>
        <v>0</v>
      </c>
      <c r="BG445" s="193">
        <f>IF(N445="zákl. přenesená",J445,0)</f>
        <v>0</v>
      </c>
      <c r="BH445" s="193">
        <f>IF(N445="sníž. přenesená",J445,0)</f>
        <v>0</v>
      </c>
      <c r="BI445" s="193">
        <f>IF(N445="nulová",J445,0)</f>
        <v>0</v>
      </c>
      <c r="BJ445" s="20" t="s">
        <v>82</v>
      </c>
      <c r="BK445" s="193">
        <f>ROUND(I445*H445,2)</f>
        <v>0</v>
      </c>
      <c r="BL445" s="20" t="s">
        <v>204</v>
      </c>
      <c r="BM445" s="192" t="s">
        <v>906</v>
      </c>
    </row>
    <row r="446" spans="1:65" s="2" customFormat="1" ht="11.25">
      <c r="A446" s="37"/>
      <c r="B446" s="38"/>
      <c r="C446" s="39"/>
      <c r="D446" s="194" t="s">
        <v>206</v>
      </c>
      <c r="E446" s="39"/>
      <c r="F446" s="195" t="s">
        <v>907</v>
      </c>
      <c r="G446" s="39"/>
      <c r="H446" s="39"/>
      <c r="I446" s="196"/>
      <c r="J446" s="39"/>
      <c r="K446" s="39"/>
      <c r="L446" s="42"/>
      <c r="M446" s="197"/>
      <c r="N446" s="198"/>
      <c r="O446" s="67"/>
      <c r="P446" s="67"/>
      <c r="Q446" s="67"/>
      <c r="R446" s="67"/>
      <c r="S446" s="67"/>
      <c r="T446" s="68"/>
      <c r="U446" s="37"/>
      <c r="V446" s="37"/>
      <c r="W446" s="37"/>
      <c r="X446" s="37"/>
      <c r="Y446" s="37"/>
      <c r="Z446" s="37"/>
      <c r="AA446" s="37"/>
      <c r="AB446" s="37"/>
      <c r="AC446" s="37"/>
      <c r="AD446" s="37"/>
      <c r="AE446" s="37"/>
      <c r="AT446" s="20" t="s">
        <v>206</v>
      </c>
      <c r="AU446" s="20" t="s">
        <v>84</v>
      </c>
    </row>
    <row r="447" spans="1:65" s="15" customFormat="1" ht="11.25">
      <c r="B447" s="222"/>
      <c r="C447" s="223"/>
      <c r="D447" s="201" t="s">
        <v>213</v>
      </c>
      <c r="E447" s="224" t="s">
        <v>28</v>
      </c>
      <c r="F447" s="225" t="s">
        <v>412</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5" customFormat="1" ht="11.25">
      <c r="B448" s="222"/>
      <c r="C448" s="223"/>
      <c r="D448" s="201" t="s">
        <v>213</v>
      </c>
      <c r="E448" s="224" t="s">
        <v>28</v>
      </c>
      <c r="F448" s="225" t="s">
        <v>908</v>
      </c>
      <c r="G448" s="223"/>
      <c r="H448" s="224" t="s">
        <v>28</v>
      </c>
      <c r="I448" s="226"/>
      <c r="J448" s="223"/>
      <c r="K448" s="223"/>
      <c r="L448" s="227"/>
      <c r="M448" s="228"/>
      <c r="N448" s="229"/>
      <c r="O448" s="229"/>
      <c r="P448" s="229"/>
      <c r="Q448" s="229"/>
      <c r="R448" s="229"/>
      <c r="S448" s="229"/>
      <c r="T448" s="230"/>
      <c r="AT448" s="231" t="s">
        <v>213</v>
      </c>
      <c r="AU448" s="231" t="s">
        <v>84</v>
      </c>
      <c r="AV448" s="15" t="s">
        <v>82</v>
      </c>
      <c r="AW448" s="15" t="s">
        <v>35</v>
      </c>
      <c r="AX448" s="15" t="s">
        <v>74</v>
      </c>
      <c r="AY448" s="231" t="s">
        <v>197</v>
      </c>
    </row>
    <row r="449" spans="1:65" s="13" customFormat="1" ht="11.25">
      <c r="B449" s="199"/>
      <c r="C449" s="200"/>
      <c r="D449" s="201" t="s">
        <v>213</v>
      </c>
      <c r="E449" s="202" t="s">
        <v>28</v>
      </c>
      <c r="F449" s="203" t="s">
        <v>909</v>
      </c>
      <c r="G449" s="200"/>
      <c r="H449" s="204">
        <v>2.0779999999999998</v>
      </c>
      <c r="I449" s="205"/>
      <c r="J449" s="200"/>
      <c r="K449" s="200"/>
      <c r="L449" s="206"/>
      <c r="M449" s="207"/>
      <c r="N449" s="208"/>
      <c r="O449" s="208"/>
      <c r="P449" s="208"/>
      <c r="Q449" s="208"/>
      <c r="R449" s="208"/>
      <c r="S449" s="208"/>
      <c r="T449" s="209"/>
      <c r="AT449" s="210" t="s">
        <v>213</v>
      </c>
      <c r="AU449" s="210" t="s">
        <v>84</v>
      </c>
      <c r="AV449" s="13" t="s">
        <v>84</v>
      </c>
      <c r="AW449" s="13" t="s">
        <v>35</v>
      </c>
      <c r="AX449" s="13" t="s">
        <v>74</v>
      </c>
      <c r="AY449" s="210" t="s">
        <v>197</v>
      </c>
    </row>
    <row r="450" spans="1:65" s="15" customFormat="1" ht="11.25">
      <c r="B450" s="222"/>
      <c r="C450" s="223"/>
      <c r="D450" s="201" t="s">
        <v>213</v>
      </c>
      <c r="E450" s="224" t="s">
        <v>28</v>
      </c>
      <c r="F450" s="225" t="s">
        <v>893</v>
      </c>
      <c r="G450" s="223"/>
      <c r="H450" s="224" t="s">
        <v>28</v>
      </c>
      <c r="I450" s="226"/>
      <c r="J450" s="223"/>
      <c r="K450" s="223"/>
      <c r="L450" s="227"/>
      <c r="M450" s="228"/>
      <c r="N450" s="229"/>
      <c r="O450" s="229"/>
      <c r="P450" s="229"/>
      <c r="Q450" s="229"/>
      <c r="R450" s="229"/>
      <c r="S450" s="229"/>
      <c r="T450" s="230"/>
      <c r="AT450" s="231" t="s">
        <v>213</v>
      </c>
      <c r="AU450" s="231" t="s">
        <v>84</v>
      </c>
      <c r="AV450" s="15" t="s">
        <v>82</v>
      </c>
      <c r="AW450" s="15" t="s">
        <v>35</v>
      </c>
      <c r="AX450" s="15" t="s">
        <v>74</v>
      </c>
      <c r="AY450" s="231" t="s">
        <v>197</v>
      </c>
    </row>
    <row r="451" spans="1:65" s="13" customFormat="1" ht="11.25">
      <c r="B451" s="199"/>
      <c r="C451" s="200"/>
      <c r="D451" s="201" t="s">
        <v>213</v>
      </c>
      <c r="E451" s="202" t="s">
        <v>28</v>
      </c>
      <c r="F451" s="203" t="s">
        <v>910</v>
      </c>
      <c r="G451" s="200"/>
      <c r="H451" s="204">
        <v>0.06</v>
      </c>
      <c r="I451" s="205"/>
      <c r="J451" s="200"/>
      <c r="K451" s="200"/>
      <c r="L451" s="206"/>
      <c r="M451" s="207"/>
      <c r="N451" s="208"/>
      <c r="O451" s="208"/>
      <c r="P451" s="208"/>
      <c r="Q451" s="208"/>
      <c r="R451" s="208"/>
      <c r="S451" s="208"/>
      <c r="T451" s="209"/>
      <c r="AT451" s="210" t="s">
        <v>213</v>
      </c>
      <c r="AU451" s="210" t="s">
        <v>84</v>
      </c>
      <c r="AV451" s="13" t="s">
        <v>84</v>
      </c>
      <c r="AW451" s="13" t="s">
        <v>35</v>
      </c>
      <c r="AX451" s="13" t="s">
        <v>74</v>
      </c>
      <c r="AY451" s="210" t="s">
        <v>197</v>
      </c>
    </row>
    <row r="452" spans="1:65" s="14" customFormat="1" ht="11.25">
      <c r="B452" s="211"/>
      <c r="C452" s="212"/>
      <c r="D452" s="201" t="s">
        <v>213</v>
      </c>
      <c r="E452" s="213" t="s">
        <v>28</v>
      </c>
      <c r="F452" s="214" t="s">
        <v>226</v>
      </c>
      <c r="G452" s="212"/>
      <c r="H452" s="215">
        <v>2.1379999999999999</v>
      </c>
      <c r="I452" s="216"/>
      <c r="J452" s="212"/>
      <c r="K452" s="212"/>
      <c r="L452" s="217"/>
      <c r="M452" s="218"/>
      <c r="N452" s="219"/>
      <c r="O452" s="219"/>
      <c r="P452" s="219"/>
      <c r="Q452" s="219"/>
      <c r="R452" s="219"/>
      <c r="S452" s="219"/>
      <c r="T452" s="220"/>
      <c r="AT452" s="221" t="s">
        <v>213</v>
      </c>
      <c r="AU452" s="221" t="s">
        <v>84</v>
      </c>
      <c r="AV452" s="14" t="s">
        <v>204</v>
      </c>
      <c r="AW452" s="14" t="s">
        <v>35</v>
      </c>
      <c r="AX452" s="14" t="s">
        <v>82</v>
      </c>
      <c r="AY452" s="221" t="s">
        <v>197</v>
      </c>
    </row>
    <row r="453" spans="1:65" s="2" customFormat="1" ht="21.75" customHeight="1">
      <c r="A453" s="37"/>
      <c r="B453" s="38"/>
      <c r="C453" s="181" t="s">
        <v>425</v>
      </c>
      <c r="D453" s="181" t="s">
        <v>199</v>
      </c>
      <c r="E453" s="182" t="s">
        <v>911</v>
      </c>
      <c r="F453" s="183" t="s">
        <v>912</v>
      </c>
      <c r="G453" s="184" t="s">
        <v>210</v>
      </c>
      <c r="H453" s="185">
        <v>1</v>
      </c>
      <c r="I453" s="186"/>
      <c r="J453" s="187">
        <f>ROUND(I453*H453,2)</f>
        <v>0</v>
      </c>
      <c r="K453" s="183" t="s">
        <v>203</v>
      </c>
      <c r="L453" s="42"/>
      <c r="M453" s="188" t="s">
        <v>28</v>
      </c>
      <c r="N453" s="189" t="s">
        <v>45</v>
      </c>
      <c r="O453" s="67"/>
      <c r="P453" s="190">
        <f>O453*H453</f>
        <v>0</v>
      </c>
      <c r="Q453" s="190">
        <v>2.7109999999999999E-2</v>
      </c>
      <c r="R453" s="190">
        <f>Q453*H453</f>
        <v>2.7109999999999999E-2</v>
      </c>
      <c r="S453" s="190">
        <v>0</v>
      </c>
      <c r="T453" s="191">
        <f>S453*H453</f>
        <v>0</v>
      </c>
      <c r="U453" s="37"/>
      <c r="V453" s="37"/>
      <c r="W453" s="37"/>
      <c r="X453" s="37"/>
      <c r="Y453" s="37"/>
      <c r="Z453" s="37"/>
      <c r="AA453" s="37"/>
      <c r="AB453" s="37"/>
      <c r="AC453" s="37"/>
      <c r="AD453" s="37"/>
      <c r="AE453" s="37"/>
      <c r="AR453" s="192" t="s">
        <v>204</v>
      </c>
      <c r="AT453" s="192" t="s">
        <v>199</v>
      </c>
      <c r="AU453" s="192" t="s">
        <v>84</v>
      </c>
      <c r="AY453" s="20" t="s">
        <v>197</v>
      </c>
      <c r="BE453" s="193">
        <f>IF(N453="základní",J453,0)</f>
        <v>0</v>
      </c>
      <c r="BF453" s="193">
        <f>IF(N453="snížená",J453,0)</f>
        <v>0</v>
      </c>
      <c r="BG453" s="193">
        <f>IF(N453="zákl. přenesená",J453,0)</f>
        <v>0</v>
      </c>
      <c r="BH453" s="193">
        <f>IF(N453="sníž. přenesená",J453,0)</f>
        <v>0</v>
      </c>
      <c r="BI453" s="193">
        <f>IF(N453="nulová",J453,0)</f>
        <v>0</v>
      </c>
      <c r="BJ453" s="20" t="s">
        <v>82</v>
      </c>
      <c r="BK453" s="193">
        <f>ROUND(I453*H453,2)</f>
        <v>0</v>
      </c>
      <c r="BL453" s="20" t="s">
        <v>204</v>
      </c>
      <c r="BM453" s="192" t="s">
        <v>913</v>
      </c>
    </row>
    <row r="454" spans="1:65" s="2" customFormat="1" ht="11.25">
      <c r="A454" s="37"/>
      <c r="B454" s="38"/>
      <c r="C454" s="39"/>
      <c r="D454" s="194" t="s">
        <v>206</v>
      </c>
      <c r="E454" s="39"/>
      <c r="F454" s="195" t="s">
        <v>914</v>
      </c>
      <c r="G454" s="39"/>
      <c r="H454" s="39"/>
      <c r="I454" s="196"/>
      <c r="J454" s="39"/>
      <c r="K454" s="39"/>
      <c r="L454" s="42"/>
      <c r="M454" s="197"/>
      <c r="N454" s="198"/>
      <c r="O454" s="67"/>
      <c r="P454" s="67"/>
      <c r="Q454" s="67"/>
      <c r="R454" s="67"/>
      <c r="S454" s="67"/>
      <c r="T454" s="68"/>
      <c r="U454" s="37"/>
      <c r="V454" s="37"/>
      <c r="W454" s="37"/>
      <c r="X454" s="37"/>
      <c r="Y454" s="37"/>
      <c r="Z454" s="37"/>
      <c r="AA454" s="37"/>
      <c r="AB454" s="37"/>
      <c r="AC454" s="37"/>
      <c r="AD454" s="37"/>
      <c r="AE454" s="37"/>
      <c r="AT454" s="20" t="s">
        <v>206</v>
      </c>
      <c r="AU454" s="20" t="s">
        <v>84</v>
      </c>
    </row>
    <row r="455" spans="1:65" s="15" customFormat="1" ht="11.25">
      <c r="B455" s="222"/>
      <c r="C455" s="223"/>
      <c r="D455" s="201" t="s">
        <v>213</v>
      </c>
      <c r="E455" s="224" t="s">
        <v>28</v>
      </c>
      <c r="F455" s="225" t="s">
        <v>915</v>
      </c>
      <c r="G455" s="223"/>
      <c r="H455" s="224" t="s">
        <v>28</v>
      </c>
      <c r="I455" s="226"/>
      <c r="J455" s="223"/>
      <c r="K455" s="223"/>
      <c r="L455" s="227"/>
      <c r="M455" s="228"/>
      <c r="N455" s="229"/>
      <c r="O455" s="229"/>
      <c r="P455" s="229"/>
      <c r="Q455" s="229"/>
      <c r="R455" s="229"/>
      <c r="S455" s="229"/>
      <c r="T455" s="230"/>
      <c r="AT455" s="231" t="s">
        <v>213</v>
      </c>
      <c r="AU455" s="231" t="s">
        <v>84</v>
      </c>
      <c r="AV455" s="15" t="s">
        <v>82</v>
      </c>
      <c r="AW455" s="15" t="s">
        <v>35</v>
      </c>
      <c r="AX455" s="15" t="s">
        <v>74</v>
      </c>
      <c r="AY455" s="231" t="s">
        <v>197</v>
      </c>
    </row>
    <row r="456" spans="1:65" s="13" customFormat="1" ht="11.25">
      <c r="B456" s="199"/>
      <c r="C456" s="200"/>
      <c r="D456" s="201" t="s">
        <v>213</v>
      </c>
      <c r="E456" s="202" t="s">
        <v>28</v>
      </c>
      <c r="F456" s="203" t="s">
        <v>916</v>
      </c>
      <c r="G456" s="200"/>
      <c r="H456" s="204">
        <v>1</v>
      </c>
      <c r="I456" s="205"/>
      <c r="J456" s="200"/>
      <c r="K456" s="200"/>
      <c r="L456" s="206"/>
      <c r="M456" s="207"/>
      <c r="N456" s="208"/>
      <c r="O456" s="208"/>
      <c r="P456" s="208"/>
      <c r="Q456" s="208"/>
      <c r="R456" s="208"/>
      <c r="S456" s="208"/>
      <c r="T456" s="209"/>
      <c r="AT456" s="210" t="s">
        <v>213</v>
      </c>
      <c r="AU456" s="210" t="s">
        <v>84</v>
      </c>
      <c r="AV456" s="13" t="s">
        <v>84</v>
      </c>
      <c r="AW456" s="13" t="s">
        <v>35</v>
      </c>
      <c r="AX456" s="13" t="s">
        <v>82</v>
      </c>
      <c r="AY456" s="210" t="s">
        <v>197</v>
      </c>
    </row>
    <row r="457" spans="1:65" s="2" customFormat="1" ht="21.75" customHeight="1">
      <c r="A457" s="37"/>
      <c r="B457" s="38"/>
      <c r="C457" s="181" t="s">
        <v>433</v>
      </c>
      <c r="D457" s="181" t="s">
        <v>199</v>
      </c>
      <c r="E457" s="182" t="s">
        <v>917</v>
      </c>
      <c r="F457" s="183" t="s">
        <v>918</v>
      </c>
      <c r="G457" s="184" t="s">
        <v>210</v>
      </c>
      <c r="H457" s="185">
        <v>1</v>
      </c>
      <c r="I457" s="186"/>
      <c r="J457" s="187">
        <f>ROUND(I457*H457,2)</f>
        <v>0</v>
      </c>
      <c r="K457" s="183" t="s">
        <v>203</v>
      </c>
      <c r="L457" s="42"/>
      <c r="M457" s="188" t="s">
        <v>28</v>
      </c>
      <c r="N457" s="189" t="s">
        <v>45</v>
      </c>
      <c r="O457" s="67"/>
      <c r="P457" s="190">
        <f>O457*H457</f>
        <v>0</v>
      </c>
      <c r="Q457" s="190">
        <v>2.1260000000000001E-2</v>
      </c>
      <c r="R457" s="190">
        <f>Q457*H457</f>
        <v>2.1260000000000001E-2</v>
      </c>
      <c r="S457" s="190">
        <v>0</v>
      </c>
      <c r="T457" s="191">
        <f>S457*H457</f>
        <v>0</v>
      </c>
      <c r="U457" s="37"/>
      <c r="V457" s="37"/>
      <c r="W457" s="37"/>
      <c r="X457" s="37"/>
      <c r="Y457" s="37"/>
      <c r="Z457" s="37"/>
      <c r="AA457" s="37"/>
      <c r="AB457" s="37"/>
      <c r="AC457" s="37"/>
      <c r="AD457" s="37"/>
      <c r="AE457" s="37"/>
      <c r="AR457" s="192" t="s">
        <v>204</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204</v>
      </c>
      <c r="BM457" s="192" t="s">
        <v>919</v>
      </c>
    </row>
    <row r="458" spans="1:65" s="2" customFormat="1" ht="11.25">
      <c r="A458" s="37"/>
      <c r="B458" s="38"/>
      <c r="C458" s="39"/>
      <c r="D458" s="194" t="s">
        <v>206</v>
      </c>
      <c r="E458" s="39"/>
      <c r="F458" s="195" t="s">
        <v>920</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915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3" customFormat="1" ht="11.25">
      <c r="B460" s="199"/>
      <c r="C460" s="200"/>
      <c r="D460" s="201" t="s">
        <v>213</v>
      </c>
      <c r="E460" s="202" t="s">
        <v>28</v>
      </c>
      <c r="F460" s="203" t="s">
        <v>921</v>
      </c>
      <c r="G460" s="200"/>
      <c r="H460" s="204">
        <v>1</v>
      </c>
      <c r="I460" s="205"/>
      <c r="J460" s="200"/>
      <c r="K460" s="200"/>
      <c r="L460" s="206"/>
      <c r="M460" s="207"/>
      <c r="N460" s="208"/>
      <c r="O460" s="208"/>
      <c r="P460" s="208"/>
      <c r="Q460" s="208"/>
      <c r="R460" s="208"/>
      <c r="S460" s="208"/>
      <c r="T460" s="209"/>
      <c r="AT460" s="210" t="s">
        <v>213</v>
      </c>
      <c r="AU460" s="210" t="s">
        <v>84</v>
      </c>
      <c r="AV460" s="13" t="s">
        <v>84</v>
      </c>
      <c r="AW460" s="13" t="s">
        <v>35</v>
      </c>
      <c r="AX460" s="13" t="s">
        <v>82</v>
      </c>
      <c r="AY460" s="210" t="s">
        <v>197</v>
      </c>
    </row>
    <row r="461" spans="1:65" s="2" customFormat="1" ht="21.75" customHeight="1">
      <c r="A461" s="37"/>
      <c r="B461" s="38"/>
      <c r="C461" s="181" t="s">
        <v>439</v>
      </c>
      <c r="D461" s="181" t="s">
        <v>199</v>
      </c>
      <c r="E461" s="182" t="s">
        <v>922</v>
      </c>
      <c r="F461" s="183" t="s">
        <v>923</v>
      </c>
      <c r="G461" s="184" t="s">
        <v>210</v>
      </c>
      <c r="H461" s="185">
        <v>22</v>
      </c>
      <c r="I461" s="186"/>
      <c r="J461" s="187">
        <f>ROUND(I461*H461,2)</f>
        <v>0</v>
      </c>
      <c r="K461" s="183" t="s">
        <v>203</v>
      </c>
      <c r="L461" s="42"/>
      <c r="M461" s="188" t="s">
        <v>28</v>
      </c>
      <c r="N461" s="189" t="s">
        <v>45</v>
      </c>
      <c r="O461" s="67"/>
      <c r="P461" s="190">
        <f>O461*H461</f>
        <v>0</v>
      </c>
      <c r="Q461" s="190">
        <v>2.6929999999999999E-2</v>
      </c>
      <c r="R461" s="190">
        <f>Q461*H461</f>
        <v>0.59245999999999999</v>
      </c>
      <c r="S461" s="190">
        <v>0</v>
      </c>
      <c r="T461" s="191">
        <f>S461*H461</f>
        <v>0</v>
      </c>
      <c r="U461" s="37"/>
      <c r="V461" s="37"/>
      <c r="W461" s="37"/>
      <c r="X461" s="37"/>
      <c r="Y461" s="37"/>
      <c r="Z461" s="37"/>
      <c r="AA461" s="37"/>
      <c r="AB461" s="37"/>
      <c r="AC461" s="37"/>
      <c r="AD461" s="37"/>
      <c r="AE461" s="37"/>
      <c r="AR461" s="192" t="s">
        <v>204</v>
      </c>
      <c r="AT461" s="192" t="s">
        <v>199</v>
      </c>
      <c r="AU461" s="192" t="s">
        <v>84</v>
      </c>
      <c r="AY461" s="20" t="s">
        <v>197</v>
      </c>
      <c r="BE461" s="193">
        <f>IF(N461="základní",J461,0)</f>
        <v>0</v>
      </c>
      <c r="BF461" s="193">
        <f>IF(N461="snížená",J461,0)</f>
        <v>0</v>
      </c>
      <c r="BG461" s="193">
        <f>IF(N461="zákl. přenesená",J461,0)</f>
        <v>0</v>
      </c>
      <c r="BH461" s="193">
        <f>IF(N461="sníž. přenesená",J461,0)</f>
        <v>0</v>
      </c>
      <c r="BI461" s="193">
        <f>IF(N461="nulová",J461,0)</f>
        <v>0</v>
      </c>
      <c r="BJ461" s="20" t="s">
        <v>82</v>
      </c>
      <c r="BK461" s="193">
        <f>ROUND(I461*H461,2)</f>
        <v>0</v>
      </c>
      <c r="BL461" s="20" t="s">
        <v>204</v>
      </c>
      <c r="BM461" s="192" t="s">
        <v>924</v>
      </c>
    </row>
    <row r="462" spans="1:65" s="2" customFormat="1" ht="11.25">
      <c r="A462" s="37"/>
      <c r="B462" s="38"/>
      <c r="C462" s="39"/>
      <c r="D462" s="194" t="s">
        <v>206</v>
      </c>
      <c r="E462" s="39"/>
      <c r="F462" s="195" t="s">
        <v>925</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206</v>
      </c>
      <c r="AU462" s="20" t="s">
        <v>84</v>
      </c>
    </row>
    <row r="463" spans="1:65" s="15" customFormat="1" ht="11.25">
      <c r="B463" s="222"/>
      <c r="C463" s="223"/>
      <c r="D463" s="201" t="s">
        <v>213</v>
      </c>
      <c r="E463" s="224" t="s">
        <v>28</v>
      </c>
      <c r="F463" s="225" t="s">
        <v>915</v>
      </c>
      <c r="G463" s="223"/>
      <c r="H463" s="224" t="s">
        <v>28</v>
      </c>
      <c r="I463" s="226"/>
      <c r="J463" s="223"/>
      <c r="K463" s="223"/>
      <c r="L463" s="227"/>
      <c r="M463" s="228"/>
      <c r="N463" s="229"/>
      <c r="O463" s="229"/>
      <c r="P463" s="229"/>
      <c r="Q463" s="229"/>
      <c r="R463" s="229"/>
      <c r="S463" s="229"/>
      <c r="T463" s="230"/>
      <c r="AT463" s="231" t="s">
        <v>213</v>
      </c>
      <c r="AU463" s="231" t="s">
        <v>84</v>
      </c>
      <c r="AV463" s="15" t="s">
        <v>82</v>
      </c>
      <c r="AW463" s="15" t="s">
        <v>35</v>
      </c>
      <c r="AX463" s="15" t="s">
        <v>74</v>
      </c>
      <c r="AY463" s="231" t="s">
        <v>197</v>
      </c>
    </row>
    <row r="464" spans="1:65" s="13" customFormat="1" ht="11.25">
      <c r="B464" s="199"/>
      <c r="C464" s="200"/>
      <c r="D464" s="201" t="s">
        <v>213</v>
      </c>
      <c r="E464" s="202" t="s">
        <v>28</v>
      </c>
      <c r="F464" s="203" t="s">
        <v>926</v>
      </c>
      <c r="G464" s="200"/>
      <c r="H464" s="204">
        <v>22</v>
      </c>
      <c r="I464" s="205"/>
      <c r="J464" s="200"/>
      <c r="K464" s="200"/>
      <c r="L464" s="206"/>
      <c r="M464" s="207"/>
      <c r="N464" s="208"/>
      <c r="O464" s="208"/>
      <c r="P464" s="208"/>
      <c r="Q464" s="208"/>
      <c r="R464" s="208"/>
      <c r="S464" s="208"/>
      <c r="T464" s="209"/>
      <c r="AT464" s="210" t="s">
        <v>213</v>
      </c>
      <c r="AU464" s="210" t="s">
        <v>84</v>
      </c>
      <c r="AV464" s="13" t="s">
        <v>84</v>
      </c>
      <c r="AW464" s="13" t="s">
        <v>35</v>
      </c>
      <c r="AX464" s="13" t="s">
        <v>82</v>
      </c>
      <c r="AY464" s="210" t="s">
        <v>197</v>
      </c>
    </row>
    <row r="465" spans="1:65" s="2" customFormat="1" ht="21.75" customHeight="1">
      <c r="A465" s="37"/>
      <c r="B465" s="38"/>
      <c r="C465" s="181" t="s">
        <v>445</v>
      </c>
      <c r="D465" s="181" t="s">
        <v>199</v>
      </c>
      <c r="E465" s="182" t="s">
        <v>927</v>
      </c>
      <c r="F465" s="183" t="s">
        <v>928</v>
      </c>
      <c r="G465" s="184" t="s">
        <v>210</v>
      </c>
      <c r="H465" s="185">
        <v>3</v>
      </c>
      <c r="I465" s="186"/>
      <c r="J465" s="187">
        <f>ROUND(I465*H465,2)</f>
        <v>0</v>
      </c>
      <c r="K465" s="183" t="s">
        <v>203</v>
      </c>
      <c r="L465" s="42"/>
      <c r="M465" s="188" t="s">
        <v>28</v>
      </c>
      <c r="N465" s="189" t="s">
        <v>45</v>
      </c>
      <c r="O465" s="67"/>
      <c r="P465" s="190">
        <f>O465*H465</f>
        <v>0</v>
      </c>
      <c r="Q465" s="190">
        <v>3.6549999999999999E-2</v>
      </c>
      <c r="R465" s="190">
        <f>Q465*H465</f>
        <v>0.10965</v>
      </c>
      <c r="S465" s="190">
        <v>0</v>
      </c>
      <c r="T465" s="191">
        <f>S465*H465</f>
        <v>0</v>
      </c>
      <c r="U465" s="37"/>
      <c r="V465" s="37"/>
      <c r="W465" s="37"/>
      <c r="X465" s="37"/>
      <c r="Y465" s="37"/>
      <c r="Z465" s="37"/>
      <c r="AA465" s="37"/>
      <c r="AB465" s="37"/>
      <c r="AC465" s="37"/>
      <c r="AD465" s="37"/>
      <c r="AE465" s="37"/>
      <c r="AR465" s="192" t="s">
        <v>204</v>
      </c>
      <c r="AT465" s="192" t="s">
        <v>199</v>
      </c>
      <c r="AU465" s="192" t="s">
        <v>84</v>
      </c>
      <c r="AY465" s="20" t="s">
        <v>197</v>
      </c>
      <c r="BE465" s="193">
        <f>IF(N465="základní",J465,0)</f>
        <v>0</v>
      </c>
      <c r="BF465" s="193">
        <f>IF(N465="snížená",J465,0)</f>
        <v>0</v>
      </c>
      <c r="BG465" s="193">
        <f>IF(N465="zákl. přenesená",J465,0)</f>
        <v>0</v>
      </c>
      <c r="BH465" s="193">
        <f>IF(N465="sníž. přenesená",J465,0)</f>
        <v>0</v>
      </c>
      <c r="BI465" s="193">
        <f>IF(N465="nulová",J465,0)</f>
        <v>0</v>
      </c>
      <c r="BJ465" s="20" t="s">
        <v>82</v>
      </c>
      <c r="BK465" s="193">
        <f>ROUND(I465*H465,2)</f>
        <v>0</v>
      </c>
      <c r="BL465" s="20" t="s">
        <v>204</v>
      </c>
      <c r="BM465" s="192" t="s">
        <v>929</v>
      </c>
    </row>
    <row r="466" spans="1:65" s="2" customFormat="1" ht="11.25">
      <c r="A466" s="37"/>
      <c r="B466" s="38"/>
      <c r="C466" s="39"/>
      <c r="D466" s="194" t="s">
        <v>206</v>
      </c>
      <c r="E466" s="39"/>
      <c r="F466" s="195" t="s">
        <v>930</v>
      </c>
      <c r="G466" s="39"/>
      <c r="H466" s="39"/>
      <c r="I466" s="196"/>
      <c r="J466" s="39"/>
      <c r="K466" s="39"/>
      <c r="L466" s="42"/>
      <c r="M466" s="197"/>
      <c r="N466" s="198"/>
      <c r="O466" s="67"/>
      <c r="P466" s="67"/>
      <c r="Q466" s="67"/>
      <c r="R466" s="67"/>
      <c r="S466" s="67"/>
      <c r="T466" s="68"/>
      <c r="U466" s="37"/>
      <c r="V466" s="37"/>
      <c r="W466" s="37"/>
      <c r="X466" s="37"/>
      <c r="Y466" s="37"/>
      <c r="Z466" s="37"/>
      <c r="AA466" s="37"/>
      <c r="AB466" s="37"/>
      <c r="AC466" s="37"/>
      <c r="AD466" s="37"/>
      <c r="AE466" s="37"/>
      <c r="AT466" s="20" t="s">
        <v>206</v>
      </c>
      <c r="AU466" s="20" t="s">
        <v>84</v>
      </c>
    </row>
    <row r="467" spans="1:65" s="15" customFormat="1" ht="11.25">
      <c r="B467" s="222"/>
      <c r="C467" s="223"/>
      <c r="D467" s="201" t="s">
        <v>213</v>
      </c>
      <c r="E467" s="224" t="s">
        <v>28</v>
      </c>
      <c r="F467" s="225" t="s">
        <v>915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931</v>
      </c>
      <c r="G468" s="200"/>
      <c r="H468" s="204">
        <v>1</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932</v>
      </c>
      <c r="G469" s="200"/>
      <c r="H469" s="204">
        <v>2</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4" customFormat="1" ht="11.25">
      <c r="B470" s="211"/>
      <c r="C470" s="212"/>
      <c r="D470" s="201" t="s">
        <v>213</v>
      </c>
      <c r="E470" s="213" t="s">
        <v>28</v>
      </c>
      <c r="F470" s="214" t="s">
        <v>226</v>
      </c>
      <c r="G470" s="212"/>
      <c r="H470" s="215">
        <v>3</v>
      </c>
      <c r="I470" s="216"/>
      <c r="J470" s="212"/>
      <c r="K470" s="212"/>
      <c r="L470" s="217"/>
      <c r="M470" s="218"/>
      <c r="N470" s="219"/>
      <c r="O470" s="219"/>
      <c r="P470" s="219"/>
      <c r="Q470" s="219"/>
      <c r="R470" s="219"/>
      <c r="S470" s="219"/>
      <c r="T470" s="220"/>
      <c r="AT470" s="221" t="s">
        <v>213</v>
      </c>
      <c r="AU470" s="221" t="s">
        <v>84</v>
      </c>
      <c r="AV470" s="14" t="s">
        <v>204</v>
      </c>
      <c r="AW470" s="14" t="s">
        <v>35</v>
      </c>
      <c r="AX470" s="14" t="s">
        <v>82</v>
      </c>
      <c r="AY470" s="221" t="s">
        <v>197</v>
      </c>
    </row>
    <row r="471" spans="1:65" s="2" customFormat="1" ht="21.75" customHeight="1">
      <c r="A471" s="37"/>
      <c r="B471" s="38"/>
      <c r="C471" s="181" t="s">
        <v>451</v>
      </c>
      <c r="D471" s="181" t="s">
        <v>199</v>
      </c>
      <c r="E471" s="182" t="s">
        <v>933</v>
      </c>
      <c r="F471" s="183" t="s">
        <v>934</v>
      </c>
      <c r="G471" s="184" t="s">
        <v>210</v>
      </c>
      <c r="H471" s="185">
        <v>25</v>
      </c>
      <c r="I471" s="186"/>
      <c r="J471" s="187">
        <f>ROUND(I471*H471,2)</f>
        <v>0</v>
      </c>
      <c r="K471" s="183" t="s">
        <v>203</v>
      </c>
      <c r="L471" s="42"/>
      <c r="M471" s="188" t="s">
        <v>28</v>
      </c>
      <c r="N471" s="189" t="s">
        <v>45</v>
      </c>
      <c r="O471" s="67"/>
      <c r="P471" s="190">
        <f>O471*H471</f>
        <v>0</v>
      </c>
      <c r="Q471" s="190">
        <v>4.555E-2</v>
      </c>
      <c r="R471" s="190">
        <f>Q471*H471</f>
        <v>1.1387499999999999</v>
      </c>
      <c r="S471" s="190">
        <v>0</v>
      </c>
      <c r="T471" s="191">
        <f>S471*H471</f>
        <v>0</v>
      </c>
      <c r="U471" s="37"/>
      <c r="V471" s="37"/>
      <c r="W471" s="37"/>
      <c r="X471" s="37"/>
      <c r="Y471" s="37"/>
      <c r="Z471" s="37"/>
      <c r="AA471" s="37"/>
      <c r="AB471" s="37"/>
      <c r="AC471" s="37"/>
      <c r="AD471" s="37"/>
      <c r="AE471" s="37"/>
      <c r="AR471" s="192" t="s">
        <v>204</v>
      </c>
      <c r="AT471" s="192" t="s">
        <v>199</v>
      </c>
      <c r="AU471" s="192" t="s">
        <v>84</v>
      </c>
      <c r="AY471" s="20" t="s">
        <v>197</v>
      </c>
      <c r="BE471" s="193">
        <f>IF(N471="základní",J471,0)</f>
        <v>0</v>
      </c>
      <c r="BF471" s="193">
        <f>IF(N471="snížená",J471,0)</f>
        <v>0</v>
      </c>
      <c r="BG471" s="193">
        <f>IF(N471="zákl. přenesená",J471,0)</f>
        <v>0</v>
      </c>
      <c r="BH471" s="193">
        <f>IF(N471="sníž. přenesená",J471,0)</f>
        <v>0</v>
      </c>
      <c r="BI471" s="193">
        <f>IF(N471="nulová",J471,0)</f>
        <v>0</v>
      </c>
      <c r="BJ471" s="20" t="s">
        <v>82</v>
      </c>
      <c r="BK471" s="193">
        <f>ROUND(I471*H471,2)</f>
        <v>0</v>
      </c>
      <c r="BL471" s="20" t="s">
        <v>204</v>
      </c>
      <c r="BM471" s="192" t="s">
        <v>935</v>
      </c>
    </row>
    <row r="472" spans="1:65" s="2" customFormat="1" ht="11.25">
      <c r="A472" s="37"/>
      <c r="B472" s="38"/>
      <c r="C472" s="39"/>
      <c r="D472" s="194" t="s">
        <v>206</v>
      </c>
      <c r="E472" s="39"/>
      <c r="F472" s="195" t="s">
        <v>936</v>
      </c>
      <c r="G472" s="39"/>
      <c r="H472" s="39"/>
      <c r="I472" s="196"/>
      <c r="J472" s="39"/>
      <c r="K472" s="39"/>
      <c r="L472" s="42"/>
      <c r="M472" s="197"/>
      <c r="N472" s="198"/>
      <c r="O472" s="67"/>
      <c r="P472" s="67"/>
      <c r="Q472" s="67"/>
      <c r="R472" s="67"/>
      <c r="S472" s="67"/>
      <c r="T472" s="68"/>
      <c r="U472" s="37"/>
      <c r="V472" s="37"/>
      <c r="W472" s="37"/>
      <c r="X472" s="37"/>
      <c r="Y472" s="37"/>
      <c r="Z472" s="37"/>
      <c r="AA472" s="37"/>
      <c r="AB472" s="37"/>
      <c r="AC472" s="37"/>
      <c r="AD472" s="37"/>
      <c r="AE472" s="37"/>
      <c r="AT472" s="20" t="s">
        <v>206</v>
      </c>
      <c r="AU472" s="20" t="s">
        <v>84</v>
      </c>
    </row>
    <row r="473" spans="1:65" s="15" customFormat="1" ht="11.25">
      <c r="B473" s="222"/>
      <c r="C473" s="223"/>
      <c r="D473" s="201" t="s">
        <v>213</v>
      </c>
      <c r="E473" s="224" t="s">
        <v>28</v>
      </c>
      <c r="F473" s="225" t="s">
        <v>915</v>
      </c>
      <c r="G473" s="223"/>
      <c r="H473" s="224" t="s">
        <v>28</v>
      </c>
      <c r="I473" s="226"/>
      <c r="J473" s="223"/>
      <c r="K473" s="223"/>
      <c r="L473" s="227"/>
      <c r="M473" s="228"/>
      <c r="N473" s="229"/>
      <c r="O473" s="229"/>
      <c r="P473" s="229"/>
      <c r="Q473" s="229"/>
      <c r="R473" s="229"/>
      <c r="S473" s="229"/>
      <c r="T473" s="230"/>
      <c r="AT473" s="231" t="s">
        <v>213</v>
      </c>
      <c r="AU473" s="231" t="s">
        <v>84</v>
      </c>
      <c r="AV473" s="15" t="s">
        <v>82</v>
      </c>
      <c r="AW473" s="15" t="s">
        <v>35</v>
      </c>
      <c r="AX473" s="15" t="s">
        <v>74</v>
      </c>
      <c r="AY473" s="231" t="s">
        <v>197</v>
      </c>
    </row>
    <row r="474" spans="1:65" s="13" customFormat="1" ht="11.25">
      <c r="B474" s="199"/>
      <c r="C474" s="200"/>
      <c r="D474" s="201" t="s">
        <v>213</v>
      </c>
      <c r="E474" s="202" t="s">
        <v>28</v>
      </c>
      <c r="F474" s="203" t="s">
        <v>937</v>
      </c>
      <c r="G474" s="200"/>
      <c r="H474" s="204">
        <v>16</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3</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3" customFormat="1" ht="11.25">
      <c r="B476" s="199"/>
      <c r="C476" s="200"/>
      <c r="D476" s="201" t="s">
        <v>213</v>
      </c>
      <c r="E476" s="202" t="s">
        <v>28</v>
      </c>
      <c r="F476" s="203" t="s">
        <v>939</v>
      </c>
      <c r="G476" s="200"/>
      <c r="H476" s="204">
        <v>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4" customFormat="1" ht="11.25">
      <c r="B477" s="211"/>
      <c r="C477" s="212"/>
      <c r="D477" s="201" t="s">
        <v>213</v>
      </c>
      <c r="E477" s="213" t="s">
        <v>28</v>
      </c>
      <c r="F477" s="214" t="s">
        <v>226</v>
      </c>
      <c r="G477" s="212"/>
      <c r="H477" s="215">
        <v>25</v>
      </c>
      <c r="I477" s="216"/>
      <c r="J477" s="212"/>
      <c r="K477" s="212"/>
      <c r="L477" s="217"/>
      <c r="M477" s="218"/>
      <c r="N477" s="219"/>
      <c r="O477" s="219"/>
      <c r="P477" s="219"/>
      <c r="Q477" s="219"/>
      <c r="R477" s="219"/>
      <c r="S477" s="219"/>
      <c r="T477" s="220"/>
      <c r="AT477" s="221" t="s">
        <v>213</v>
      </c>
      <c r="AU477" s="221" t="s">
        <v>84</v>
      </c>
      <c r="AV477" s="14" t="s">
        <v>204</v>
      </c>
      <c r="AW477" s="14" t="s">
        <v>35</v>
      </c>
      <c r="AX477" s="14" t="s">
        <v>82</v>
      </c>
      <c r="AY477" s="221" t="s">
        <v>197</v>
      </c>
    </row>
    <row r="478" spans="1:65" s="2" customFormat="1" ht="21.75" customHeight="1">
      <c r="A478" s="37"/>
      <c r="B478" s="38"/>
      <c r="C478" s="181" t="s">
        <v>457</v>
      </c>
      <c r="D478" s="181" t="s">
        <v>199</v>
      </c>
      <c r="E478" s="182" t="s">
        <v>940</v>
      </c>
      <c r="F478" s="183" t="s">
        <v>941</v>
      </c>
      <c r="G478" s="184" t="s">
        <v>210</v>
      </c>
      <c r="H478" s="185">
        <v>71</v>
      </c>
      <c r="I478" s="186"/>
      <c r="J478" s="187">
        <f>ROUND(I478*H478,2)</f>
        <v>0</v>
      </c>
      <c r="K478" s="183" t="s">
        <v>203</v>
      </c>
      <c r="L478" s="42"/>
      <c r="M478" s="188" t="s">
        <v>28</v>
      </c>
      <c r="N478" s="189" t="s">
        <v>45</v>
      </c>
      <c r="O478" s="67"/>
      <c r="P478" s="190">
        <f>O478*H478</f>
        <v>0</v>
      </c>
      <c r="Q478" s="190">
        <v>5.4550000000000001E-2</v>
      </c>
      <c r="R478" s="190">
        <f>Q478*H478</f>
        <v>3.8730500000000001</v>
      </c>
      <c r="S478" s="190">
        <v>0</v>
      </c>
      <c r="T478" s="191">
        <f>S478*H478</f>
        <v>0</v>
      </c>
      <c r="U478" s="37"/>
      <c r="V478" s="37"/>
      <c r="W478" s="37"/>
      <c r="X478" s="37"/>
      <c r="Y478" s="37"/>
      <c r="Z478" s="37"/>
      <c r="AA478" s="37"/>
      <c r="AB478" s="37"/>
      <c r="AC478" s="37"/>
      <c r="AD478" s="37"/>
      <c r="AE478" s="37"/>
      <c r="AR478" s="192" t="s">
        <v>204</v>
      </c>
      <c r="AT478" s="192" t="s">
        <v>199</v>
      </c>
      <c r="AU478" s="192" t="s">
        <v>84</v>
      </c>
      <c r="AY478" s="20" t="s">
        <v>197</v>
      </c>
      <c r="BE478" s="193">
        <f>IF(N478="základní",J478,0)</f>
        <v>0</v>
      </c>
      <c r="BF478" s="193">
        <f>IF(N478="snížená",J478,0)</f>
        <v>0</v>
      </c>
      <c r="BG478" s="193">
        <f>IF(N478="zákl. přenesená",J478,0)</f>
        <v>0</v>
      </c>
      <c r="BH478" s="193">
        <f>IF(N478="sníž. přenesená",J478,0)</f>
        <v>0</v>
      </c>
      <c r="BI478" s="193">
        <f>IF(N478="nulová",J478,0)</f>
        <v>0</v>
      </c>
      <c r="BJ478" s="20" t="s">
        <v>82</v>
      </c>
      <c r="BK478" s="193">
        <f>ROUND(I478*H478,2)</f>
        <v>0</v>
      </c>
      <c r="BL478" s="20" t="s">
        <v>204</v>
      </c>
      <c r="BM478" s="192" t="s">
        <v>942</v>
      </c>
    </row>
    <row r="479" spans="1:65" s="2" customFormat="1" ht="11.25">
      <c r="A479" s="37"/>
      <c r="B479" s="38"/>
      <c r="C479" s="39"/>
      <c r="D479" s="194" t="s">
        <v>206</v>
      </c>
      <c r="E479" s="39"/>
      <c r="F479" s="195" t="s">
        <v>943</v>
      </c>
      <c r="G479" s="39"/>
      <c r="H479" s="39"/>
      <c r="I479" s="196"/>
      <c r="J479" s="39"/>
      <c r="K479" s="39"/>
      <c r="L479" s="42"/>
      <c r="M479" s="197"/>
      <c r="N479" s="198"/>
      <c r="O479" s="67"/>
      <c r="P479" s="67"/>
      <c r="Q479" s="67"/>
      <c r="R479" s="67"/>
      <c r="S479" s="67"/>
      <c r="T479" s="68"/>
      <c r="U479" s="37"/>
      <c r="V479" s="37"/>
      <c r="W479" s="37"/>
      <c r="X479" s="37"/>
      <c r="Y479" s="37"/>
      <c r="Z479" s="37"/>
      <c r="AA479" s="37"/>
      <c r="AB479" s="37"/>
      <c r="AC479" s="37"/>
      <c r="AD479" s="37"/>
      <c r="AE479" s="37"/>
      <c r="AT479" s="20" t="s">
        <v>206</v>
      </c>
      <c r="AU479" s="20" t="s">
        <v>84</v>
      </c>
    </row>
    <row r="480" spans="1:65" s="15" customFormat="1" ht="11.25">
      <c r="B480" s="222"/>
      <c r="C480" s="223"/>
      <c r="D480" s="201" t="s">
        <v>213</v>
      </c>
      <c r="E480" s="224" t="s">
        <v>28</v>
      </c>
      <c r="F480" s="225" t="s">
        <v>915</v>
      </c>
      <c r="G480" s="223"/>
      <c r="H480" s="224" t="s">
        <v>28</v>
      </c>
      <c r="I480" s="226"/>
      <c r="J480" s="223"/>
      <c r="K480" s="223"/>
      <c r="L480" s="227"/>
      <c r="M480" s="228"/>
      <c r="N480" s="229"/>
      <c r="O480" s="229"/>
      <c r="P480" s="229"/>
      <c r="Q480" s="229"/>
      <c r="R480" s="229"/>
      <c r="S480" s="229"/>
      <c r="T480" s="230"/>
      <c r="AT480" s="231" t="s">
        <v>213</v>
      </c>
      <c r="AU480" s="231" t="s">
        <v>84</v>
      </c>
      <c r="AV480" s="15" t="s">
        <v>82</v>
      </c>
      <c r="AW480" s="15" t="s">
        <v>35</v>
      </c>
      <c r="AX480" s="15" t="s">
        <v>74</v>
      </c>
      <c r="AY480" s="231" t="s">
        <v>197</v>
      </c>
    </row>
    <row r="481" spans="1:65" s="13" customFormat="1" ht="11.25">
      <c r="B481" s="199"/>
      <c r="C481" s="200"/>
      <c r="D481" s="201" t="s">
        <v>213</v>
      </c>
      <c r="E481" s="202" t="s">
        <v>28</v>
      </c>
      <c r="F481" s="203" t="s">
        <v>944</v>
      </c>
      <c r="G481" s="200"/>
      <c r="H481" s="204">
        <v>16</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12</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28</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9</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3" customFormat="1" ht="11.25">
      <c r="B485" s="199"/>
      <c r="C485" s="200"/>
      <c r="D485" s="201" t="s">
        <v>213</v>
      </c>
      <c r="E485" s="202" t="s">
        <v>28</v>
      </c>
      <c r="F485" s="203" t="s">
        <v>948</v>
      </c>
      <c r="G485" s="200"/>
      <c r="H485" s="204">
        <v>6</v>
      </c>
      <c r="I485" s="205"/>
      <c r="J485" s="200"/>
      <c r="K485" s="200"/>
      <c r="L485" s="206"/>
      <c r="M485" s="207"/>
      <c r="N485" s="208"/>
      <c r="O485" s="208"/>
      <c r="P485" s="208"/>
      <c r="Q485" s="208"/>
      <c r="R485" s="208"/>
      <c r="S485" s="208"/>
      <c r="T485" s="209"/>
      <c r="AT485" s="210" t="s">
        <v>213</v>
      </c>
      <c r="AU485" s="210" t="s">
        <v>84</v>
      </c>
      <c r="AV485" s="13" t="s">
        <v>84</v>
      </c>
      <c r="AW485" s="13" t="s">
        <v>35</v>
      </c>
      <c r="AX485" s="13" t="s">
        <v>74</v>
      </c>
      <c r="AY485" s="210" t="s">
        <v>197</v>
      </c>
    </row>
    <row r="486" spans="1:65" s="14" customFormat="1" ht="11.25">
      <c r="B486" s="211"/>
      <c r="C486" s="212"/>
      <c r="D486" s="201" t="s">
        <v>213</v>
      </c>
      <c r="E486" s="213" t="s">
        <v>28</v>
      </c>
      <c r="F486" s="214" t="s">
        <v>226</v>
      </c>
      <c r="G486" s="212"/>
      <c r="H486" s="215">
        <v>71</v>
      </c>
      <c r="I486" s="216"/>
      <c r="J486" s="212"/>
      <c r="K486" s="212"/>
      <c r="L486" s="217"/>
      <c r="M486" s="218"/>
      <c r="N486" s="219"/>
      <c r="O486" s="219"/>
      <c r="P486" s="219"/>
      <c r="Q486" s="219"/>
      <c r="R486" s="219"/>
      <c r="S486" s="219"/>
      <c r="T486" s="220"/>
      <c r="AT486" s="221" t="s">
        <v>213</v>
      </c>
      <c r="AU486" s="221" t="s">
        <v>84</v>
      </c>
      <c r="AV486" s="14" t="s">
        <v>204</v>
      </c>
      <c r="AW486" s="14" t="s">
        <v>35</v>
      </c>
      <c r="AX486" s="14" t="s">
        <v>82</v>
      </c>
      <c r="AY486" s="221" t="s">
        <v>197</v>
      </c>
    </row>
    <row r="487" spans="1:65" s="2" customFormat="1" ht="21.75" customHeight="1">
      <c r="A487" s="37"/>
      <c r="B487" s="38"/>
      <c r="C487" s="181" t="s">
        <v>463</v>
      </c>
      <c r="D487" s="181" t="s">
        <v>199</v>
      </c>
      <c r="E487" s="182" t="s">
        <v>949</v>
      </c>
      <c r="F487" s="183" t="s">
        <v>950</v>
      </c>
      <c r="G487" s="184" t="s">
        <v>210</v>
      </c>
      <c r="H487" s="185">
        <v>17</v>
      </c>
      <c r="I487" s="186"/>
      <c r="J487" s="187">
        <f>ROUND(I487*H487,2)</f>
        <v>0</v>
      </c>
      <c r="K487" s="183" t="s">
        <v>203</v>
      </c>
      <c r="L487" s="42"/>
      <c r="M487" s="188" t="s">
        <v>28</v>
      </c>
      <c r="N487" s="189" t="s">
        <v>45</v>
      </c>
      <c r="O487" s="67"/>
      <c r="P487" s="190">
        <f>O487*H487</f>
        <v>0</v>
      </c>
      <c r="Q487" s="190">
        <v>6.3549999999999995E-2</v>
      </c>
      <c r="R487" s="190">
        <f>Q487*H487</f>
        <v>1.0803499999999999</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951</v>
      </c>
    </row>
    <row r="488" spans="1:65" s="2" customFormat="1" ht="11.25">
      <c r="A488" s="37"/>
      <c r="B488" s="38"/>
      <c r="C488" s="39"/>
      <c r="D488" s="194" t="s">
        <v>206</v>
      </c>
      <c r="E488" s="39"/>
      <c r="F488" s="195" t="s">
        <v>952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15" customFormat="1" ht="11.25">
      <c r="B489" s="222"/>
      <c r="C489" s="223"/>
      <c r="D489" s="201" t="s">
        <v>213</v>
      </c>
      <c r="E489" s="224" t="s">
        <v>28</v>
      </c>
      <c r="F489" s="225" t="s">
        <v>915</v>
      </c>
      <c r="G489" s="223"/>
      <c r="H489" s="224" t="s">
        <v>28</v>
      </c>
      <c r="I489" s="226"/>
      <c r="J489" s="223"/>
      <c r="K489" s="223"/>
      <c r="L489" s="227"/>
      <c r="M489" s="228"/>
      <c r="N489" s="229"/>
      <c r="O489" s="229"/>
      <c r="P489" s="229"/>
      <c r="Q489" s="229"/>
      <c r="R489" s="229"/>
      <c r="S489" s="229"/>
      <c r="T489" s="230"/>
      <c r="AT489" s="231" t="s">
        <v>213</v>
      </c>
      <c r="AU489" s="231" t="s">
        <v>84</v>
      </c>
      <c r="AV489" s="15" t="s">
        <v>82</v>
      </c>
      <c r="AW489" s="15" t="s">
        <v>35</v>
      </c>
      <c r="AX489" s="15" t="s">
        <v>74</v>
      </c>
      <c r="AY489" s="231" t="s">
        <v>197</v>
      </c>
    </row>
    <row r="490" spans="1:65" s="13" customFormat="1" ht="11.25">
      <c r="B490" s="199"/>
      <c r="C490" s="200"/>
      <c r="D490" s="201" t="s">
        <v>213</v>
      </c>
      <c r="E490" s="202" t="s">
        <v>28</v>
      </c>
      <c r="F490" s="203" t="s">
        <v>953</v>
      </c>
      <c r="G490" s="200"/>
      <c r="H490" s="204">
        <v>16</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3" customFormat="1" ht="11.25">
      <c r="B491" s="199"/>
      <c r="C491" s="200"/>
      <c r="D491" s="201" t="s">
        <v>213</v>
      </c>
      <c r="E491" s="202" t="s">
        <v>28</v>
      </c>
      <c r="F491" s="203" t="s">
        <v>954</v>
      </c>
      <c r="G491" s="200"/>
      <c r="H491" s="204">
        <v>1</v>
      </c>
      <c r="I491" s="205"/>
      <c r="J491" s="200"/>
      <c r="K491" s="200"/>
      <c r="L491" s="206"/>
      <c r="M491" s="207"/>
      <c r="N491" s="208"/>
      <c r="O491" s="208"/>
      <c r="P491" s="208"/>
      <c r="Q491" s="208"/>
      <c r="R491" s="208"/>
      <c r="S491" s="208"/>
      <c r="T491" s="209"/>
      <c r="AT491" s="210" t="s">
        <v>213</v>
      </c>
      <c r="AU491" s="210" t="s">
        <v>84</v>
      </c>
      <c r="AV491" s="13" t="s">
        <v>84</v>
      </c>
      <c r="AW491" s="13" t="s">
        <v>35</v>
      </c>
      <c r="AX491" s="13" t="s">
        <v>74</v>
      </c>
      <c r="AY491" s="210" t="s">
        <v>197</v>
      </c>
    </row>
    <row r="492" spans="1:65" s="14" customFormat="1" ht="11.25">
      <c r="B492" s="211"/>
      <c r="C492" s="212"/>
      <c r="D492" s="201" t="s">
        <v>213</v>
      </c>
      <c r="E492" s="213" t="s">
        <v>28</v>
      </c>
      <c r="F492" s="214" t="s">
        <v>226</v>
      </c>
      <c r="G492" s="212"/>
      <c r="H492" s="215">
        <v>17</v>
      </c>
      <c r="I492" s="216"/>
      <c r="J492" s="212"/>
      <c r="K492" s="212"/>
      <c r="L492" s="217"/>
      <c r="M492" s="218"/>
      <c r="N492" s="219"/>
      <c r="O492" s="219"/>
      <c r="P492" s="219"/>
      <c r="Q492" s="219"/>
      <c r="R492" s="219"/>
      <c r="S492" s="219"/>
      <c r="T492" s="220"/>
      <c r="AT492" s="221" t="s">
        <v>213</v>
      </c>
      <c r="AU492" s="221" t="s">
        <v>84</v>
      </c>
      <c r="AV492" s="14" t="s">
        <v>204</v>
      </c>
      <c r="AW492" s="14" t="s">
        <v>35</v>
      </c>
      <c r="AX492" s="14" t="s">
        <v>82</v>
      </c>
      <c r="AY492" s="221" t="s">
        <v>197</v>
      </c>
    </row>
    <row r="493" spans="1:65" s="2" customFormat="1" ht="21.75" customHeight="1">
      <c r="A493" s="37"/>
      <c r="B493" s="38"/>
      <c r="C493" s="181" t="s">
        <v>470</v>
      </c>
      <c r="D493" s="181" t="s">
        <v>199</v>
      </c>
      <c r="E493" s="182" t="s">
        <v>955</v>
      </c>
      <c r="F493" s="183" t="s">
        <v>956</v>
      </c>
      <c r="G493" s="184" t="s">
        <v>210</v>
      </c>
      <c r="H493" s="185">
        <v>72</v>
      </c>
      <c r="I493" s="186"/>
      <c r="J493" s="187">
        <f>ROUND(I493*H493,2)</f>
        <v>0</v>
      </c>
      <c r="K493" s="183" t="s">
        <v>203</v>
      </c>
      <c r="L493" s="42"/>
      <c r="M493" s="188" t="s">
        <v>28</v>
      </c>
      <c r="N493" s="189" t="s">
        <v>45</v>
      </c>
      <c r="O493" s="67"/>
      <c r="P493" s="190">
        <f>O493*H493</f>
        <v>0</v>
      </c>
      <c r="Q493" s="190">
        <v>9.1050000000000006E-2</v>
      </c>
      <c r="R493" s="190">
        <f>Q493*H493</f>
        <v>6.5556000000000001</v>
      </c>
      <c r="S493" s="190">
        <v>0</v>
      </c>
      <c r="T493" s="191">
        <f>S493*H493</f>
        <v>0</v>
      </c>
      <c r="U493" s="37"/>
      <c r="V493" s="37"/>
      <c r="W493" s="37"/>
      <c r="X493" s="37"/>
      <c r="Y493" s="37"/>
      <c r="Z493" s="37"/>
      <c r="AA493" s="37"/>
      <c r="AB493" s="37"/>
      <c r="AC493" s="37"/>
      <c r="AD493" s="37"/>
      <c r="AE493" s="37"/>
      <c r="AR493" s="192" t="s">
        <v>204</v>
      </c>
      <c r="AT493" s="192" t="s">
        <v>199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204</v>
      </c>
      <c r="BM493" s="192" t="s">
        <v>957</v>
      </c>
    </row>
    <row r="494" spans="1:65" s="2" customFormat="1" ht="11.25">
      <c r="A494" s="37"/>
      <c r="B494" s="38"/>
      <c r="C494" s="39"/>
      <c r="D494" s="194" t="s">
        <v>206</v>
      </c>
      <c r="E494" s="39"/>
      <c r="F494" s="195" t="s">
        <v>958</v>
      </c>
      <c r="G494" s="39"/>
      <c r="H494" s="39"/>
      <c r="I494" s="196"/>
      <c r="J494" s="39"/>
      <c r="K494" s="39"/>
      <c r="L494" s="42"/>
      <c r="M494" s="197"/>
      <c r="N494" s="198"/>
      <c r="O494" s="67"/>
      <c r="P494" s="67"/>
      <c r="Q494" s="67"/>
      <c r="R494" s="67"/>
      <c r="S494" s="67"/>
      <c r="T494" s="68"/>
      <c r="U494" s="37"/>
      <c r="V494" s="37"/>
      <c r="W494" s="37"/>
      <c r="X494" s="37"/>
      <c r="Y494" s="37"/>
      <c r="Z494" s="37"/>
      <c r="AA494" s="37"/>
      <c r="AB494" s="37"/>
      <c r="AC494" s="37"/>
      <c r="AD494" s="37"/>
      <c r="AE494" s="37"/>
      <c r="AT494" s="20" t="s">
        <v>206</v>
      </c>
      <c r="AU494" s="20" t="s">
        <v>84</v>
      </c>
    </row>
    <row r="495" spans="1:65" s="15" customFormat="1" ht="11.25">
      <c r="B495" s="222"/>
      <c r="C495" s="223"/>
      <c r="D495" s="201" t="s">
        <v>213</v>
      </c>
      <c r="E495" s="224" t="s">
        <v>28</v>
      </c>
      <c r="F495" s="225" t="s">
        <v>915</v>
      </c>
      <c r="G495" s="223"/>
      <c r="H495" s="224" t="s">
        <v>28</v>
      </c>
      <c r="I495" s="226"/>
      <c r="J495" s="223"/>
      <c r="K495" s="223"/>
      <c r="L495" s="227"/>
      <c r="M495" s="228"/>
      <c r="N495" s="229"/>
      <c r="O495" s="229"/>
      <c r="P495" s="229"/>
      <c r="Q495" s="229"/>
      <c r="R495" s="229"/>
      <c r="S495" s="229"/>
      <c r="T495" s="230"/>
      <c r="AT495" s="231" t="s">
        <v>213</v>
      </c>
      <c r="AU495" s="231" t="s">
        <v>84</v>
      </c>
      <c r="AV495" s="15" t="s">
        <v>82</v>
      </c>
      <c r="AW495" s="15" t="s">
        <v>35</v>
      </c>
      <c r="AX495" s="15" t="s">
        <v>74</v>
      </c>
      <c r="AY495" s="231" t="s">
        <v>197</v>
      </c>
    </row>
    <row r="496" spans="1:65" s="13" customFormat="1" ht="11.25">
      <c r="B496" s="199"/>
      <c r="C496" s="200"/>
      <c r="D496" s="201" t="s">
        <v>213</v>
      </c>
      <c r="E496" s="202" t="s">
        <v>28</v>
      </c>
      <c r="F496" s="203" t="s">
        <v>959</v>
      </c>
      <c r="G496" s="200"/>
      <c r="H496" s="204">
        <v>68</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3" customFormat="1" ht="11.25">
      <c r="B497" s="199"/>
      <c r="C497" s="200"/>
      <c r="D497" s="201" t="s">
        <v>213</v>
      </c>
      <c r="E497" s="202" t="s">
        <v>28</v>
      </c>
      <c r="F497" s="203" t="s">
        <v>960</v>
      </c>
      <c r="G497" s="200"/>
      <c r="H497" s="204">
        <v>4</v>
      </c>
      <c r="I497" s="205"/>
      <c r="J497" s="200"/>
      <c r="K497" s="200"/>
      <c r="L497" s="206"/>
      <c r="M497" s="207"/>
      <c r="N497" s="208"/>
      <c r="O497" s="208"/>
      <c r="P497" s="208"/>
      <c r="Q497" s="208"/>
      <c r="R497" s="208"/>
      <c r="S497" s="208"/>
      <c r="T497" s="209"/>
      <c r="AT497" s="210" t="s">
        <v>213</v>
      </c>
      <c r="AU497" s="210" t="s">
        <v>84</v>
      </c>
      <c r="AV497" s="13" t="s">
        <v>84</v>
      </c>
      <c r="AW497" s="13" t="s">
        <v>35</v>
      </c>
      <c r="AX497" s="13" t="s">
        <v>74</v>
      </c>
      <c r="AY497" s="210" t="s">
        <v>197</v>
      </c>
    </row>
    <row r="498" spans="1:65" s="14" customFormat="1" ht="11.25">
      <c r="B498" s="211"/>
      <c r="C498" s="212"/>
      <c r="D498" s="201" t="s">
        <v>213</v>
      </c>
      <c r="E498" s="213" t="s">
        <v>28</v>
      </c>
      <c r="F498" s="214" t="s">
        <v>226</v>
      </c>
      <c r="G498" s="212"/>
      <c r="H498" s="215">
        <v>72</v>
      </c>
      <c r="I498" s="216"/>
      <c r="J498" s="212"/>
      <c r="K498" s="212"/>
      <c r="L498" s="217"/>
      <c r="M498" s="218"/>
      <c r="N498" s="219"/>
      <c r="O498" s="219"/>
      <c r="P498" s="219"/>
      <c r="Q498" s="219"/>
      <c r="R498" s="219"/>
      <c r="S498" s="219"/>
      <c r="T498" s="220"/>
      <c r="AT498" s="221" t="s">
        <v>213</v>
      </c>
      <c r="AU498" s="221" t="s">
        <v>84</v>
      </c>
      <c r="AV498" s="14" t="s">
        <v>204</v>
      </c>
      <c r="AW498" s="14" t="s">
        <v>35</v>
      </c>
      <c r="AX498" s="14" t="s">
        <v>82</v>
      </c>
      <c r="AY498" s="221" t="s">
        <v>197</v>
      </c>
    </row>
    <row r="499" spans="1:65" s="2" customFormat="1" ht="24.2" customHeight="1">
      <c r="A499" s="37"/>
      <c r="B499" s="38"/>
      <c r="C499" s="181" t="s">
        <v>476</v>
      </c>
      <c r="D499" s="181" t="s">
        <v>199</v>
      </c>
      <c r="E499" s="182" t="s">
        <v>961</v>
      </c>
      <c r="F499" s="183" t="s">
        <v>962</v>
      </c>
      <c r="G499" s="184" t="s">
        <v>428</v>
      </c>
      <c r="H499" s="185">
        <v>0.35499999999999998</v>
      </c>
      <c r="I499" s="186"/>
      <c r="J499" s="187">
        <f>ROUND(I499*H499,2)</f>
        <v>0</v>
      </c>
      <c r="K499" s="183" t="s">
        <v>203</v>
      </c>
      <c r="L499" s="42"/>
      <c r="M499" s="188" t="s">
        <v>28</v>
      </c>
      <c r="N499" s="189" t="s">
        <v>45</v>
      </c>
      <c r="O499" s="67"/>
      <c r="P499" s="190">
        <f>O499*H499</f>
        <v>0</v>
      </c>
      <c r="Q499" s="190">
        <v>1.221E-2</v>
      </c>
      <c r="R499" s="190">
        <f>Q499*H499</f>
        <v>4.3345499999999995E-3</v>
      </c>
      <c r="S499" s="190">
        <v>0</v>
      </c>
      <c r="T499" s="191">
        <f>S499*H499</f>
        <v>0</v>
      </c>
      <c r="U499" s="37"/>
      <c r="V499" s="37"/>
      <c r="W499" s="37"/>
      <c r="X499" s="37"/>
      <c r="Y499" s="37"/>
      <c r="Z499" s="37"/>
      <c r="AA499" s="37"/>
      <c r="AB499" s="37"/>
      <c r="AC499" s="37"/>
      <c r="AD499" s="37"/>
      <c r="AE499" s="37"/>
      <c r="AR499" s="192" t="s">
        <v>204</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204</v>
      </c>
      <c r="BM499" s="192" t="s">
        <v>963</v>
      </c>
    </row>
    <row r="500" spans="1:65" s="2" customFormat="1" ht="11.25">
      <c r="A500" s="37"/>
      <c r="B500" s="38"/>
      <c r="C500" s="39"/>
      <c r="D500" s="194" t="s">
        <v>206</v>
      </c>
      <c r="E500" s="39"/>
      <c r="F500" s="195" t="s">
        <v>964</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915</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965</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966</v>
      </c>
      <c r="G503" s="200"/>
      <c r="H503" s="204">
        <v>0.35499999999999998</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482</v>
      </c>
      <c r="D504" s="247" t="s">
        <v>519</v>
      </c>
      <c r="E504" s="248" t="s">
        <v>967</v>
      </c>
      <c r="F504" s="249" t="s">
        <v>968</v>
      </c>
      <c r="G504" s="250" t="s">
        <v>428</v>
      </c>
      <c r="H504" s="251">
        <v>0.38300000000000001</v>
      </c>
      <c r="I504" s="252"/>
      <c r="J504" s="253">
        <f>ROUND(I504*H504,2)</f>
        <v>0</v>
      </c>
      <c r="K504" s="249" t="s">
        <v>203</v>
      </c>
      <c r="L504" s="254"/>
      <c r="M504" s="255" t="s">
        <v>28</v>
      </c>
      <c r="N504" s="256" t="s">
        <v>45</v>
      </c>
      <c r="O504" s="67"/>
      <c r="P504" s="190">
        <f>O504*H504</f>
        <v>0</v>
      </c>
      <c r="Q504" s="190">
        <v>1</v>
      </c>
      <c r="R504" s="190">
        <f>Q504*H504</f>
        <v>0.38300000000000001</v>
      </c>
      <c r="S504" s="190">
        <v>0</v>
      </c>
      <c r="T504" s="191">
        <f>S504*H504</f>
        <v>0</v>
      </c>
      <c r="U504" s="37"/>
      <c r="V504" s="37"/>
      <c r="W504" s="37"/>
      <c r="X504" s="37"/>
      <c r="Y504" s="37"/>
      <c r="Z504" s="37"/>
      <c r="AA504" s="37"/>
      <c r="AB504" s="37"/>
      <c r="AC504" s="37"/>
      <c r="AD504" s="37"/>
      <c r="AE504" s="37"/>
      <c r="AR504" s="192" t="s">
        <v>243</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204</v>
      </c>
      <c r="BM504" s="192" t="s">
        <v>969</v>
      </c>
    </row>
    <row r="505" spans="1:65" s="13" customFormat="1" ht="11.25">
      <c r="B505" s="199"/>
      <c r="C505" s="200"/>
      <c r="D505" s="201" t="s">
        <v>213</v>
      </c>
      <c r="E505" s="200"/>
      <c r="F505" s="203" t="s">
        <v>970</v>
      </c>
      <c r="G505" s="200"/>
      <c r="H505" s="204">
        <v>0.38300000000000001</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489</v>
      </c>
      <c r="D506" s="181" t="s">
        <v>199</v>
      </c>
      <c r="E506" s="182" t="s">
        <v>971</v>
      </c>
      <c r="F506" s="183" t="s">
        <v>972</v>
      </c>
      <c r="G506" s="184" t="s">
        <v>265</v>
      </c>
      <c r="H506" s="185">
        <v>8.25</v>
      </c>
      <c r="I506" s="186"/>
      <c r="J506" s="187">
        <f>ROUND(I506*H506,2)</f>
        <v>0</v>
      </c>
      <c r="K506" s="183" t="s">
        <v>203</v>
      </c>
      <c r="L506" s="42"/>
      <c r="M506" s="188" t="s">
        <v>28</v>
      </c>
      <c r="N506" s="189" t="s">
        <v>45</v>
      </c>
      <c r="O506" s="67"/>
      <c r="P506" s="190">
        <f>O506*H506</f>
        <v>0</v>
      </c>
      <c r="Q506" s="190">
        <v>1.1E-4</v>
      </c>
      <c r="R506" s="190">
        <f>Q506*H506</f>
        <v>9.075E-4</v>
      </c>
      <c r="S506" s="190">
        <v>0</v>
      </c>
      <c r="T506" s="191">
        <f>S506*H506</f>
        <v>0</v>
      </c>
      <c r="U506" s="37"/>
      <c r="V506" s="37"/>
      <c r="W506" s="37"/>
      <c r="X506" s="37"/>
      <c r="Y506" s="37"/>
      <c r="Z506" s="37"/>
      <c r="AA506" s="37"/>
      <c r="AB506" s="37"/>
      <c r="AC506" s="37"/>
      <c r="AD506" s="37"/>
      <c r="AE506" s="37"/>
      <c r="AR506" s="192" t="s">
        <v>204</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204</v>
      </c>
      <c r="BM506" s="192" t="s">
        <v>973</v>
      </c>
    </row>
    <row r="507" spans="1:65" s="2" customFormat="1" ht="11.25">
      <c r="A507" s="37"/>
      <c r="B507" s="38"/>
      <c r="C507" s="39"/>
      <c r="D507" s="194" t="s">
        <v>206</v>
      </c>
      <c r="E507" s="39"/>
      <c r="F507" s="195" t="s">
        <v>974</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915</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3" customFormat="1" ht="11.25">
      <c r="B509" s="199"/>
      <c r="C509" s="200"/>
      <c r="D509" s="201" t="s">
        <v>213</v>
      </c>
      <c r="E509" s="202" t="s">
        <v>28</v>
      </c>
      <c r="F509" s="203" t="s">
        <v>975</v>
      </c>
      <c r="G509" s="200"/>
      <c r="H509" s="204">
        <v>3.75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3" customFormat="1" ht="11.25">
      <c r="B510" s="199"/>
      <c r="C510" s="200"/>
      <c r="D510" s="201" t="s">
        <v>213</v>
      </c>
      <c r="E510" s="202" t="s">
        <v>28</v>
      </c>
      <c r="F510" s="203" t="s">
        <v>976</v>
      </c>
      <c r="G510" s="200"/>
      <c r="H510" s="204">
        <v>4.5</v>
      </c>
      <c r="I510" s="205"/>
      <c r="J510" s="200"/>
      <c r="K510" s="200"/>
      <c r="L510" s="206"/>
      <c r="M510" s="207"/>
      <c r="N510" s="208"/>
      <c r="O510" s="208"/>
      <c r="P510" s="208"/>
      <c r="Q510" s="208"/>
      <c r="R510" s="208"/>
      <c r="S510" s="208"/>
      <c r="T510" s="209"/>
      <c r="AT510" s="210" t="s">
        <v>213</v>
      </c>
      <c r="AU510" s="210" t="s">
        <v>84</v>
      </c>
      <c r="AV510" s="13" t="s">
        <v>84</v>
      </c>
      <c r="AW510" s="13" t="s">
        <v>35</v>
      </c>
      <c r="AX510" s="13" t="s">
        <v>74</v>
      </c>
      <c r="AY510" s="210" t="s">
        <v>197</v>
      </c>
    </row>
    <row r="511" spans="1:65" s="14" customFormat="1" ht="11.25">
      <c r="B511" s="211"/>
      <c r="C511" s="212"/>
      <c r="D511" s="201" t="s">
        <v>213</v>
      </c>
      <c r="E511" s="213" t="s">
        <v>28</v>
      </c>
      <c r="F511" s="214" t="s">
        <v>226</v>
      </c>
      <c r="G511" s="212"/>
      <c r="H511" s="215">
        <v>8.25</v>
      </c>
      <c r="I511" s="216"/>
      <c r="J511" s="212"/>
      <c r="K511" s="212"/>
      <c r="L511" s="217"/>
      <c r="M511" s="218"/>
      <c r="N511" s="219"/>
      <c r="O511" s="219"/>
      <c r="P511" s="219"/>
      <c r="Q511" s="219"/>
      <c r="R511" s="219"/>
      <c r="S511" s="219"/>
      <c r="T511" s="220"/>
      <c r="AT511" s="221" t="s">
        <v>213</v>
      </c>
      <c r="AU511" s="221" t="s">
        <v>84</v>
      </c>
      <c r="AV511" s="14" t="s">
        <v>204</v>
      </c>
      <c r="AW511" s="14" t="s">
        <v>35</v>
      </c>
      <c r="AX511" s="14" t="s">
        <v>82</v>
      </c>
      <c r="AY511" s="221" t="s">
        <v>197</v>
      </c>
    </row>
    <row r="512" spans="1:65" s="2" customFormat="1" ht="16.5" customHeight="1">
      <c r="A512" s="37"/>
      <c r="B512" s="38"/>
      <c r="C512" s="181" t="s">
        <v>495</v>
      </c>
      <c r="D512" s="181" t="s">
        <v>199</v>
      </c>
      <c r="E512" s="182" t="s">
        <v>977</v>
      </c>
      <c r="F512" s="183" t="s">
        <v>978</v>
      </c>
      <c r="G512" s="184" t="s">
        <v>265</v>
      </c>
      <c r="H512" s="185">
        <v>60.5</v>
      </c>
      <c r="I512" s="186"/>
      <c r="J512" s="187">
        <f>ROUND(I512*H512,2)</f>
        <v>0</v>
      </c>
      <c r="K512" s="183" t="s">
        <v>203</v>
      </c>
      <c r="L512" s="42"/>
      <c r="M512" s="188" t="s">
        <v>28</v>
      </c>
      <c r="N512" s="189" t="s">
        <v>45</v>
      </c>
      <c r="O512" s="67"/>
      <c r="P512" s="190">
        <f>O512*H512</f>
        <v>0</v>
      </c>
      <c r="Q512" s="190">
        <v>3.8000000000000002E-4</v>
      </c>
      <c r="R512" s="190">
        <f>Q512*H512</f>
        <v>2.299E-2</v>
      </c>
      <c r="S512" s="190">
        <v>0</v>
      </c>
      <c r="T512" s="191">
        <f>S512*H512</f>
        <v>0</v>
      </c>
      <c r="U512" s="37"/>
      <c r="V512" s="37"/>
      <c r="W512" s="37"/>
      <c r="X512" s="37"/>
      <c r="Y512" s="37"/>
      <c r="Z512" s="37"/>
      <c r="AA512" s="37"/>
      <c r="AB512" s="37"/>
      <c r="AC512" s="37"/>
      <c r="AD512" s="37"/>
      <c r="AE512" s="37"/>
      <c r="AR512" s="192" t="s">
        <v>204</v>
      </c>
      <c r="AT512" s="192" t="s">
        <v>199</v>
      </c>
      <c r="AU512" s="192" t="s">
        <v>84</v>
      </c>
      <c r="AY512" s="20" t="s">
        <v>197</v>
      </c>
      <c r="BE512" s="193">
        <f>IF(N512="základní",J512,0)</f>
        <v>0</v>
      </c>
      <c r="BF512" s="193">
        <f>IF(N512="snížená",J512,0)</f>
        <v>0</v>
      </c>
      <c r="BG512" s="193">
        <f>IF(N512="zákl. přenesená",J512,0)</f>
        <v>0</v>
      </c>
      <c r="BH512" s="193">
        <f>IF(N512="sníž. přenesená",J512,0)</f>
        <v>0</v>
      </c>
      <c r="BI512" s="193">
        <f>IF(N512="nulová",J512,0)</f>
        <v>0</v>
      </c>
      <c r="BJ512" s="20" t="s">
        <v>82</v>
      </c>
      <c r="BK512" s="193">
        <f>ROUND(I512*H512,2)</f>
        <v>0</v>
      </c>
      <c r="BL512" s="20" t="s">
        <v>204</v>
      </c>
      <c r="BM512" s="192" t="s">
        <v>979</v>
      </c>
    </row>
    <row r="513" spans="1:65" s="2" customFormat="1" ht="11.25">
      <c r="A513" s="37"/>
      <c r="B513" s="38"/>
      <c r="C513" s="39"/>
      <c r="D513" s="194" t="s">
        <v>206</v>
      </c>
      <c r="E513" s="39"/>
      <c r="F513" s="195" t="s">
        <v>980</v>
      </c>
      <c r="G513" s="39"/>
      <c r="H513" s="39"/>
      <c r="I513" s="196"/>
      <c r="J513" s="39"/>
      <c r="K513" s="39"/>
      <c r="L513" s="42"/>
      <c r="M513" s="197"/>
      <c r="N513" s="198"/>
      <c r="O513" s="67"/>
      <c r="P513" s="67"/>
      <c r="Q513" s="67"/>
      <c r="R513" s="67"/>
      <c r="S513" s="67"/>
      <c r="T513" s="68"/>
      <c r="U513" s="37"/>
      <c r="V513" s="37"/>
      <c r="W513" s="37"/>
      <c r="X513" s="37"/>
      <c r="Y513" s="37"/>
      <c r="Z513" s="37"/>
      <c r="AA513" s="37"/>
      <c r="AB513" s="37"/>
      <c r="AC513" s="37"/>
      <c r="AD513" s="37"/>
      <c r="AE513" s="37"/>
      <c r="AT513" s="20" t="s">
        <v>206</v>
      </c>
      <c r="AU513" s="20" t="s">
        <v>84</v>
      </c>
    </row>
    <row r="514" spans="1:65" s="15" customFormat="1" ht="11.25">
      <c r="B514" s="222"/>
      <c r="C514" s="223"/>
      <c r="D514" s="201" t="s">
        <v>213</v>
      </c>
      <c r="E514" s="224" t="s">
        <v>28</v>
      </c>
      <c r="F514" s="225" t="s">
        <v>915</v>
      </c>
      <c r="G514" s="223"/>
      <c r="H514" s="224" t="s">
        <v>28</v>
      </c>
      <c r="I514" s="226"/>
      <c r="J514" s="223"/>
      <c r="K514" s="223"/>
      <c r="L514" s="227"/>
      <c r="M514" s="228"/>
      <c r="N514" s="229"/>
      <c r="O514" s="229"/>
      <c r="P514" s="229"/>
      <c r="Q514" s="229"/>
      <c r="R514" s="229"/>
      <c r="S514" s="229"/>
      <c r="T514" s="230"/>
      <c r="AT514" s="231" t="s">
        <v>213</v>
      </c>
      <c r="AU514" s="231" t="s">
        <v>84</v>
      </c>
      <c r="AV514" s="15" t="s">
        <v>82</v>
      </c>
      <c r="AW514" s="15" t="s">
        <v>35</v>
      </c>
      <c r="AX514" s="15" t="s">
        <v>74</v>
      </c>
      <c r="AY514" s="231" t="s">
        <v>197</v>
      </c>
    </row>
    <row r="515" spans="1:65" s="13" customFormat="1" ht="11.25">
      <c r="B515" s="199"/>
      <c r="C515" s="200"/>
      <c r="D515" s="201" t="s">
        <v>213</v>
      </c>
      <c r="E515" s="202" t="s">
        <v>28</v>
      </c>
      <c r="F515" s="203" t="s">
        <v>981</v>
      </c>
      <c r="G515" s="200"/>
      <c r="H515" s="204">
        <v>6</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42.5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4.5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3" customFormat="1" ht="11.25">
      <c r="B519" s="199"/>
      <c r="C519" s="200"/>
      <c r="D519" s="201" t="s">
        <v>213</v>
      </c>
      <c r="E519" s="202" t="s">
        <v>28</v>
      </c>
      <c r="F519" s="203" t="s">
        <v>985</v>
      </c>
      <c r="G519" s="200"/>
      <c r="H519" s="204">
        <v>2.5</v>
      </c>
      <c r="I519" s="205"/>
      <c r="J519" s="200"/>
      <c r="K519" s="200"/>
      <c r="L519" s="206"/>
      <c r="M519" s="207"/>
      <c r="N519" s="208"/>
      <c r="O519" s="208"/>
      <c r="P519" s="208"/>
      <c r="Q519" s="208"/>
      <c r="R519" s="208"/>
      <c r="S519" s="208"/>
      <c r="T519" s="209"/>
      <c r="AT519" s="210" t="s">
        <v>213</v>
      </c>
      <c r="AU519" s="210" t="s">
        <v>84</v>
      </c>
      <c r="AV519" s="13" t="s">
        <v>84</v>
      </c>
      <c r="AW519" s="13" t="s">
        <v>35</v>
      </c>
      <c r="AX519" s="13" t="s">
        <v>74</v>
      </c>
      <c r="AY519" s="210" t="s">
        <v>197</v>
      </c>
    </row>
    <row r="520" spans="1:65" s="14" customFormat="1" ht="11.25">
      <c r="B520" s="211"/>
      <c r="C520" s="212"/>
      <c r="D520" s="201" t="s">
        <v>213</v>
      </c>
      <c r="E520" s="213" t="s">
        <v>28</v>
      </c>
      <c r="F520" s="214" t="s">
        <v>226</v>
      </c>
      <c r="G520" s="212"/>
      <c r="H520" s="215">
        <v>60.5</v>
      </c>
      <c r="I520" s="216"/>
      <c r="J520" s="212"/>
      <c r="K520" s="212"/>
      <c r="L520" s="217"/>
      <c r="M520" s="218"/>
      <c r="N520" s="219"/>
      <c r="O520" s="219"/>
      <c r="P520" s="219"/>
      <c r="Q520" s="219"/>
      <c r="R520" s="219"/>
      <c r="S520" s="219"/>
      <c r="T520" s="220"/>
      <c r="AT520" s="221" t="s">
        <v>213</v>
      </c>
      <c r="AU520" s="221" t="s">
        <v>84</v>
      </c>
      <c r="AV520" s="14" t="s">
        <v>204</v>
      </c>
      <c r="AW520" s="14" t="s">
        <v>35</v>
      </c>
      <c r="AX520" s="14" t="s">
        <v>82</v>
      </c>
      <c r="AY520" s="221" t="s">
        <v>197</v>
      </c>
    </row>
    <row r="521" spans="1:65" s="2" customFormat="1" ht="24.2" customHeight="1">
      <c r="A521" s="37"/>
      <c r="B521" s="38"/>
      <c r="C521" s="181" t="s">
        <v>500</v>
      </c>
      <c r="D521" s="181" t="s">
        <v>199</v>
      </c>
      <c r="E521" s="182" t="s">
        <v>986</v>
      </c>
      <c r="F521" s="183" t="s">
        <v>987</v>
      </c>
      <c r="G521" s="184" t="s">
        <v>202</v>
      </c>
      <c r="H521" s="185">
        <v>8.6959999999999997</v>
      </c>
      <c r="I521" s="186"/>
      <c r="J521" s="187">
        <f>ROUND(I521*H521,2)</f>
        <v>0</v>
      </c>
      <c r="K521" s="183" t="s">
        <v>203</v>
      </c>
      <c r="L521" s="42"/>
      <c r="M521" s="188" t="s">
        <v>28</v>
      </c>
      <c r="N521" s="189" t="s">
        <v>45</v>
      </c>
      <c r="O521" s="67"/>
      <c r="P521" s="190">
        <f>O521*H521</f>
        <v>0</v>
      </c>
      <c r="Q521" s="190">
        <v>9.4479999999999995E-2</v>
      </c>
      <c r="R521" s="190">
        <f>Q521*H521</f>
        <v>0.8215980799999999</v>
      </c>
      <c r="S521" s="190">
        <v>0</v>
      </c>
      <c r="T521" s="191">
        <f>S521*H521</f>
        <v>0</v>
      </c>
      <c r="U521" s="37"/>
      <c r="V521" s="37"/>
      <c r="W521" s="37"/>
      <c r="X521" s="37"/>
      <c r="Y521" s="37"/>
      <c r="Z521" s="37"/>
      <c r="AA521" s="37"/>
      <c r="AB521" s="37"/>
      <c r="AC521" s="37"/>
      <c r="AD521" s="37"/>
      <c r="AE521" s="37"/>
      <c r="AR521" s="192" t="s">
        <v>204</v>
      </c>
      <c r="AT521" s="192" t="s">
        <v>199</v>
      </c>
      <c r="AU521" s="192" t="s">
        <v>84</v>
      </c>
      <c r="AY521" s="20" t="s">
        <v>197</v>
      </c>
      <c r="BE521" s="193">
        <f>IF(N521="základní",J521,0)</f>
        <v>0</v>
      </c>
      <c r="BF521" s="193">
        <f>IF(N521="snížená",J521,0)</f>
        <v>0</v>
      </c>
      <c r="BG521" s="193">
        <f>IF(N521="zákl. přenesená",J521,0)</f>
        <v>0</v>
      </c>
      <c r="BH521" s="193">
        <f>IF(N521="sníž. přenesená",J521,0)</f>
        <v>0</v>
      </c>
      <c r="BI521" s="193">
        <f>IF(N521="nulová",J521,0)</f>
        <v>0</v>
      </c>
      <c r="BJ521" s="20" t="s">
        <v>82</v>
      </c>
      <c r="BK521" s="193">
        <f>ROUND(I521*H521,2)</f>
        <v>0</v>
      </c>
      <c r="BL521" s="20" t="s">
        <v>204</v>
      </c>
      <c r="BM521" s="192" t="s">
        <v>988</v>
      </c>
    </row>
    <row r="522" spans="1:65" s="2" customFormat="1" ht="11.25">
      <c r="A522" s="37"/>
      <c r="B522" s="38"/>
      <c r="C522" s="39"/>
      <c r="D522" s="194" t="s">
        <v>206</v>
      </c>
      <c r="E522" s="39"/>
      <c r="F522" s="195" t="s">
        <v>989</v>
      </c>
      <c r="G522" s="39"/>
      <c r="H522" s="39"/>
      <c r="I522" s="196"/>
      <c r="J522" s="39"/>
      <c r="K522" s="39"/>
      <c r="L522" s="42"/>
      <c r="M522" s="197"/>
      <c r="N522" s="198"/>
      <c r="O522" s="67"/>
      <c r="P522" s="67"/>
      <c r="Q522" s="67"/>
      <c r="R522" s="67"/>
      <c r="S522" s="67"/>
      <c r="T522" s="68"/>
      <c r="U522" s="37"/>
      <c r="V522" s="37"/>
      <c r="W522" s="37"/>
      <c r="X522" s="37"/>
      <c r="Y522" s="37"/>
      <c r="Z522" s="37"/>
      <c r="AA522" s="37"/>
      <c r="AB522" s="37"/>
      <c r="AC522" s="37"/>
      <c r="AD522" s="37"/>
      <c r="AE522" s="37"/>
      <c r="AT522" s="20" t="s">
        <v>206</v>
      </c>
      <c r="AU522" s="20" t="s">
        <v>84</v>
      </c>
    </row>
    <row r="523" spans="1:65" s="15" customFormat="1" ht="11.25">
      <c r="B523" s="222"/>
      <c r="C523" s="223"/>
      <c r="D523" s="201" t="s">
        <v>213</v>
      </c>
      <c r="E523" s="224" t="s">
        <v>28</v>
      </c>
      <c r="F523" s="225" t="s">
        <v>412</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5" customFormat="1" ht="11.25">
      <c r="B524" s="222"/>
      <c r="C524" s="223"/>
      <c r="D524" s="201" t="s">
        <v>213</v>
      </c>
      <c r="E524" s="224" t="s">
        <v>28</v>
      </c>
      <c r="F524" s="225" t="s">
        <v>990</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991</v>
      </c>
      <c r="G525" s="200"/>
      <c r="H525" s="204">
        <v>7.4249999999999998</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-1.32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3" customFormat="1" ht="11.25">
      <c r="B527" s="199"/>
      <c r="C527" s="200"/>
      <c r="D527" s="201" t="s">
        <v>213</v>
      </c>
      <c r="E527" s="202" t="s">
        <v>28</v>
      </c>
      <c r="F527" s="203" t="s">
        <v>993</v>
      </c>
      <c r="G527" s="200"/>
      <c r="H527" s="204">
        <v>2.5910000000000002</v>
      </c>
      <c r="I527" s="205"/>
      <c r="J527" s="200"/>
      <c r="K527" s="200"/>
      <c r="L527" s="206"/>
      <c r="M527" s="207"/>
      <c r="N527" s="208"/>
      <c r="O527" s="208"/>
      <c r="P527" s="208"/>
      <c r="Q527" s="208"/>
      <c r="R527" s="208"/>
      <c r="S527" s="208"/>
      <c r="T527" s="209"/>
      <c r="AT527" s="210" t="s">
        <v>213</v>
      </c>
      <c r="AU527" s="210" t="s">
        <v>84</v>
      </c>
      <c r="AV527" s="13" t="s">
        <v>84</v>
      </c>
      <c r="AW527" s="13" t="s">
        <v>35</v>
      </c>
      <c r="AX527" s="13" t="s">
        <v>74</v>
      </c>
      <c r="AY527" s="210" t="s">
        <v>197</v>
      </c>
    </row>
    <row r="528" spans="1:65" s="14" customFormat="1" ht="11.25">
      <c r="B528" s="211"/>
      <c r="C528" s="212"/>
      <c r="D528" s="201" t="s">
        <v>213</v>
      </c>
      <c r="E528" s="213" t="s">
        <v>28</v>
      </c>
      <c r="F528" s="214" t="s">
        <v>226</v>
      </c>
      <c r="G528" s="212"/>
      <c r="H528" s="215">
        <v>8.6959999999999997</v>
      </c>
      <c r="I528" s="216"/>
      <c r="J528" s="212"/>
      <c r="K528" s="212"/>
      <c r="L528" s="217"/>
      <c r="M528" s="218"/>
      <c r="N528" s="219"/>
      <c r="O528" s="219"/>
      <c r="P528" s="219"/>
      <c r="Q528" s="219"/>
      <c r="R528" s="219"/>
      <c r="S528" s="219"/>
      <c r="T528" s="220"/>
      <c r="AT528" s="221" t="s">
        <v>213</v>
      </c>
      <c r="AU528" s="221" t="s">
        <v>84</v>
      </c>
      <c r="AV528" s="14" t="s">
        <v>204</v>
      </c>
      <c r="AW528" s="14" t="s">
        <v>35</v>
      </c>
      <c r="AX528" s="14" t="s">
        <v>82</v>
      </c>
      <c r="AY528" s="221" t="s">
        <v>197</v>
      </c>
    </row>
    <row r="529" spans="1:65" s="2" customFormat="1" ht="24.2" customHeight="1">
      <c r="A529" s="37"/>
      <c r="B529" s="38"/>
      <c r="C529" s="181" t="s">
        <v>505</v>
      </c>
      <c r="D529" s="181" t="s">
        <v>199</v>
      </c>
      <c r="E529" s="182" t="s">
        <v>994</v>
      </c>
      <c r="F529" s="183" t="s">
        <v>995</v>
      </c>
      <c r="G529" s="184" t="s">
        <v>202</v>
      </c>
      <c r="H529" s="185">
        <v>409.34699999999998</v>
      </c>
      <c r="I529" s="186"/>
      <c r="J529" s="187">
        <f>ROUND(I529*H529,2)</f>
        <v>0</v>
      </c>
      <c r="K529" s="183" t="s">
        <v>203</v>
      </c>
      <c r="L529" s="42"/>
      <c r="M529" s="188" t="s">
        <v>28</v>
      </c>
      <c r="N529" s="189" t="s">
        <v>45</v>
      </c>
      <c r="O529" s="67"/>
      <c r="P529" s="190">
        <f>O529*H529</f>
        <v>0</v>
      </c>
      <c r="Q529" s="190">
        <v>0.11396000000000001</v>
      </c>
      <c r="R529" s="190">
        <f>Q529*H529</f>
        <v>46.649184120000001</v>
      </c>
      <c r="S529" s="190">
        <v>0</v>
      </c>
      <c r="T529" s="191">
        <f>S529*H529</f>
        <v>0</v>
      </c>
      <c r="U529" s="37"/>
      <c r="V529" s="37"/>
      <c r="W529" s="37"/>
      <c r="X529" s="37"/>
      <c r="Y529" s="37"/>
      <c r="Z529" s="37"/>
      <c r="AA529" s="37"/>
      <c r="AB529" s="37"/>
      <c r="AC529" s="37"/>
      <c r="AD529" s="37"/>
      <c r="AE529" s="37"/>
      <c r="AR529" s="192" t="s">
        <v>204</v>
      </c>
      <c r="AT529" s="192" t="s">
        <v>199</v>
      </c>
      <c r="AU529" s="192" t="s">
        <v>84</v>
      </c>
      <c r="AY529" s="20" t="s">
        <v>197</v>
      </c>
      <c r="BE529" s="193">
        <f>IF(N529="základní",J529,0)</f>
        <v>0</v>
      </c>
      <c r="BF529" s="193">
        <f>IF(N529="snížená",J529,0)</f>
        <v>0</v>
      </c>
      <c r="BG529" s="193">
        <f>IF(N529="zákl. přenesená",J529,0)</f>
        <v>0</v>
      </c>
      <c r="BH529" s="193">
        <f>IF(N529="sníž. přenesená",J529,0)</f>
        <v>0</v>
      </c>
      <c r="BI529" s="193">
        <f>IF(N529="nulová",J529,0)</f>
        <v>0</v>
      </c>
      <c r="BJ529" s="20" t="s">
        <v>82</v>
      </c>
      <c r="BK529" s="193">
        <f>ROUND(I529*H529,2)</f>
        <v>0</v>
      </c>
      <c r="BL529" s="20" t="s">
        <v>204</v>
      </c>
      <c r="BM529" s="192" t="s">
        <v>996</v>
      </c>
    </row>
    <row r="530" spans="1:65" s="2" customFormat="1" ht="11.25">
      <c r="A530" s="37"/>
      <c r="B530" s="38"/>
      <c r="C530" s="39"/>
      <c r="D530" s="194" t="s">
        <v>206</v>
      </c>
      <c r="E530" s="39"/>
      <c r="F530" s="195" t="s">
        <v>997</v>
      </c>
      <c r="G530" s="39"/>
      <c r="H530" s="39"/>
      <c r="I530" s="196"/>
      <c r="J530" s="39"/>
      <c r="K530" s="39"/>
      <c r="L530" s="42"/>
      <c r="M530" s="197"/>
      <c r="N530" s="198"/>
      <c r="O530" s="67"/>
      <c r="P530" s="67"/>
      <c r="Q530" s="67"/>
      <c r="R530" s="67"/>
      <c r="S530" s="67"/>
      <c r="T530" s="68"/>
      <c r="U530" s="37"/>
      <c r="V530" s="37"/>
      <c r="W530" s="37"/>
      <c r="X530" s="37"/>
      <c r="Y530" s="37"/>
      <c r="Z530" s="37"/>
      <c r="AA530" s="37"/>
      <c r="AB530" s="37"/>
      <c r="AC530" s="37"/>
      <c r="AD530" s="37"/>
      <c r="AE530" s="37"/>
      <c r="AT530" s="20" t="s">
        <v>206</v>
      </c>
      <c r="AU530" s="20" t="s">
        <v>84</v>
      </c>
    </row>
    <row r="531" spans="1:65" s="15" customFormat="1" ht="11.25">
      <c r="B531" s="222"/>
      <c r="C531" s="223"/>
      <c r="D531" s="201" t="s">
        <v>213</v>
      </c>
      <c r="E531" s="224" t="s">
        <v>28</v>
      </c>
      <c r="F531" s="225" t="s">
        <v>412</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65" s="15" customFormat="1" ht="11.25">
      <c r="B532" s="222"/>
      <c r="C532" s="223"/>
      <c r="D532" s="201" t="s">
        <v>213</v>
      </c>
      <c r="E532" s="224" t="s">
        <v>28</v>
      </c>
      <c r="F532" s="225" t="s">
        <v>990</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998</v>
      </c>
      <c r="G533" s="200"/>
      <c r="H533" s="204">
        <v>5.49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65" s="13" customFormat="1" ht="11.25">
      <c r="B534" s="199"/>
      <c r="C534" s="200"/>
      <c r="D534" s="201" t="s">
        <v>213</v>
      </c>
      <c r="E534" s="202" t="s">
        <v>28</v>
      </c>
      <c r="F534" s="203" t="s">
        <v>999</v>
      </c>
      <c r="G534" s="200"/>
      <c r="H534" s="204">
        <v>133.40299999999999</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65" s="13" customFormat="1" ht="11.25">
      <c r="B535" s="199"/>
      <c r="C535" s="200"/>
      <c r="D535" s="201" t="s">
        <v>213</v>
      </c>
      <c r="E535" s="202" t="s">
        <v>28</v>
      </c>
      <c r="F535" s="203" t="s">
        <v>796</v>
      </c>
      <c r="G535" s="200"/>
      <c r="H535" s="204">
        <v>-5.9850000000000003</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65" s="13" customFormat="1" ht="11.25">
      <c r="B536" s="199"/>
      <c r="C536" s="200"/>
      <c r="D536" s="201" t="s">
        <v>213</v>
      </c>
      <c r="E536" s="202" t="s">
        <v>28</v>
      </c>
      <c r="F536" s="203" t="s">
        <v>804</v>
      </c>
      <c r="G536" s="200"/>
      <c r="H536" s="204">
        <v>-2.2050000000000001</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65" s="13" customFormat="1" ht="11.25">
      <c r="B537" s="199"/>
      <c r="C537" s="200"/>
      <c r="D537" s="201" t="s">
        <v>213</v>
      </c>
      <c r="E537" s="202" t="s">
        <v>28</v>
      </c>
      <c r="F537" s="203" t="s">
        <v>1000</v>
      </c>
      <c r="G537" s="200"/>
      <c r="H537" s="204">
        <v>54.268999999999998</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65" s="13" customFormat="1" ht="11.25">
      <c r="B538" s="199"/>
      <c r="C538" s="200"/>
      <c r="D538" s="201" t="s">
        <v>213</v>
      </c>
      <c r="E538" s="202" t="s">
        <v>28</v>
      </c>
      <c r="F538" s="203" t="s">
        <v>1001</v>
      </c>
      <c r="G538" s="200"/>
      <c r="H538" s="204">
        <v>-3.99</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6" customFormat="1" ht="11.25">
      <c r="B539" s="232"/>
      <c r="C539" s="233"/>
      <c r="D539" s="201" t="s">
        <v>213</v>
      </c>
      <c r="E539" s="234" t="s">
        <v>28</v>
      </c>
      <c r="F539" s="235" t="s">
        <v>416</v>
      </c>
      <c r="G539" s="233"/>
      <c r="H539" s="236">
        <v>180.982</v>
      </c>
      <c r="I539" s="237"/>
      <c r="J539" s="233"/>
      <c r="K539" s="233"/>
      <c r="L539" s="238"/>
      <c r="M539" s="239"/>
      <c r="N539" s="240"/>
      <c r="O539" s="240"/>
      <c r="P539" s="240"/>
      <c r="Q539" s="240"/>
      <c r="R539" s="240"/>
      <c r="S539" s="240"/>
      <c r="T539" s="241"/>
      <c r="AT539" s="242" t="s">
        <v>213</v>
      </c>
      <c r="AU539" s="242" t="s">
        <v>84</v>
      </c>
      <c r="AV539" s="16" t="s">
        <v>160</v>
      </c>
      <c r="AW539" s="16" t="s">
        <v>35</v>
      </c>
      <c r="AX539" s="16" t="s">
        <v>74</v>
      </c>
      <c r="AY539" s="242" t="s">
        <v>197</v>
      </c>
    </row>
    <row r="540" spans="1:65" s="15" customFormat="1" ht="11.25">
      <c r="B540" s="222"/>
      <c r="C540" s="223"/>
      <c r="D540" s="201" t="s">
        <v>213</v>
      </c>
      <c r="E540" s="224" t="s">
        <v>28</v>
      </c>
      <c r="F540" s="225" t="s">
        <v>1002</v>
      </c>
      <c r="G540" s="223"/>
      <c r="H540" s="224" t="s">
        <v>28</v>
      </c>
      <c r="I540" s="226"/>
      <c r="J540" s="223"/>
      <c r="K540" s="223"/>
      <c r="L540" s="227"/>
      <c r="M540" s="228"/>
      <c r="N540" s="229"/>
      <c r="O540" s="229"/>
      <c r="P540" s="229"/>
      <c r="Q540" s="229"/>
      <c r="R540" s="229"/>
      <c r="S540" s="229"/>
      <c r="T540" s="230"/>
      <c r="AT540" s="231" t="s">
        <v>213</v>
      </c>
      <c r="AU540" s="231" t="s">
        <v>84</v>
      </c>
      <c r="AV540" s="15" t="s">
        <v>82</v>
      </c>
      <c r="AW540" s="15" t="s">
        <v>35</v>
      </c>
      <c r="AX540" s="15" t="s">
        <v>74</v>
      </c>
      <c r="AY540" s="231" t="s">
        <v>197</v>
      </c>
    </row>
    <row r="541" spans="1:65" s="13" customFormat="1" ht="11.25">
      <c r="B541" s="199"/>
      <c r="C541" s="200"/>
      <c r="D541" s="201" t="s">
        <v>213</v>
      </c>
      <c r="E541" s="202" t="s">
        <v>28</v>
      </c>
      <c r="F541" s="203" t="s">
        <v>1003</v>
      </c>
      <c r="G541" s="200"/>
      <c r="H541" s="204">
        <v>143.375</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3" customFormat="1" ht="11.25">
      <c r="B542" s="199"/>
      <c r="C542" s="200"/>
      <c r="D542" s="201" t="s">
        <v>213</v>
      </c>
      <c r="E542" s="202" t="s">
        <v>28</v>
      </c>
      <c r="F542" s="203" t="s">
        <v>1004</v>
      </c>
      <c r="G542" s="200"/>
      <c r="H542" s="204">
        <v>-15.96</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65" s="13" customFormat="1" ht="11.25">
      <c r="B543" s="199"/>
      <c r="C543" s="200"/>
      <c r="D543" s="201" t="s">
        <v>213</v>
      </c>
      <c r="E543" s="202" t="s">
        <v>28</v>
      </c>
      <c r="F543" s="203" t="s">
        <v>1005</v>
      </c>
      <c r="G543" s="200"/>
      <c r="H543" s="204">
        <v>73.314999999999998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65" s="13" customFormat="1" ht="11.25">
      <c r="B544" s="199"/>
      <c r="C544" s="200"/>
      <c r="D544" s="201" t="s">
        <v>213</v>
      </c>
      <c r="E544" s="202" t="s">
        <v>28</v>
      </c>
      <c r="F544" s="203" t="s">
        <v>1006</v>
      </c>
      <c r="G544" s="200"/>
      <c r="H544" s="204">
        <v>-7.98</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1007</v>
      </c>
      <c r="G545" s="200"/>
      <c r="H545" s="204">
        <v>37.82</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3" customFormat="1" ht="11.25">
      <c r="B546" s="199"/>
      <c r="C546" s="200"/>
      <c r="D546" s="201" t="s">
        <v>213</v>
      </c>
      <c r="E546" s="202" t="s">
        <v>28</v>
      </c>
      <c r="F546" s="203" t="s">
        <v>804</v>
      </c>
      <c r="G546" s="200"/>
      <c r="H546" s="204">
        <v>-2.2050000000000001</v>
      </c>
      <c r="I546" s="205"/>
      <c r="J546" s="200"/>
      <c r="K546" s="200"/>
      <c r="L546" s="206"/>
      <c r="M546" s="207"/>
      <c r="N546" s="208"/>
      <c r="O546" s="208"/>
      <c r="P546" s="208"/>
      <c r="Q546" s="208"/>
      <c r="R546" s="208"/>
      <c r="S546" s="208"/>
      <c r="T546" s="209"/>
      <c r="AT546" s="210" t="s">
        <v>213</v>
      </c>
      <c r="AU546" s="210" t="s">
        <v>84</v>
      </c>
      <c r="AV546" s="13" t="s">
        <v>84</v>
      </c>
      <c r="AW546" s="13" t="s">
        <v>35</v>
      </c>
      <c r="AX546" s="13" t="s">
        <v>74</v>
      </c>
      <c r="AY546" s="210" t="s">
        <v>197</v>
      </c>
    </row>
    <row r="547" spans="1:65" s="16" customFormat="1" ht="11.25">
      <c r="B547" s="232"/>
      <c r="C547" s="233"/>
      <c r="D547" s="201" t="s">
        <v>213</v>
      </c>
      <c r="E547" s="234" t="s">
        <v>28</v>
      </c>
      <c r="F547" s="235" t="s">
        <v>416</v>
      </c>
      <c r="G547" s="233"/>
      <c r="H547" s="236">
        <v>228.36500000000001</v>
      </c>
      <c r="I547" s="237"/>
      <c r="J547" s="233"/>
      <c r="K547" s="233"/>
      <c r="L547" s="238"/>
      <c r="M547" s="239"/>
      <c r="N547" s="240"/>
      <c r="O547" s="240"/>
      <c r="P547" s="240"/>
      <c r="Q547" s="240"/>
      <c r="R547" s="240"/>
      <c r="S547" s="240"/>
      <c r="T547" s="241"/>
      <c r="AT547" s="242" t="s">
        <v>213</v>
      </c>
      <c r="AU547" s="242" t="s">
        <v>84</v>
      </c>
      <c r="AV547" s="16" t="s">
        <v>160</v>
      </c>
      <c r="AW547" s="16" t="s">
        <v>35</v>
      </c>
      <c r="AX547" s="16" t="s">
        <v>74</v>
      </c>
      <c r="AY547" s="242" t="s">
        <v>197</v>
      </c>
    </row>
    <row r="548" spans="1:65" s="14" customFormat="1" ht="11.25">
      <c r="B548" s="211"/>
      <c r="C548" s="212"/>
      <c r="D548" s="201" t="s">
        <v>213</v>
      </c>
      <c r="E548" s="213" t="s">
        <v>28</v>
      </c>
      <c r="F548" s="214" t="s">
        <v>226</v>
      </c>
      <c r="G548" s="212"/>
      <c r="H548" s="215">
        <v>409.34699999999998</v>
      </c>
      <c r="I548" s="216"/>
      <c r="J548" s="212"/>
      <c r="K548" s="212"/>
      <c r="L548" s="217"/>
      <c r="M548" s="218"/>
      <c r="N548" s="219"/>
      <c r="O548" s="219"/>
      <c r="P548" s="219"/>
      <c r="Q548" s="219"/>
      <c r="R548" s="219"/>
      <c r="S548" s="219"/>
      <c r="T548" s="220"/>
      <c r="AT548" s="221" t="s">
        <v>213</v>
      </c>
      <c r="AU548" s="221" t="s">
        <v>84</v>
      </c>
      <c r="AV548" s="14" t="s">
        <v>204</v>
      </c>
      <c r="AW548" s="14" t="s">
        <v>35</v>
      </c>
      <c r="AX548" s="14" t="s">
        <v>82</v>
      </c>
      <c r="AY548" s="221" t="s">
        <v>197</v>
      </c>
    </row>
    <row r="549" spans="1:65" s="2" customFormat="1" ht="16.5" customHeight="1">
      <c r="A549" s="37"/>
      <c r="B549" s="38"/>
      <c r="C549" s="181" t="s">
        <v>510</v>
      </c>
      <c r="D549" s="181" t="s">
        <v>199</v>
      </c>
      <c r="E549" s="182" t="s">
        <v>1008</v>
      </c>
      <c r="F549" s="183" t="s">
        <v>1009</v>
      </c>
      <c r="G549" s="184" t="s">
        <v>265</v>
      </c>
      <c r="H549" s="185">
        <v>258</v>
      </c>
      <c r="I549" s="186"/>
      <c r="J549" s="187">
        <f>ROUND(I549*H549,2)</f>
        <v>0</v>
      </c>
      <c r="K549" s="183" t="s">
        <v>203</v>
      </c>
      <c r="L549" s="42"/>
      <c r="M549" s="188" t="s">
        <v>28</v>
      </c>
      <c r="N549" s="189" t="s">
        <v>45</v>
      </c>
      <c r="O549" s="67"/>
      <c r="P549" s="190">
        <f>O549*H549</f>
        <v>0</v>
      </c>
      <c r="Q549" s="190">
        <v>1.3999999999999999E-4</v>
      </c>
      <c r="R549" s="190">
        <f>Q549*H549</f>
        <v>3.6119999999999999E-2</v>
      </c>
      <c r="S549" s="190">
        <v>0</v>
      </c>
      <c r="T549" s="191">
        <f>S549*H549</f>
        <v>0</v>
      </c>
      <c r="U549" s="37"/>
      <c r="V549" s="37"/>
      <c r="W549" s="37"/>
      <c r="X549" s="37"/>
      <c r="Y549" s="37"/>
      <c r="Z549" s="37"/>
      <c r="AA549" s="37"/>
      <c r="AB549" s="37"/>
      <c r="AC549" s="37"/>
      <c r="AD549" s="37"/>
      <c r="AE549" s="37"/>
      <c r="AR549" s="192" t="s">
        <v>204</v>
      </c>
      <c r="AT549" s="192" t="s">
        <v>199</v>
      </c>
      <c r="AU549" s="192" t="s">
        <v>84</v>
      </c>
      <c r="AY549" s="20" t="s">
        <v>197</v>
      </c>
      <c r="BE549" s="193">
        <f>IF(N549="základní",J549,0)</f>
        <v>0</v>
      </c>
      <c r="BF549" s="193">
        <f>IF(N549="snížená",J549,0)</f>
        <v>0</v>
      </c>
      <c r="BG549" s="193">
        <f>IF(N549="zákl. přenesená",J549,0)</f>
        <v>0</v>
      </c>
      <c r="BH549" s="193">
        <f>IF(N549="sníž. přenesená",J549,0)</f>
        <v>0</v>
      </c>
      <c r="BI549" s="193">
        <f>IF(N549="nulová",J549,0)</f>
        <v>0</v>
      </c>
      <c r="BJ549" s="20" t="s">
        <v>82</v>
      </c>
      <c r="BK549" s="193">
        <f>ROUND(I549*H549,2)</f>
        <v>0</v>
      </c>
      <c r="BL549" s="20" t="s">
        <v>204</v>
      </c>
      <c r="BM549" s="192" t="s">
        <v>1010</v>
      </c>
    </row>
    <row r="550" spans="1:65" s="2" customFormat="1" ht="11.25">
      <c r="A550" s="37"/>
      <c r="B550" s="38"/>
      <c r="C550" s="39"/>
      <c r="D550" s="194" t="s">
        <v>206</v>
      </c>
      <c r="E550" s="39"/>
      <c r="F550" s="195" t="s">
        <v>1011</v>
      </c>
      <c r="G550" s="39"/>
      <c r="H550" s="39"/>
      <c r="I550" s="196"/>
      <c r="J550" s="39"/>
      <c r="K550" s="39"/>
      <c r="L550" s="42"/>
      <c r="M550" s="197"/>
      <c r="N550" s="198"/>
      <c r="O550" s="67"/>
      <c r="P550" s="67"/>
      <c r="Q550" s="67"/>
      <c r="R550" s="67"/>
      <c r="S550" s="67"/>
      <c r="T550" s="68"/>
      <c r="U550" s="37"/>
      <c r="V550" s="37"/>
      <c r="W550" s="37"/>
      <c r="X550" s="37"/>
      <c r="Y550" s="37"/>
      <c r="Z550" s="37"/>
      <c r="AA550" s="37"/>
      <c r="AB550" s="37"/>
      <c r="AC550" s="37"/>
      <c r="AD550" s="37"/>
      <c r="AE550" s="37"/>
      <c r="AT550" s="20" t="s">
        <v>206</v>
      </c>
      <c r="AU550" s="20" t="s">
        <v>84</v>
      </c>
    </row>
    <row r="551" spans="1:65" s="15" customFormat="1" ht="11.25">
      <c r="B551" s="222"/>
      <c r="C551" s="223"/>
      <c r="D551" s="201" t="s">
        <v>213</v>
      </c>
      <c r="E551" s="224" t="s">
        <v>28</v>
      </c>
      <c r="F551" s="225" t="s">
        <v>412</v>
      </c>
      <c r="G551" s="223"/>
      <c r="H551" s="224" t="s">
        <v>28</v>
      </c>
      <c r="I551" s="226"/>
      <c r="J551" s="223"/>
      <c r="K551" s="223"/>
      <c r="L551" s="227"/>
      <c r="M551" s="228"/>
      <c r="N551" s="229"/>
      <c r="O551" s="229"/>
      <c r="P551" s="229"/>
      <c r="Q551" s="229"/>
      <c r="R551" s="229"/>
      <c r="S551" s="229"/>
      <c r="T551" s="230"/>
      <c r="AT551" s="231" t="s">
        <v>213</v>
      </c>
      <c r="AU551" s="231" t="s">
        <v>84</v>
      </c>
      <c r="AV551" s="15" t="s">
        <v>82</v>
      </c>
      <c r="AW551" s="15" t="s">
        <v>35</v>
      </c>
      <c r="AX551" s="15" t="s">
        <v>74</v>
      </c>
      <c r="AY551" s="231" t="s">
        <v>197</v>
      </c>
    </row>
    <row r="552" spans="1:65" s="13" customFormat="1" ht="11.25">
      <c r="B552" s="199"/>
      <c r="C552" s="200"/>
      <c r="D552" s="201" t="s">
        <v>213</v>
      </c>
      <c r="E552" s="202" t="s">
        <v>28</v>
      </c>
      <c r="F552" s="203" t="s">
        <v>1012</v>
      </c>
      <c r="G552" s="200"/>
      <c r="H552" s="204">
        <v>165</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3" customFormat="1" ht="11.25">
      <c r="B553" s="199"/>
      <c r="C553" s="200"/>
      <c r="D553" s="201" t="s">
        <v>213</v>
      </c>
      <c r="E553" s="202" t="s">
        <v>28</v>
      </c>
      <c r="F553" s="203" t="s">
        <v>1013</v>
      </c>
      <c r="G553" s="200"/>
      <c r="H553" s="204">
        <v>93</v>
      </c>
      <c r="I553" s="205"/>
      <c r="J553" s="200"/>
      <c r="K553" s="200"/>
      <c r="L553" s="206"/>
      <c r="M553" s="207"/>
      <c r="N553" s="208"/>
      <c r="O553" s="208"/>
      <c r="P553" s="208"/>
      <c r="Q553" s="208"/>
      <c r="R553" s="208"/>
      <c r="S553" s="208"/>
      <c r="T553" s="209"/>
      <c r="AT553" s="210" t="s">
        <v>213</v>
      </c>
      <c r="AU553" s="210" t="s">
        <v>84</v>
      </c>
      <c r="AV553" s="13" t="s">
        <v>84</v>
      </c>
      <c r="AW553" s="13" t="s">
        <v>35</v>
      </c>
      <c r="AX553" s="13" t="s">
        <v>74</v>
      </c>
      <c r="AY553" s="210" t="s">
        <v>197</v>
      </c>
    </row>
    <row r="554" spans="1:65" s="14" customFormat="1" ht="11.25">
      <c r="B554" s="211"/>
      <c r="C554" s="212"/>
      <c r="D554" s="201" t="s">
        <v>213</v>
      </c>
      <c r="E554" s="213" t="s">
        <v>28</v>
      </c>
      <c r="F554" s="214" t="s">
        <v>226</v>
      </c>
      <c r="G554" s="212"/>
      <c r="H554" s="215">
        <v>258</v>
      </c>
      <c r="I554" s="216"/>
      <c r="J554" s="212"/>
      <c r="K554" s="212"/>
      <c r="L554" s="217"/>
      <c r="M554" s="218"/>
      <c r="N554" s="219"/>
      <c r="O554" s="219"/>
      <c r="P554" s="219"/>
      <c r="Q554" s="219"/>
      <c r="R554" s="219"/>
      <c r="S554" s="219"/>
      <c r="T554" s="220"/>
      <c r="AT554" s="221" t="s">
        <v>213</v>
      </c>
      <c r="AU554" s="221" t="s">
        <v>84</v>
      </c>
      <c r="AV554" s="14" t="s">
        <v>204</v>
      </c>
      <c r="AW554" s="14" t="s">
        <v>35</v>
      </c>
      <c r="AX554" s="14" t="s">
        <v>82</v>
      </c>
      <c r="AY554" s="221" t="s">
        <v>197</v>
      </c>
    </row>
    <row r="555" spans="1:65" s="12" customFormat="1" ht="22.9" customHeight="1">
      <c r="B555" s="165"/>
      <c r="C555" s="166"/>
      <c r="D555" s="167" t="s">
        <v>73</v>
      </c>
      <c r="E555" s="179" t="s">
        <v>204</v>
      </c>
      <c r="F555" s="179" t="s">
        <v>1014</v>
      </c>
      <c r="G555" s="166"/>
      <c r="H555" s="166"/>
      <c r="I555" s="169"/>
      <c r="J555" s="180">
        <f>BK555</f>
        <v>0</v>
      </c>
      <c r="K555" s="166"/>
      <c r="L555" s="171"/>
      <c r="M555" s="172"/>
      <c r="N555" s="173"/>
      <c r="O555" s="173"/>
      <c r="P555" s="174">
        <f>SUM(P556:P775)</f>
        <v>0</v>
      </c>
      <c r="Q555" s="173"/>
      <c r="R555" s="174">
        <f>SUM(R556:R775)</f>
        <v>613.77447184000016</v>
      </c>
      <c r="S555" s="173"/>
      <c r="T555" s="175">
        <f>SUM(T556:T775)</f>
        <v>0</v>
      </c>
      <c r="AR555" s="176" t="s">
        <v>82</v>
      </c>
      <c r="AT555" s="177" t="s">
        <v>73</v>
      </c>
      <c r="AU555" s="177" t="s">
        <v>82</v>
      </c>
      <c r="AY555" s="176" t="s">
        <v>197</v>
      </c>
      <c r="BK555" s="178">
        <f>SUM(BK556:BK775)</f>
        <v>0</v>
      </c>
    </row>
    <row r="556" spans="1:65" s="2" customFormat="1" ht="37.9" customHeight="1">
      <c r="A556" s="37"/>
      <c r="B556" s="38"/>
      <c r="C556" s="181" t="s">
        <v>514</v>
      </c>
      <c r="D556" s="181" t="s">
        <v>199</v>
      </c>
      <c r="E556" s="182" t="s">
        <v>1015</v>
      </c>
      <c r="F556" s="183" t="s">
        <v>1016</v>
      </c>
      <c r="G556" s="184" t="s">
        <v>210</v>
      </c>
      <c r="H556" s="185">
        <v>9</v>
      </c>
      <c r="I556" s="186"/>
      <c r="J556" s="187">
        <f>ROUND(I556*H556,2)</f>
        <v>0</v>
      </c>
      <c r="K556" s="183" t="s">
        <v>203</v>
      </c>
      <c r="L556" s="42"/>
      <c r="M556" s="188" t="s">
        <v>28</v>
      </c>
      <c r="N556" s="189" t="s">
        <v>45</v>
      </c>
      <c r="O556" s="67"/>
      <c r="P556" s="190">
        <f>O556*H556</f>
        <v>0</v>
      </c>
      <c r="Q556" s="190">
        <v>0</v>
      </c>
      <c r="R556" s="190">
        <f>Q556*H556</f>
        <v>0</v>
      </c>
      <c r="S556" s="190">
        <v>0</v>
      </c>
      <c r="T556" s="191">
        <f>S556*H556</f>
        <v>0</v>
      </c>
      <c r="U556" s="37"/>
      <c r="V556" s="37"/>
      <c r="W556" s="37"/>
      <c r="X556" s="37"/>
      <c r="Y556" s="37"/>
      <c r="Z556" s="37"/>
      <c r="AA556" s="37"/>
      <c r="AB556" s="37"/>
      <c r="AC556" s="37"/>
      <c r="AD556" s="37"/>
      <c r="AE556" s="37"/>
      <c r="AR556" s="192" t="s">
        <v>204</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204</v>
      </c>
      <c r="BM556" s="192" t="s">
        <v>1017</v>
      </c>
    </row>
    <row r="557" spans="1:65" s="2" customFormat="1" ht="11.25">
      <c r="A557" s="37"/>
      <c r="B557" s="38"/>
      <c r="C557" s="39"/>
      <c r="D557" s="194" t="s">
        <v>206</v>
      </c>
      <c r="E557" s="39"/>
      <c r="F557" s="195" t="s">
        <v>1018</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725</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1019</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2</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3" customFormat="1" ht="11.25">
      <c r="B565" s="199"/>
      <c r="C565" s="200"/>
      <c r="D565" s="201" t="s">
        <v>213</v>
      </c>
      <c r="E565" s="202" t="s">
        <v>28</v>
      </c>
      <c r="F565" s="203" t="s">
        <v>1025</v>
      </c>
      <c r="G565" s="200"/>
      <c r="H565" s="204">
        <v>1</v>
      </c>
      <c r="I565" s="205"/>
      <c r="J565" s="200"/>
      <c r="K565" s="200"/>
      <c r="L565" s="206"/>
      <c r="M565" s="207"/>
      <c r="N565" s="208"/>
      <c r="O565" s="208"/>
      <c r="P565" s="208"/>
      <c r="Q565" s="208"/>
      <c r="R565" s="208"/>
      <c r="S565" s="208"/>
      <c r="T565" s="209"/>
      <c r="AT565" s="210" t="s">
        <v>213</v>
      </c>
      <c r="AU565" s="210" t="s">
        <v>84</v>
      </c>
      <c r="AV565" s="13" t="s">
        <v>84</v>
      </c>
      <c r="AW565" s="13" t="s">
        <v>35</v>
      </c>
      <c r="AX565" s="13" t="s">
        <v>74</v>
      </c>
      <c r="AY565" s="210" t="s">
        <v>197</v>
      </c>
    </row>
    <row r="566" spans="1:65" s="14" customFormat="1" ht="11.25">
      <c r="B566" s="211"/>
      <c r="C566" s="212"/>
      <c r="D566" s="201" t="s">
        <v>213</v>
      </c>
      <c r="E566" s="213" t="s">
        <v>28</v>
      </c>
      <c r="F566" s="214" t="s">
        <v>226</v>
      </c>
      <c r="G566" s="212"/>
      <c r="H566" s="215">
        <v>9</v>
      </c>
      <c r="I566" s="216"/>
      <c r="J566" s="212"/>
      <c r="K566" s="212"/>
      <c r="L566" s="217"/>
      <c r="M566" s="218"/>
      <c r="N566" s="219"/>
      <c r="O566" s="219"/>
      <c r="P566" s="219"/>
      <c r="Q566" s="219"/>
      <c r="R566" s="219"/>
      <c r="S566" s="219"/>
      <c r="T566" s="220"/>
      <c r="AT566" s="221" t="s">
        <v>213</v>
      </c>
      <c r="AU566" s="221" t="s">
        <v>84</v>
      </c>
      <c r="AV566" s="14" t="s">
        <v>204</v>
      </c>
      <c r="AW566" s="14" t="s">
        <v>35</v>
      </c>
      <c r="AX566" s="14" t="s">
        <v>82</v>
      </c>
      <c r="AY566" s="221" t="s">
        <v>197</v>
      </c>
    </row>
    <row r="567" spans="1:65" s="2" customFormat="1" ht="16.5" customHeight="1">
      <c r="A567" s="37"/>
      <c r="B567" s="38"/>
      <c r="C567" s="247" t="s">
        <v>523</v>
      </c>
      <c r="D567" s="247" t="s">
        <v>519</v>
      </c>
      <c r="E567" s="248" t="s">
        <v>1026</v>
      </c>
      <c r="F567" s="249" t="s">
        <v>1027</v>
      </c>
      <c r="G567" s="250" t="s">
        <v>265</v>
      </c>
      <c r="H567" s="251">
        <v>4.95</v>
      </c>
      <c r="I567" s="252"/>
      <c r="J567" s="253">
        <f>ROUND(I567*H567,2)</f>
        <v>0</v>
      </c>
      <c r="K567" s="249" t="s">
        <v>203</v>
      </c>
      <c r="L567" s="254"/>
      <c r="M567" s="255" t="s">
        <v>28</v>
      </c>
      <c r="N567" s="256" t="s">
        <v>45</v>
      </c>
      <c r="O567" s="67"/>
      <c r="P567" s="190">
        <f>O567*H567</f>
        <v>0</v>
      </c>
      <c r="Q567" s="190">
        <v>2.0400000000000001E-3</v>
      </c>
      <c r="R567" s="190">
        <f>Q567*H567</f>
        <v>1.0098000000000001E-2</v>
      </c>
      <c r="S567" s="190">
        <v>0</v>
      </c>
      <c r="T567" s="191">
        <f>S567*H567</f>
        <v>0</v>
      </c>
      <c r="U567" s="37"/>
      <c r="V567" s="37"/>
      <c r="W567" s="37"/>
      <c r="X567" s="37"/>
      <c r="Y567" s="37"/>
      <c r="Z567" s="37"/>
      <c r="AA567" s="37"/>
      <c r="AB567" s="37"/>
      <c r="AC567" s="37"/>
      <c r="AD567" s="37"/>
      <c r="AE567" s="37"/>
      <c r="AR567" s="192" t="s">
        <v>243</v>
      </c>
      <c r="AT567" s="192" t="s">
        <v>519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204</v>
      </c>
      <c r="BM567" s="192" t="s">
        <v>1028</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1</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3" customFormat="1" ht="11.25">
      <c r="B573" s="199"/>
      <c r="C573" s="200"/>
      <c r="D573" s="201" t="s">
        <v>213</v>
      </c>
      <c r="E573" s="202" t="s">
        <v>28</v>
      </c>
      <c r="F573" s="203" t="s">
        <v>1034</v>
      </c>
      <c r="G573" s="200"/>
      <c r="H573" s="204">
        <v>0.5</v>
      </c>
      <c r="I573" s="205"/>
      <c r="J573" s="200"/>
      <c r="K573" s="200"/>
      <c r="L573" s="206"/>
      <c r="M573" s="207"/>
      <c r="N573" s="208"/>
      <c r="O573" s="208"/>
      <c r="P573" s="208"/>
      <c r="Q573" s="208"/>
      <c r="R573" s="208"/>
      <c r="S573" s="208"/>
      <c r="T573" s="209"/>
      <c r="AT573" s="210" t="s">
        <v>213</v>
      </c>
      <c r="AU573" s="210" t="s">
        <v>84</v>
      </c>
      <c r="AV573" s="13" t="s">
        <v>84</v>
      </c>
      <c r="AW573" s="13" t="s">
        <v>35</v>
      </c>
      <c r="AX573" s="13" t="s">
        <v>74</v>
      </c>
      <c r="AY573" s="210" t="s">
        <v>197</v>
      </c>
    </row>
    <row r="574" spans="1:65" s="14" customFormat="1" ht="11.25">
      <c r="B574" s="211"/>
      <c r="C574" s="212"/>
      <c r="D574" s="201" t="s">
        <v>213</v>
      </c>
      <c r="E574" s="213" t="s">
        <v>28</v>
      </c>
      <c r="F574" s="214" t="s">
        <v>226</v>
      </c>
      <c r="G574" s="212"/>
      <c r="H574" s="215">
        <v>4.5</v>
      </c>
      <c r="I574" s="216"/>
      <c r="J574" s="212"/>
      <c r="K574" s="212"/>
      <c r="L574" s="217"/>
      <c r="M574" s="218"/>
      <c r="N574" s="219"/>
      <c r="O574" s="219"/>
      <c r="P574" s="219"/>
      <c r="Q574" s="219"/>
      <c r="R574" s="219"/>
      <c r="S574" s="219"/>
      <c r="T574" s="220"/>
      <c r="AT574" s="221" t="s">
        <v>213</v>
      </c>
      <c r="AU574" s="221" t="s">
        <v>84</v>
      </c>
      <c r="AV574" s="14" t="s">
        <v>204</v>
      </c>
      <c r="AW574" s="14" t="s">
        <v>35</v>
      </c>
      <c r="AX574" s="14" t="s">
        <v>82</v>
      </c>
      <c r="AY574" s="221" t="s">
        <v>197</v>
      </c>
    </row>
    <row r="575" spans="1:65" s="13" customFormat="1" ht="11.25">
      <c r="B575" s="199"/>
      <c r="C575" s="200"/>
      <c r="D575" s="201" t="s">
        <v>213</v>
      </c>
      <c r="E575" s="200"/>
      <c r="F575" s="203" t="s">
        <v>1035</v>
      </c>
      <c r="G575" s="200"/>
      <c r="H575" s="204">
        <v>4.95</v>
      </c>
      <c r="I575" s="205"/>
      <c r="J575" s="200"/>
      <c r="K575" s="200"/>
      <c r="L575" s="206"/>
      <c r="M575" s="207"/>
      <c r="N575" s="208"/>
      <c r="O575" s="208"/>
      <c r="P575" s="208"/>
      <c r="Q575" s="208"/>
      <c r="R575" s="208"/>
      <c r="S575" s="208"/>
      <c r="T575" s="209"/>
      <c r="AT575" s="210" t="s">
        <v>213</v>
      </c>
      <c r="AU575" s="210" t="s">
        <v>84</v>
      </c>
      <c r="AV575" s="13" t="s">
        <v>84</v>
      </c>
      <c r="AW575" s="13" t="s">
        <v>4</v>
      </c>
      <c r="AX575" s="13" t="s">
        <v>82</v>
      </c>
      <c r="AY575" s="210" t="s">
        <v>197</v>
      </c>
    </row>
    <row r="576" spans="1:65" s="2" customFormat="1" ht="37.9" customHeight="1">
      <c r="A576" s="37"/>
      <c r="B576" s="38"/>
      <c r="C576" s="181" t="s">
        <v>532</v>
      </c>
      <c r="D576" s="181" t="s">
        <v>199</v>
      </c>
      <c r="E576" s="182" t="s">
        <v>1036</v>
      </c>
      <c r="F576" s="183" t="s">
        <v>1037</v>
      </c>
      <c r="G576" s="184" t="s">
        <v>210</v>
      </c>
      <c r="H576" s="185">
        <v>15</v>
      </c>
      <c r="I576" s="186"/>
      <c r="J576" s="187">
        <f>ROUND(I576*H576,2)</f>
        <v>0</v>
      </c>
      <c r="K576" s="183" t="s">
        <v>203</v>
      </c>
      <c r="L576" s="42"/>
      <c r="M576" s="188" t="s">
        <v>28</v>
      </c>
      <c r="N576" s="189" t="s">
        <v>45</v>
      </c>
      <c r="O576" s="67"/>
      <c r="P576" s="190">
        <f>O576*H576</f>
        <v>0</v>
      </c>
      <c r="Q576" s="190">
        <v>0</v>
      </c>
      <c r="R576" s="190">
        <f>Q576*H576</f>
        <v>0</v>
      </c>
      <c r="S576" s="190">
        <v>0</v>
      </c>
      <c r="T576" s="191">
        <f>S576*H576</f>
        <v>0</v>
      </c>
      <c r="U576" s="37"/>
      <c r="V576" s="37"/>
      <c r="W576" s="37"/>
      <c r="X576" s="37"/>
      <c r="Y576" s="37"/>
      <c r="Z576" s="37"/>
      <c r="AA576" s="37"/>
      <c r="AB576" s="37"/>
      <c r="AC576" s="37"/>
      <c r="AD576" s="37"/>
      <c r="AE576" s="37"/>
      <c r="AR576" s="192" t="s">
        <v>204</v>
      </c>
      <c r="AT576" s="192" t="s">
        <v>199</v>
      </c>
      <c r="AU576" s="192" t="s">
        <v>84</v>
      </c>
      <c r="AY576" s="20" t="s">
        <v>197</v>
      </c>
      <c r="BE576" s="193">
        <f>IF(N576="základní",J576,0)</f>
        <v>0</v>
      </c>
      <c r="BF576" s="193">
        <f>IF(N576="snížená",J576,0)</f>
        <v>0</v>
      </c>
      <c r="BG576" s="193">
        <f>IF(N576="zákl. přenesená",J576,0)</f>
        <v>0</v>
      </c>
      <c r="BH576" s="193">
        <f>IF(N576="sníž. přenesená",J576,0)</f>
        <v>0</v>
      </c>
      <c r="BI576" s="193">
        <f>IF(N576="nulová",J576,0)</f>
        <v>0</v>
      </c>
      <c r="BJ576" s="20" t="s">
        <v>82</v>
      </c>
      <c r="BK576" s="193">
        <f>ROUND(I576*H576,2)</f>
        <v>0</v>
      </c>
      <c r="BL576" s="20" t="s">
        <v>204</v>
      </c>
      <c r="BM576" s="192" t="s">
        <v>1038</v>
      </c>
    </row>
    <row r="577" spans="1:65" s="2" customFormat="1" ht="11.25">
      <c r="A577" s="37"/>
      <c r="B577" s="38"/>
      <c r="C577" s="39"/>
      <c r="D577" s="194" t="s">
        <v>206</v>
      </c>
      <c r="E577" s="39"/>
      <c r="F577" s="195" t="s">
        <v>1039</v>
      </c>
      <c r="G577" s="39"/>
      <c r="H577" s="39"/>
      <c r="I577" s="196"/>
      <c r="J577" s="39"/>
      <c r="K577" s="39"/>
      <c r="L577" s="42"/>
      <c r="M577" s="197"/>
      <c r="N577" s="198"/>
      <c r="O577" s="67"/>
      <c r="P577" s="67"/>
      <c r="Q577" s="67"/>
      <c r="R577" s="67"/>
      <c r="S577" s="67"/>
      <c r="T577" s="68"/>
      <c r="U577" s="37"/>
      <c r="V577" s="37"/>
      <c r="W577" s="37"/>
      <c r="X577" s="37"/>
      <c r="Y577" s="37"/>
      <c r="Z577" s="37"/>
      <c r="AA577" s="37"/>
      <c r="AB577" s="37"/>
      <c r="AC577" s="37"/>
      <c r="AD577" s="37"/>
      <c r="AE577" s="37"/>
      <c r="AT577" s="20" t="s">
        <v>206</v>
      </c>
      <c r="AU577" s="20" t="s">
        <v>84</v>
      </c>
    </row>
    <row r="578" spans="1:65" s="15" customFormat="1" ht="11.25">
      <c r="B578" s="222"/>
      <c r="C578" s="223"/>
      <c r="D578" s="201" t="s">
        <v>213</v>
      </c>
      <c r="E578" s="224" t="s">
        <v>28</v>
      </c>
      <c r="F578" s="225" t="s">
        <v>725</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5" customFormat="1" ht="11.25">
      <c r="B579" s="222"/>
      <c r="C579" s="223"/>
      <c r="D579" s="201" t="s">
        <v>213</v>
      </c>
      <c r="E579" s="224" t="s">
        <v>28</v>
      </c>
      <c r="F579" s="225" t="s">
        <v>1019</v>
      </c>
      <c r="G579" s="223"/>
      <c r="H579" s="224" t="s">
        <v>28</v>
      </c>
      <c r="I579" s="226"/>
      <c r="J579" s="223"/>
      <c r="K579" s="223"/>
      <c r="L579" s="227"/>
      <c r="M579" s="228"/>
      <c r="N579" s="229"/>
      <c r="O579" s="229"/>
      <c r="P579" s="229"/>
      <c r="Q579" s="229"/>
      <c r="R579" s="229"/>
      <c r="S579" s="229"/>
      <c r="T579" s="230"/>
      <c r="AT579" s="231" t="s">
        <v>213</v>
      </c>
      <c r="AU579" s="231" t="s">
        <v>84</v>
      </c>
      <c r="AV579" s="15" t="s">
        <v>82</v>
      </c>
      <c r="AW579" s="15" t="s">
        <v>35</v>
      </c>
      <c r="AX579" s="15" t="s">
        <v>74</v>
      </c>
      <c r="AY579" s="231" t="s">
        <v>197</v>
      </c>
    </row>
    <row r="580" spans="1:65" s="13" customFormat="1" ht="11.25">
      <c r="B580" s="199"/>
      <c r="C580" s="200"/>
      <c r="D580" s="201" t="s">
        <v>213</v>
      </c>
      <c r="E580" s="202" t="s">
        <v>28</v>
      </c>
      <c r="F580" s="203" t="s">
        <v>1040</v>
      </c>
      <c r="G580" s="200"/>
      <c r="H580" s="204">
        <v>1</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2</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3</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2</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4</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3" customFormat="1" ht="11.25">
      <c r="B586" s="199"/>
      <c r="C586" s="200"/>
      <c r="D586" s="201" t="s">
        <v>213</v>
      </c>
      <c r="E586" s="202" t="s">
        <v>28</v>
      </c>
      <c r="F586" s="203" t="s">
        <v>1046</v>
      </c>
      <c r="G586" s="200"/>
      <c r="H586" s="204">
        <v>1</v>
      </c>
      <c r="I586" s="205"/>
      <c r="J586" s="200"/>
      <c r="K586" s="200"/>
      <c r="L586" s="206"/>
      <c r="M586" s="207"/>
      <c r="N586" s="208"/>
      <c r="O586" s="208"/>
      <c r="P586" s="208"/>
      <c r="Q586" s="208"/>
      <c r="R586" s="208"/>
      <c r="S586" s="208"/>
      <c r="T586" s="209"/>
      <c r="AT586" s="210" t="s">
        <v>213</v>
      </c>
      <c r="AU586" s="210" t="s">
        <v>84</v>
      </c>
      <c r="AV586" s="13" t="s">
        <v>84</v>
      </c>
      <c r="AW586" s="13" t="s">
        <v>35</v>
      </c>
      <c r="AX586" s="13" t="s">
        <v>74</v>
      </c>
      <c r="AY586" s="210" t="s">
        <v>197</v>
      </c>
    </row>
    <row r="587" spans="1:65" s="14" customFormat="1" ht="11.25">
      <c r="B587" s="211"/>
      <c r="C587" s="212"/>
      <c r="D587" s="201" t="s">
        <v>213</v>
      </c>
      <c r="E587" s="213" t="s">
        <v>28</v>
      </c>
      <c r="F587" s="214" t="s">
        <v>226</v>
      </c>
      <c r="G587" s="212"/>
      <c r="H587" s="215">
        <v>15</v>
      </c>
      <c r="I587" s="216"/>
      <c r="J587" s="212"/>
      <c r="K587" s="212"/>
      <c r="L587" s="217"/>
      <c r="M587" s="218"/>
      <c r="N587" s="219"/>
      <c r="O587" s="219"/>
      <c r="P587" s="219"/>
      <c r="Q587" s="219"/>
      <c r="R587" s="219"/>
      <c r="S587" s="219"/>
      <c r="T587" s="220"/>
      <c r="AT587" s="221" t="s">
        <v>213</v>
      </c>
      <c r="AU587" s="221" t="s">
        <v>84</v>
      </c>
      <c r="AV587" s="14" t="s">
        <v>204</v>
      </c>
      <c r="AW587" s="14" t="s">
        <v>35</v>
      </c>
      <c r="AX587" s="14" t="s">
        <v>82</v>
      </c>
      <c r="AY587" s="221" t="s">
        <v>197</v>
      </c>
    </row>
    <row r="588" spans="1:65" s="2" customFormat="1" ht="16.5" customHeight="1">
      <c r="A588" s="37"/>
      <c r="B588" s="38"/>
      <c r="C588" s="247" t="s">
        <v>1047</v>
      </c>
      <c r="D588" s="247" t="s">
        <v>519</v>
      </c>
      <c r="E588" s="248" t="s">
        <v>1048</v>
      </c>
      <c r="F588" s="249" t="s">
        <v>1049</v>
      </c>
      <c r="G588" s="250" t="s">
        <v>265</v>
      </c>
      <c r="H588" s="251">
        <v>7.7</v>
      </c>
      <c r="I588" s="252"/>
      <c r="J588" s="253">
        <f>ROUND(I588*H588,2)</f>
        <v>0</v>
      </c>
      <c r="K588" s="249" t="s">
        <v>203</v>
      </c>
      <c r="L588" s="254"/>
      <c r="M588" s="255" t="s">
        <v>28</v>
      </c>
      <c r="N588" s="256" t="s">
        <v>45</v>
      </c>
      <c r="O588" s="67"/>
      <c r="P588" s="190">
        <f>O588*H588</f>
        <v>0</v>
      </c>
      <c r="Q588" s="190">
        <v>3.2000000000000002E-3</v>
      </c>
      <c r="R588" s="190">
        <f>Q588*H588</f>
        <v>2.4640000000000002E-2</v>
      </c>
      <c r="S588" s="190">
        <v>0</v>
      </c>
      <c r="T588" s="191">
        <f>S588*H588</f>
        <v>0</v>
      </c>
      <c r="U588" s="37"/>
      <c r="V588" s="37"/>
      <c r="W588" s="37"/>
      <c r="X588" s="37"/>
      <c r="Y588" s="37"/>
      <c r="Z588" s="37"/>
      <c r="AA588" s="37"/>
      <c r="AB588" s="37"/>
      <c r="AC588" s="37"/>
      <c r="AD588" s="37"/>
      <c r="AE588" s="37"/>
      <c r="AR588" s="192" t="s">
        <v>243</v>
      </c>
      <c r="AT588" s="192" t="s">
        <v>519</v>
      </c>
      <c r="AU588" s="192" t="s">
        <v>84</v>
      </c>
      <c r="AY588" s="20" t="s">
        <v>197</v>
      </c>
      <c r="BE588" s="193">
        <f>IF(N588="základní",J588,0)</f>
        <v>0</v>
      </c>
      <c r="BF588" s="193">
        <f>IF(N588="snížená",J588,0)</f>
        <v>0</v>
      </c>
      <c r="BG588" s="193">
        <f>IF(N588="zákl. přenesená",J588,0)</f>
        <v>0</v>
      </c>
      <c r="BH588" s="193">
        <f>IF(N588="sníž. přenesená",J588,0)</f>
        <v>0</v>
      </c>
      <c r="BI588" s="193">
        <f>IF(N588="nulová",J588,0)</f>
        <v>0</v>
      </c>
      <c r="BJ588" s="20" t="s">
        <v>82</v>
      </c>
      <c r="BK588" s="193">
        <f>ROUND(I588*H588,2)</f>
        <v>0</v>
      </c>
      <c r="BL588" s="20" t="s">
        <v>204</v>
      </c>
      <c r="BM588" s="192" t="s">
        <v>1050</v>
      </c>
    </row>
    <row r="589" spans="1:65" s="13" customFormat="1" ht="11.25">
      <c r="B589" s="199"/>
      <c r="C589" s="200"/>
      <c r="D589" s="201" t="s">
        <v>213</v>
      </c>
      <c r="E589" s="202" t="s">
        <v>28</v>
      </c>
      <c r="F589" s="203" t="s">
        <v>1051</v>
      </c>
      <c r="G589" s="200"/>
      <c r="H589" s="204">
        <v>0.5</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1.5</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1</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3" customFormat="1" ht="11.25">
      <c r="B594" s="199"/>
      <c r="C594" s="200"/>
      <c r="D594" s="201" t="s">
        <v>213</v>
      </c>
      <c r="E594" s="202" t="s">
        <v>28</v>
      </c>
      <c r="F594" s="203" t="s">
        <v>1056</v>
      </c>
      <c r="G594" s="200"/>
      <c r="H594" s="204">
        <v>2</v>
      </c>
      <c r="I594" s="205"/>
      <c r="J594" s="200"/>
      <c r="K594" s="200"/>
      <c r="L594" s="206"/>
      <c r="M594" s="207"/>
      <c r="N594" s="208"/>
      <c r="O594" s="208"/>
      <c r="P594" s="208"/>
      <c r="Q594" s="208"/>
      <c r="R594" s="208"/>
      <c r="S594" s="208"/>
      <c r="T594" s="209"/>
      <c r="AT594" s="210" t="s">
        <v>213</v>
      </c>
      <c r="AU594" s="210" t="s">
        <v>84</v>
      </c>
      <c r="AV594" s="13" t="s">
        <v>84</v>
      </c>
      <c r="AW594" s="13" t="s">
        <v>35</v>
      </c>
      <c r="AX594" s="13" t="s">
        <v>74</v>
      </c>
      <c r="AY594" s="210" t="s">
        <v>197</v>
      </c>
    </row>
    <row r="595" spans="1:65" s="14" customFormat="1" ht="11.25">
      <c r="B595" s="211"/>
      <c r="C595" s="212"/>
      <c r="D595" s="201" t="s">
        <v>213</v>
      </c>
      <c r="E595" s="213" t="s">
        <v>28</v>
      </c>
      <c r="F595" s="214" t="s">
        <v>226</v>
      </c>
      <c r="G595" s="212"/>
      <c r="H595" s="215">
        <v>7</v>
      </c>
      <c r="I595" s="216"/>
      <c r="J595" s="212"/>
      <c r="K595" s="212"/>
      <c r="L595" s="217"/>
      <c r="M595" s="218"/>
      <c r="N595" s="219"/>
      <c r="O595" s="219"/>
      <c r="P595" s="219"/>
      <c r="Q595" s="219"/>
      <c r="R595" s="219"/>
      <c r="S595" s="219"/>
      <c r="T595" s="220"/>
      <c r="AT595" s="221" t="s">
        <v>213</v>
      </c>
      <c r="AU595" s="221" t="s">
        <v>84</v>
      </c>
      <c r="AV595" s="14" t="s">
        <v>204</v>
      </c>
      <c r="AW595" s="14" t="s">
        <v>35</v>
      </c>
      <c r="AX595" s="14" t="s">
        <v>82</v>
      </c>
      <c r="AY595" s="221" t="s">
        <v>197</v>
      </c>
    </row>
    <row r="596" spans="1:65" s="13" customFormat="1" ht="11.25">
      <c r="B596" s="199"/>
      <c r="C596" s="200"/>
      <c r="D596" s="201" t="s">
        <v>213</v>
      </c>
      <c r="E596" s="200"/>
      <c r="F596" s="203" t="s">
        <v>1057</v>
      </c>
      <c r="G596" s="200"/>
      <c r="H596" s="204">
        <v>7.7</v>
      </c>
      <c r="I596" s="205"/>
      <c r="J596" s="200"/>
      <c r="K596" s="200"/>
      <c r="L596" s="206"/>
      <c r="M596" s="207"/>
      <c r="N596" s="208"/>
      <c r="O596" s="208"/>
      <c r="P596" s="208"/>
      <c r="Q596" s="208"/>
      <c r="R596" s="208"/>
      <c r="S596" s="208"/>
      <c r="T596" s="209"/>
      <c r="AT596" s="210" t="s">
        <v>213</v>
      </c>
      <c r="AU596" s="210" t="s">
        <v>84</v>
      </c>
      <c r="AV596" s="13" t="s">
        <v>84</v>
      </c>
      <c r="AW596" s="13" t="s">
        <v>4</v>
      </c>
      <c r="AX596" s="13" t="s">
        <v>82</v>
      </c>
      <c r="AY596" s="210" t="s">
        <v>197</v>
      </c>
    </row>
    <row r="597" spans="1:65" s="2" customFormat="1" ht="16.5" customHeight="1">
      <c r="A597" s="37"/>
      <c r="B597" s="38"/>
      <c r="C597" s="247" t="s">
        <v>1058</v>
      </c>
      <c r="D597" s="247" t="s">
        <v>519</v>
      </c>
      <c r="E597" s="248" t="s">
        <v>1059</v>
      </c>
      <c r="F597" s="249" t="s">
        <v>1060</v>
      </c>
      <c r="G597" s="250" t="s">
        <v>265</v>
      </c>
      <c r="H597" s="251">
        <v>0.55000000000000004</v>
      </c>
      <c r="I597" s="252"/>
      <c r="J597" s="253">
        <f>ROUND(I597*H597,2)</f>
        <v>0</v>
      </c>
      <c r="K597" s="249" t="s">
        <v>203</v>
      </c>
      <c r="L597" s="254"/>
      <c r="M597" s="255" t="s">
        <v>28</v>
      </c>
      <c r="N597" s="256" t="s">
        <v>45</v>
      </c>
      <c r="O597" s="67"/>
      <c r="P597" s="190">
        <f>O597*H597</f>
        <v>0</v>
      </c>
      <c r="Q597" s="190">
        <v>5.1999999999999998E-3</v>
      </c>
      <c r="R597" s="190">
        <f>Q597*H597</f>
        <v>2.8600000000000001E-3</v>
      </c>
      <c r="S597" s="190">
        <v>0</v>
      </c>
      <c r="T597" s="191">
        <f>S597*H597</f>
        <v>0</v>
      </c>
      <c r="U597" s="37"/>
      <c r="V597" s="37"/>
      <c r="W597" s="37"/>
      <c r="X597" s="37"/>
      <c r="Y597" s="37"/>
      <c r="Z597" s="37"/>
      <c r="AA597" s="37"/>
      <c r="AB597" s="37"/>
      <c r="AC597" s="37"/>
      <c r="AD597" s="37"/>
      <c r="AE597" s="37"/>
      <c r="AR597" s="192" t="s">
        <v>243</v>
      </c>
      <c r="AT597" s="192" t="s">
        <v>519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204</v>
      </c>
      <c r="BM597" s="192" t="s">
        <v>1061</v>
      </c>
    </row>
    <row r="598" spans="1:65" s="13" customFormat="1" ht="11.25">
      <c r="B598" s="199"/>
      <c r="C598" s="200"/>
      <c r="D598" s="201" t="s">
        <v>213</v>
      </c>
      <c r="E598" s="202" t="s">
        <v>28</v>
      </c>
      <c r="F598" s="203" t="s">
        <v>1062</v>
      </c>
      <c r="G598" s="200"/>
      <c r="H598" s="204">
        <v>0.5</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13" customFormat="1" ht="11.25">
      <c r="B599" s="199"/>
      <c r="C599" s="200"/>
      <c r="D599" s="201" t="s">
        <v>213</v>
      </c>
      <c r="E599" s="200"/>
      <c r="F599" s="203" t="s">
        <v>1063</v>
      </c>
      <c r="G599" s="200"/>
      <c r="H599" s="204">
        <v>0.55000000000000004</v>
      </c>
      <c r="I599" s="205"/>
      <c r="J599" s="200"/>
      <c r="K599" s="200"/>
      <c r="L599" s="206"/>
      <c r="M599" s="207"/>
      <c r="N599" s="208"/>
      <c r="O599" s="208"/>
      <c r="P599" s="208"/>
      <c r="Q599" s="208"/>
      <c r="R599" s="208"/>
      <c r="S599" s="208"/>
      <c r="T599" s="209"/>
      <c r="AT599" s="210" t="s">
        <v>213</v>
      </c>
      <c r="AU599" s="210" t="s">
        <v>84</v>
      </c>
      <c r="AV599" s="13" t="s">
        <v>84</v>
      </c>
      <c r="AW599" s="13" t="s">
        <v>4</v>
      </c>
      <c r="AX599" s="13" t="s">
        <v>82</v>
      </c>
      <c r="AY599" s="210" t="s">
        <v>197</v>
      </c>
    </row>
    <row r="600" spans="1:65" s="2" customFormat="1" ht="24.2" customHeight="1">
      <c r="A600" s="37"/>
      <c r="B600" s="38"/>
      <c r="C600" s="181" t="s">
        <v>1064</v>
      </c>
      <c r="D600" s="181" t="s">
        <v>199</v>
      </c>
      <c r="E600" s="182" t="s">
        <v>1065</v>
      </c>
      <c r="F600" s="183" t="s">
        <v>1066</v>
      </c>
      <c r="G600" s="184" t="s">
        <v>409</v>
      </c>
      <c r="H600" s="185">
        <v>184.89099999999999</v>
      </c>
      <c r="I600" s="186"/>
      <c r="J600" s="187">
        <f>ROUND(I600*H600,2)</f>
        <v>0</v>
      </c>
      <c r="K600" s="183" t="s">
        <v>203</v>
      </c>
      <c r="L600" s="42"/>
      <c r="M600" s="188" t="s">
        <v>28</v>
      </c>
      <c r="N600" s="189" t="s">
        <v>45</v>
      </c>
      <c r="O600" s="67"/>
      <c r="P600" s="190">
        <f>O600*H600</f>
        <v>0</v>
      </c>
      <c r="Q600" s="190">
        <v>2.5020099999999998</v>
      </c>
      <c r="R600" s="190">
        <f>Q600*H600</f>
        <v>462.59913090999993</v>
      </c>
      <c r="S600" s="190">
        <v>0</v>
      </c>
      <c r="T600" s="191">
        <f>S600*H600</f>
        <v>0</v>
      </c>
      <c r="U600" s="37"/>
      <c r="V600" s="37"/>
      <c r="W600" s="37"/>
      <c r="X600" s="37"/>
      <c r="Y600" s="37"/>
      <c r="Z600" s="37"/>
      <c r="AA600" s="37"/>
      <c r="AB600" s="37"/>
      <c r="AC600" s="37"/>
      <c r="AD600" s="37"/>
      <c r="AE600" s="37"/>
      <c r="AR600" s="192" t="s">
        <v>204</v>
      </c>
      <c r="AT600" s="192" t="s">
        <v>199</v>
      </c>
      <c r="AU600" s="192" t="s">
        <v>84</v>
      </c>
      <c r="AY600" s="20" t="s">
        <v>197</v>
      </c>
      <c r="BE600" s="193">
        <f>IF(N600="základní",J600,0)</f>
        <v>0</v>
      </c>
      <c r="BF600" s="193">
        <f>IF(N600="snížená",J600,0)</f>
        <v>0</v>
      </c>
      <c r="BG600" s="193">
        <f>IF(N600="zákl. přenesená",J600,0)</f>
        <v>0</v>
      </c>
      <c r="BH600" s="193">
        <f>IF(N600="sníž. přenesená",J600,0)</f>
        <v>0</v>
      </c>
      <c r="BI600" s="193">
        <f>IF(N600="nulová",J600,0)</f>
        <v>0</v>
      </c>
      <c r="BJ600" s="20" t="s">
        <v>82</v>
      </c>
      <c r="BK600" s="193">
        <f>ROUND(I600*H600,2)</f>
        <v>0</v>
      </c>
      <c r="BL600" s="20" t="s">
        <v>204</v>
      </c>
      <c r="BM600" s="192" t="s">
        <v>1067</v>
      </c>
    </row>
    <row r="601" spans="1:65" s="2" customFormat="1" ht="11.25">
      <c r="A601" s="37"/>
      <c r="B601" s="38"/>
      <c r="C601" s="39"/>
      <c r="D601" s="194" t="s">
        <v>206</v>
      </c>
      <c r="E601" s="39"/>
      <c r="F601" s="195" t="s">
        <v>1068</v>
      </c>
      <c r="G601" s="39"/>
      <c r="H601" s="39"/>
      <c r="I601" s="196"/>
      <c r="J601" s="39"/>
      <c r="K601" s="39"/>
      <c r="L601" s="42"/>
      <c r="M601" s="197"/>
      <c r="N601" s="198"/>
      <c r="O601" s="67"/>
      <c r="P601" s="67"/>
      <c r="Q601" s="67"/>
      <c r="R601" s="67"/>
      <c r="S601" s="67"/>
      <c r="T601" s="68"/>
      <c r="U601" s="37"/>
      <c r="V601" s="37"/>
      <c r="W601" s="37"/>
      <c r="X601" s="37"/>
      <c r="Y601" s="37"/>
      <c r="Z601" s="37"/>
      <c r="AA601" s="37"/>
      <c r="AB601" s="37"/>
      <c r="AC601" s="37"/>
      <c r="AD601" s="37"/>
      <c r="AE601" s="37"/>
      <c r="AT601" s="20" t="s">
        <v>206</v>
      </c>
      <c r="AU601" s="20" t="s">
        <v>84</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5" customFormat="1" ht="11.25">
      <c r="B603" s="222"/>
      <c r="C603" s="223"/>
      <c r="D603" s="201" t="s">
        <v>213</v>
      </c>
      <c r="E603" s="224" t="s">
        <v>28</v>
      </c>
      <c r="F603" s="225" t="s">
        <v>1070</v>
      </c>
      <c r="G603" s="223"/>
      <c r="H603" s="224" t="s">
        <v>28</v>
      </c>
      <c r="I603" s="226"/>
      <c r="J603" s="223"/>
      <c r="K603" s="223"/>
      <c r="L603" s="227"/>
      <c r="M603" s="228"/>
      <c r="N603" s="229"/>
      <c r="O603" s="229"/>
      <c r="P603" s="229"/>
      <c r="Q603" s="229"/>
      <c r="R603" s="229"/>
      <c r="S603" s="229"/>
      <c r="T603" s="230"/>
      <c r="AT603" s="231" t="s">
        <v>213</v>
      </c>
      <c r="AU603" s="231" t="s">
        <v>84</v>
      </c>
      <c r="AV603" s="15" t="s">
        <v>82</v>
      </c>
      <c r="AW603" s="15" t="s">
        <v>35</v>
      </c>
      <c r="AX603" s="15" t="s">
        <v>74</v>
      </c>
      <c r="AY603" s="231" t="s">
        <v>197</v>
      </c>
    </row>
    <row r="604" spans="1:65" s="13" customFormat="1" ht="11.25">
      <c r="B604" s="199"/>
      <c r="C604" s="200"/>
      <c r="D604" s="201" t="s">
        <v>213</v>
      </c>
      <c r="E604" s="202" t="s">
        <v>28</v>
      </c>
      <c r="F604" s="203" t="s">
        <v>1071</v>
      </c>
      <c r="G604" s="200"/>
      <c r="H604" s="204">
        <v>75</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-3.2</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20.518999999999998</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5.6</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3" customFormat="1" ht="11.25">
      <c r="B608" s="199"/>
      <c r="C608" s="200"/>
      <c r="D608" s="201" t="s">
        <v>213</v>
      </c>
      <c r="E608" s="202" t="s">
        <v>28</v>
      </c>
      <c r="F608" s="203" t="s">
        <v>1075</v>
      </c>
      <c r="G608" s="200"/>
      <c r="H608" s="204">
        <v>5</v>
      </c>
      <c r="I608" s="205"/>
      <c r="J608" s="200"/>
      <c r="K608" s="200"/>
      <c r="L608" s="206"/>
      <c r="M608" s="207"/>
      <c r="N608" s="208"/>
      <c r="O608" s="208"/>
      <c r="P608" s="208"/>
      <c r="Q608" s="208"/>
      <c r="R608" s="208"/>
      <c r="S608" s="208"/>
      <c r="T608" s="209"/>
      <c r="AT608" s="210" t="s">
        <v>213</v>
      </c>
      <c r="AU608" s="210" t="s">
        <v>84</v>
      </c>
      <c r="AV608" s="13" t="s">
        <v>84</v>
      </c>
      <c r="AW608" s="13" t="s">
        <v>35</v>
      </c>
      <c r="AX608" s="13" t="s">
        <v>74</v>
      </c>
      <c r="AY608" s="210" t="s">
        <v>197</v>
      </c>
    </row>
    <row r="609" spans="2:51" s="15" customFormat="1" ht="11.25">
      <c r="B609" s="222"/>
      <c r="C609" s="223"/>
      <c r="D609" s="201" t="s">
        <v>213</v>
      </c>
      <c r="E609" s="224" t="s">
        <v>28</v>
      </c>
      <c r="F609" s="225" t="s">
        <v>1076</v>
      </c>
      <c r="G609" s="223"/>
      <c r="H609" s="224" t="s">
        <v>28</v>
      </c>
      <c r="I609" s="226"/>
      <c r="J609" s="223"/>
      <c r="K609" s="223"/>
      <c r="L609" s="227"/>
      <c r="M609" s="228"/>
      <c r="N609" s="229"/>
      <c r="O609" s="229"/>
      <c r="P609" s="229"/>
      <c r="Q609" s="229"/>
      <c r="R609" s="229"/>
      <c r="S609" s="229"/>
      <c r="T609" s="230"/>
      <c r="AT609" s="231" t="s">
        <v>213</v>
      </c>
      <c r="AU609" s="231" t="s">
        <v>84</v>
      </c>
      <c r="AV609" s="15" t="s">
        <v>82</v>
      </c>
      <c r="AW609" s="15" t="s">
        <v>35</v>
      </c>
      <c r="AX609" s="15" t="s">
        <v>74</v>
      </c>
      <c r="AY609" s="231" t="s">
        <v>197</v>
      </c>
    </row>
    <row r="610" spans="2:51" s="13" customFormat="1" ht="11.25">
      <c r="B610" s="199"/>
      <c r="C610" s="200"/>
      <c r="D610" s="201" t="s">
        <v>213</v>
      </c>
      <c r="E610" s="202" t="s">
        <v>28</v>
      </c>
      <c r="F610" s="203" t="s">
        <v>1077</v>
      </c>
      <c r="G610" s="200"/>
      <c r="H610" s="204">
        <v>0.184</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0.16700000000000001</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0.14699999999999999</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0.47899999999999998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0.35199999999999998</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3" customFormat="1" ht="11.25">
      <c r="B615" s="199"/>
      <c r="C615" s="200"/>
      <c r="D615" s="201" t="s">
        <v>213</v>
      </c>
      <c r="E615" s="202" t="s">
        <v>28</v>
      </c>
      <c r="F615" s="203" t="s">
        <v>1082</v>
      </c>
      <c r="G615" s="200"/>
      <c r="H615" s="204">
        <v>0.23200000000000001</v>
      </c>
      <c r="I615" s="205"/>
      <c r="J615" s="200"/>
      <c r="K615" s="200"/>
      <c r="L615" s="206"/>
      <c r="M615" s="207"/>
      <c r="N615" s="208"/>
      <c r="O615" s="208"/>
      <c r="P615" s="208"/>
      <c r="Q615" s="208"/>
      <c r="R615" s="208"/>
      <c r="S615" s="208"/>
      <c r="T615" s="209"/>
      <c r="AT615" s="210" t="s">
        <v>213</v>
      </c>
      <c r="AU615" s="210" t="s">
        <v>84</v>
      </c>
      <c r="AV615" s="13" t="s">
        <v>84</v>
      </c>
      <c r="AW615" s="13" t="s">
        <v>35</v>
      </c>
      <c r="AX615" s="13" t="s">
        <v>74</v>
      </c>
      <c r="AY615" s="210" t="s">
        <v>197</v>
      </c>
    </row>
    <row r="616" spans="2:51" s="16" customFormat="1" ht="11.25">
      <c r="B616" s="232"/>
      <c r="C616" s="233"/>
      <c r="D616" s="201" t="s">
        <v>213</v>
      </c>
      <c r="E616" s="234" t="s">
        <v>28</v>
      </c>
      <c r="F616" s="235" t="s">
        <v>416</v>
      </c>
      <c r="G616" s="233"/>
      <c r="H616" s="236">
        <v>104.48</v>
      </c>
      <c r="I616" s="237"/>
      <c r="J616" s="233"/>
      <c r="K616" s="233"/>
      <c r="L616" s="238"/>
      <c r="M616" s="239"/>
      <c r="N616" s="240"/>
      <c r="O616" s="240"/>
      <c r="P616" s="240"/>
      <c r="Q616" s="240"/>
      <c r="R616" s="240"/>
      <c r="S616" s="240"/>
      <c r="T616" s="241"/>
      <c r="AT616" s="242" t="s">
        <v>213</v>
      </c>
      <c r="AU616" s="242" t="s">
        <v>84</v>
      </c>
      <c r="AV616" s="16" t="s">
        <v>160</v>
      </c>
      <c r="AW616" s="16" t="s">
        <v>35</v>
      </c>
      <c r="AX616" s="16" t="s">
        <v>74</v>
      </c>
      <c r="AY616" s="242" t="s">
        <v>197</v>
      </c>
    </row>
    <row r="617" spans="2:51" s="15" customFormat="1" ht="11.25">
      <c r="B617" s="222"/>
      <c r="C617" s="223"/>
      <c r="D617" s="201" t="s">
        <v>213</v>
      </c>
      <c r="E617" s="224" t="s">
        <v>28</v>
      </c>
      <c r="F617" s="225" t="s">
        <v>1083</v>
      </c>
      <c r="G617" s="223"/>
      <c r="H617" s="224" t="s">
        <v>28</v>
      </c>
      <c r="I617" s="226"/>
      <c r="J617" s="223"/>
      <c r="K617" s="223"/>
      <c r="L617" s="227"/>
      <c r="M617" s="228"/>
      <c r="N617" s="229"/>
      <c r="O617" s="229"/>
      <c r="P617" s="229"/>
      <c r="Q617" s="229"/>
      <c r="R617" s="229"/>
      <c r="S617" s="229"/>
      <c r="T617" s="230"/>
      <c r="AT617" s="231" t="s">
        <v>213</v>
      </c>
      <c r="AU617" s="231" t="s">
        <v>84</v>
      </c>
      <c r="AV617" s="15" t="s">
        <v>82</v>
      </c>
      <c r="AW617" s="15" t="s">
        <v>35</v>
      </c>
      <c r="AX617" s="15" t="s">
        <v>74</v>
      </c>
      <c r="AY617" s="231" t="s">
        <v>197</v>
      </c>
    </row>
    <row r="618" spans="2:51" s="13" customFormat="1" ht="11.25">
      <c r="B618" s="199"/>
      <c r="C618" s="200"/>
      <c r="D618" s="201" t="s">
        <v>213</v>
      </c>
      <c r="E618" s="202" t="s">
        <v>28</v>
      </c>
      <c r="F618" s="203" t="s">
        <v>1084</v>
      </c>
      <c r="G618" s="200"/>
      <c r="H618" s="204">
        <v>80.25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-0.5</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3" customFormat="1" ht="11.25">
      <c r="B620" s="199"/>
      <c r="C620" s="200"/>
      <c r="D620" s="201" t="s">
        <v>213</v>
      </c>
      <c r="E620" s="202" t="s">
        <v>28</v>
      </c>
      <c r="F620" s="203" t="s">
        <v>1086</v>
      </c>
      <c r="G620" s="200"/>
      <c r="H620" s="204">
        <v>-0.13200000000000001</v>
      </c>
      <c r="I620" s="205"/>
      <c r="J620" s="200"/>
      <c r="K620" s="200"/>
      <c r="L620" s="206"/>
      <c r="M620" s="207"/>
      <c r="N620" s="208"/>
      <c r="O620" s="208"/>
      <c r="P620" s="208"/>
      <c r="Q620" s="208"/>
      <c r="R620" s="208"/>
      <c r="S620" s="208"/>
      <c r="T620" s="209"/>
      <c r="AT620" s="210" t="s">
        <v>213</v>
      </c>
      <c r="AU620" s="210" t="s">
        <v>84</v>
      </c>
      <c r="AV620" s="13" t="s">
        <v>84</v>
      </c>
      <c r="AW620" s="13" t="s">
        <v>35</v>
      </c>
      <c r="AX620" s="13" t="s">
        <v>74</v>
      </c>
      <c r="AY620" s="210" t="s">
        <v>197</v>
      </c>
    </row>
    <row r="621" spans="2:51" s="15" customFormat="1" ht="11.25">
      <c r="B621" s="222"/>
      <c r="C621" s="223"/>
      <c r="D621" s="201" t="s">
        <v>213</v>
      </c>
      <c r="E621" s="224" t="s">
        <v>28</v>
      </c>
      <c r="F621" s="225" t="s">
        <v>1076</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2:51" s="13" customFormat="1" ht="11.25">
      <c r="B622" s="199"/>
      <c r="C622" s="200"/>
      <c r="D622" s="201" t="s">
        <v>213</v>
      </c>
      <c r="E622" s="202" t="s">
        <v>28</v>
      </c>
      <c r="F622" s="203" t="s">
        <v>1087</v>
      </c>
      <c r="G622" s="200"/>
      <c r="H622" s="204">
        <v>0.23899999999999999</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3" customFormat="1" ht="11.25">
      <c r="B623" s="199"/>
      <c r="C623" s="200"/>
      <c r="D623" s="201" t="s">
        <v>213</v>
      </c>
      <c r="E623" s="202" t="s">
        <v>28</v>
      </c>
      <c r="F623" s="203" t="s">
        <v>1088</v>
      </c>
      <c r="G623" s="200"/>
      <c r="H623" s="204">
        <v>0.55400000000000005</v>
      </c>
      <c r="I623" s="205"/>
      <c r="J623" s="200"/>
      <c r="K623" s="200"/>
      <c r="L623" s="206"/>
      <c r="M623" s="207"/>
      <c r="N623" s="208"/>
      <c r="O623" s="208"/>
      <c r="P623" s="208"/>
      <c r="Q623" s="208"/>
      <c r="R623" s="208"/>
      <c r="S623" s="208"/>
      <c r="T623" s="209"/>
      <c r="AT623" s="210" t="s">
        <v>213</v>
      </c>
      <c r="AU623" s="210" t="s">
        <v>84</v>
      </c>
      <c r="AV623" s="13" t="s">
        <v>84</v>
      </c>
      <c r="AW623" s="13" t="s">
        <v>35</v>
      </c>
      <c r="AX623" s="13" t="s">
        <v>74</v>
      </c>
      <c r="AY623" s="210" t="s">
        <v>197</v>
      </c>
    </row>
    <row r="624" spans="2:51" s="16" customFormat="1" ht="11.25">
      <c r="B624" s="232"/>
      <c r="C624" s="233"/>
      <c r="D624" s="201" t="s">
        <v>213</v>
      </c>
      <c r="E624" s="234" t="s">
        <v>28</v>
      </c>
      <c r="F624" s="235" t="s">
        <v>416</v>
      </c>
      <c r="G624" s="233"/>
      <c r="H624" s="236">
        <v>80.411000000000001</v>
      </c>
      <c r="I624" s="237"/>
      <c r="J624" s="233"/>
      <c r="K624" s="233"/>
      <c r="L624" s="238"/>
      <c r="M624" s="239"/>
      <c r="N624" s="240"/>
      <c r="O624" s="240"/>
      <c r="P624" s="240"/>
      <c r="Q624" s="240"/>
      <c r="R624" s="240"/>
      <c r="S624" s="240"/>
      <c r="T624" s="241"/>
      <c r="AT624" s="242" t="s">
        <v>213</v>
      </c>
      <c r="AU624" s="242" t="s">
        <v>84</v>
      </c>
      <c r="AV624" s="16" t="s">
        <v>160</v>
      </c>
      <c r="AW624" s="16" t="s">
        <v>35</v>
      </c>
      <c r="AX624" s="16" t="s">
        <v>74</v>
      </c>
      <c r="AY624" s="242" t="s">
        <v>197</v>
      </c>
    </row>
    <row r="625" spans="1:65" s="14" customFormat="1" ht="11.25">
      <c r="B625" s="211"/>
      <c r="C625" s="212"/>
      <c r="D625" s="201" t="s">
        <v>213</v>
      </c>
      <c r="E625" s="213" t="s">
        <v>28</v>
      </c>
      <c r="F625" s="214" t="s">
        <v>226</v>
      </c>
      <c r="G625" s="212"/>
      <c r="H625" s="215">
        <v>184.89099999999999</v>
      </c>
      <c r="I625" s="216"/>
      <c r="J625" s="212"/>
      <c r="K625" s="212"/>
      <c r="L625" s="217"/>
      <c r="M625" s="218"/>
      <c r="N625" s="219"/>
      <c r="O625" s="219"/>
      <c r="P625" s="219"/>
      <c r="Q625" s="219"/>
      <c r="R625" s="219"/>
      <c r="S625" s="219"/>
      <c r="T625" s="220"/>
      <c r="AT625" s="221" t="s">
        <v>213</v>
      </c>
      <c r="AU625" s="221" t="s">
        <v>84</v>
      </c>
      <c r="AV625" s="14" t="s">
        <v>204</v>
      </c>
      <c r="AW625" s="14" t="s">
        <v>35</v>
      </c>
      <c r="AX625" s="14" t="s">
        <v>82</v>
      </c>
      <c r="AY625" s="221" t="s">
        <v>197</v>
      </c>
    </row>
    <row r="626" spans="1:65" s="2" customFormat="1" ht="21.75" customHeight="1">
      <c r="A626" s="37"/>
      <c r="B626" s="38"/>
      <c r="C626" s="181" t="s">
        <v>1089</v>
      </c>
      <c r="D626" s="181" t="s">
        <v>199</v>
      </c>
      <c r="E626" s="182" t="s">
        <v>1090</v>
      </c>
      <c r="F626" s="183" t="s">
        <v>1091</v>
      </c>
      <c r="G626" s="184" t="s">
        <v>202</v>
      </c>
      <c r="H626" s="185">
        <v>972.45299999999997</v>
      </c>
      <c r="I626" s="186"/>
      <c r="J626" s="187">
        <f>ROUND(I626*H626,2)</f>
        <v>0</v>
      </c>
      <c r="K626" s="183" t="s">
        <v>203</v>
      </c>
      <c r="L626" s="42"/>
      <c r="M626" s="188" t="s">
        <v>28</v>
      </c>
      <c r="N626" s="189" t="s">
        <v>45</v>
      </c>
      <c r="O626" s="67"/>
      <c r="P626" s="190">
        <f>O626*H626</f>
        <v>0</v>
      </c>
      <c r="Q626" s="190">
        <v>5.3299999999999997E-3</v>
      </c>
      <c r="R626" s="190">
        <f>Q626*H626</f>
        <v>5.1831744899999999</v>
      </c>
      <c r="S626" s="190">
        <v>0</v>
      </c>
      <c r="T626" s="191">
        <f>S626*H626</f>
        <v>0</v>
      </c>
      <c r="U626" s="37"/>
      <c r="V626" s="37"/>
      <c r="W626" s="37"/>
      <c r="X626" s="37"/>
      <c r="Y626" s="37"/>
      <c r="Z626" s="37"/>
      <c r="AA626" s="37"/>
      <c r="AB626" s="37"/>
      <c r="AC626" s="37"/>
      <c r="AD626" s="37"/>
      <c r="AE626" s="37"/>
      <c r="AR626" s="192" t="s">
        <v>204</v>
      </c>
      <c r="AT626" s="192" t="s">
        <v>199</v>
      </c>
      <c r="AU626" s="192" t="s">
        <v>84</v>
      </c>
      <c r="AY626" s="20" t="s">
        <v>197</v>
      </c>
      <c r="BE626" s="193">
        <f>IF(N626="základní",J626,0)</f>
        <v>0</v>
      </c>
      <c r="BF626" s="193">
        <f>IF(N626="snížená",J626,0)</f>
        <v>0</v>
      </c>
      <c r="BG626" s="193">
        <f>IF(N626="zákl. přenesená",J626,0)</f>
        <v>0</v>
      </c>
      <c r="BH626" s="193">
        <f>IF(N626="sníž. přenesená",J626,0)</f>
        <v>0</v>
      </c>
      <c r="BI626" s="193">
        <f>IF(N626="nulová",J626,0)</f>
        <v>0</v>
      </c>
      <c r="BJ626" s="20" t="s">
        <v>82</v>
      </c>
      <c r="BK626" s="193">
        <f>ROUND(I626*H626,2)</f>
        <v>0</v>
      </c>
      <c r="BL626" s="20" t="s">
        <v>204</v>
      </c>
      <c r="BM626" s="192" t="s">
        <v>1092</v>
      </c>
    </row>
    <row r="627" spans="1:65" s="2" customFormat="1" ht="11.25">
      <c r="A627" s="37"/>
      <c r="B627" s="38"/>
      <c r="C627" s="39"/>
      <c r="D627" s="194" t="s">
        <v>206</v>
      </c>
      <c r="E627" s="39"/>
      <c r="F627" s="195" t="s">
        <v>1093</v>
      </c>
      <c r="G627" s="39"/>
      <c r="H627" s="39"/>
      <c r="I627" s="196"/>
      <c r="J627" s="39"/>
      <c r="K627" s="39"/>
      <c r="L627" s="42"/>
      <c r="M627" s="197"/>
      <c r="N627" s="198"/>
      <c r="O627" s="67"/>
      <c r="P627" s="67"/>
      <c r="Q627" s="67"/>
      <c r="R627" s="67"/>
      <c r="S627" s="67"/>
      <c r="T627" s="68"/>
      <c r="U627" s="37"/>
      <c r="V627" s="37"/>
      <c r="W627" s="37"/>
      <c r="X627" s="37"/>
      <c r="Y627" s="37"/>
      <c r="Z627" s="37"/>
      <c r="AA627" s="37"/>
      <c r="AB627" s="37"/>
      <c r="AC627" s="37"/>
      <c r="AD627" s="37"/>
      <c r="AE627" s="37"/>
      <c r="AT627" s="20" t="s">
        <v>206</v>
      </c>
      <c r="AU627" s="20" t="s">
        <v>84</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5" customFormat="1" ht="11.25">
      <c r="B629" s="222"/>
      <c r="C629" s="223"/>
      <c r="D629" s="201" t="s">
        <v>213</v>
      </c>
      <c r="E629" s="224" t="s">
        <v>28</v>
      </c>
      <c r="F629" s="225" t="s">
        <v>1070</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1094</v>
      </c>
      <c r="G630" s="200"/>
      <c r="H630" s="204">
        <v>375</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102.596</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28</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50</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3" customFormat="1" ht="11.25">
      <c r="B634" s="199"/>
      <c r="C634" s="200"/>
      <c r="D634" s="201" t="s">
        <v>213</v>
      </c>
      <c r="E634" s="202" t="s">
        <v>28</v>
      </c>
      <c r="F634" s="203" t="s">
        <v>1098</v>
      </c>
      <c r="G634" s="200"/>
      <c r="H634" s="204">
        <v>27</v>
      </c>
      <c r="I634" s="205"/>
      <c r="J634" s="200"/>
      <c r="K634" s="200"/>
      <c r="L634" s="206"/>
      <c r="M634" s="207"/>
      <c r="N634" s="208"/>
      <c r="O634" s="208"/>
      <c r="P634" s="208"/>
      <c r="Q634" s="208"/>
      <c r="R634" s="208"/>
      <c r="S634" s="208"/>
      <c r="T634" s="209"/>
      <c r="AT634" s="210" t="s">
        <v>213</v>
      </c>
      <c r="AU634" s="210" t="s">
        <v>84</v>
      </c>
      <c r="AV634" s="13" t="s">
        <v>84</v>
      </c>
      <c r="AW634" s="13" t="s">
        <v>35</v>
      </c>
      <c r="AX634" s="13" t="s">
        <v>74</v>
      </c>
      <c r="AY634" s="210" t="s">
        <v>197</v>
      </c>
    </row>
    <row r="635" spans="1:65" s="15" customFormat="1" ht="11.25">
      <c r="B635" s="222"/>
      <c r="C635" s="223"/>
      <c r="D635" s="201" t="s">
        <v>213</v>
      </c>
      <c r="E635" s="224" t="s">
        <v>28</v>
      </c>
      <c r="F635" s="225" t="s">
        <v>1099</v>
      </c>
      <c r="G635" s="223"/>
      <c r="H635" s="224" t="s">
        <v>28</v>
      </c>
      <c r="I635" s="226"/>
      <c r="J635" s="223"/>
      <c r="K635" s="223"/>
      <c r="L635" s="227"/>
      <c r="M635" s="228"/>
      <c r="N635" s="229"/>
      <c r="O635" s="229"/>
      <c r="P635" s="229"/>
      <c r="Q635" s="229"/>
      <c r="R635" s="229"/>
      <c r="S635" s="229"/>
      <c r="T635" s="230"/>
      <c r="AT635" s="231" t="s">
        <v>213</v>
      </c>
      <c r="AU635" s="231" t="s">
        <v>84</v>
      </c>
      <c r="AV635" s="15" t="s">
        <v>82</v>
      </c>
      <c r="AW635" s="15" t="s">
        <v>35</v>
      </c>
      <c r="AX635" s="15" t="s">
        <v>74</v>
      </c>
      <c r="AY635" s="231" t="s">
        <v>197</v>
      </c>
    </row>
    <row r="636" spans="1:65" s="13" customFormat="1" ht="11.25">
      <c r="B636" s="199"/>
      <c r="C636" s="200"/>
      <c r="D636" s="201" t="s">
        <v>213</v>
      </c>
      <c r="E636" s="202" t="s">
        <v>28</v>
      </c>
      <c r="F636" s="203" t="s">
        <v>1100</v>
      </c>
      <c r="G636" s="200"/>
      <c r="H636" s="204">
        <v>2.1</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0.878</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1.175</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3.9929999999999999</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3" customFormat="1" ht="11.25">
      <c r="B641" s="199"/>
      <c r="C641" s="200"/>
      <c r="D641" s="201" t="s">
        <v>213</v>
      </c>
      <c r="E641" s="202" t="s">
        <v>28</v>
      </c>
      <c r="F641" s="203" t="s">
        <v>1105</v>
      </c>
      <c r="G641" s="200"/>
      <c r="H641" s="204">
        <v>1.853</v>
      </c>
      <c r="I641" s="205"/>
      <c r="J641" s="200"/>
      <c r="K641" s="200"/>
      <c r="L641" s="206"/>
      <c r="M641" s="207"/>
      <c r="N641" s="208"/>
      <c r="O641" s="208"/>
      <c r="P641" s="208"/>
      <c r="Q641" s="208"/>
      <c r="R641" s="208"/>
      <c r="S641" s="208"/>
      <c r="T641" s="209"/>
      <c r="AT641" s="210" t="s">
        <v>213</v>
      </c>
      <c r="AU641" s="210" t="s">
        <v>84</v>
      </c>
      <c r="AV641" s="13" t="s">
        <v>84</v>
      </c>
      <c r="AW641" s="13" t="s">
        <v>35</v>
      </c>
      <c r="AX641" s="13" t="s">
        <v>74</v>
      </c>
      <c r="AY641" s="210" t="s">
        <v>197</v>
      </c>
    </row>
    <row r="642" spans="1:65" s="16" customFormat="1" ht="11.25">
      <c r="B642" s="232"/>
      <c r="C642" s="233"/>
      <c r="D642" s="201" t="s">
        <v>213</v>
      </c>
      <c r="E642" s="234" t="s">
        <v>28</v>
      </c>
      <c r="F642" s="235" t="s">
        <v>416</v>
      </c>
      <c r="G642" s="233"/>
      <c r="H642" s="236">
        <v>594.44799999999998</v>
      </c>
      <c r="I642" s="237"/>
      <c r="J642" s="233"/>
      <c r="K642" s="233"/>
      <c r="L642" s="238"/>
      <c r="M642" s="239"/>
      <c r="N642" s="240"/>
      <c r="O642" s="240"/>
      <c r="P642" s="240"/>
      <c r="Q642" s="240"/>
      <c r="R642" s="240"/>
      <c r="S642" s="240"/>
      <c r="T642" s="241"/>
      <c r="AT642" s="242" t="s">
        <v>213</v>
      </c>
      <c r="AU642" s="242" t="s">
        <v>84</v>
      </c>
      <c r="AV642" s="16" t="s">
        <v>160</v>
      </c>
      <c r="AW642" s="16" t="s">
        <v>35</v>
      </c>
      <c r="AX642" s="16" t="s">
        <v>74</v>
      </c>
      <c r="AY642" s="242" t="s">
        <v>197</v>
      </c>
    </row>
    <row r="643" spans="1:65" s="15" customFormat="1" ht="11.25">
      <c r="B643" s="222"/>
      <c r="C643" s="223"/>
      <c r="D643" s="201" t="s">
        <v>213</v>
      </c>
      <c r="E643" s="224" t="s">
        <v>28</v>
      </c>
      <c r="F643" s="225" t="s">
        <v>1083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1106</v>
      </c>
      <c r="G644" s="200"/>
      <c r="H644" s="204">
        <v>321</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3" customFormat="1" ht="11.25">
      <c r="B645" s="199"/>
      <c r="C645" s="200"/>
      <c r="D645" s="201" t="s">
        <v>213</v>
      </c>
      <c r="E645" s="202" t="s">
        <v>28</v>
      </c>
      <c r="F645" s="203" t="s">
        <v>1107</v>
      </c>
      <c r="G645" s="200"/>
      <c r="H645" s="204">
        <v>27.5</v>
      </c>
      <c r="I645" s="205"/>
      <c r="J645" s="200"/>
      <c r="K645" s="200"/>
      <c r="L645" s="206"/>
      <c r="M645" s="207"/>
      <c r="N645" s="208"/>
      <c r="O645" s="208"/>
      <c r="P645" s="208"/>
      <c r="Q645" s="208"/>
      <c r="R645" s="208"/>
      <c r="S645" s="208"/>
      <c r="T645" s="209"/>
      <c r="AT645" s="210" t="s">
        <v>213</v>
      </c>
      <c r="AU645" s="210" t="s">
        <v>84</v>
      </c>
      <c r="AV645" s="13" t="s">
        <v>84</v>
      </c>
      <c r="AW645" s="13" t="s">
        <v>35</v>
      </c>
      <c r="AX645" s="13" t="s">
        <v>74</v>
      </c>
      <c r="AY645" s="210" t="s">
        <v>197</v>
      </c>
    </row>
    <row r="646" spans="1:65" s="15" customFormat="1" ht="11.25">
      <c r="B646" s="222"/>
      <c r="C646" s="223"/>
      <c r="D646" s="201" t="s">
        <v>213</v>
      </c>
      <c r="E646" s="224" t="s">
        <v>28</v>
      </c>
      <c r="F646" s="225" t="s">
        <v>1076</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3" customFormat="1" ht="11.25">
      <c r="B647" s="199"/>
      <c r="C647" s="200"/>
      <c r="D647" s="201" t="s">
        <v>213</v>
      </c>
      <c r="E647" s="202" t="s">
        <v>28</v>
      </c>
      <c r="F647" s="203" t="s">
        <v>1108</v>
      </c>
      <c r="G647" s="200"/>
      <c r="H647" s="204">
        <v>1.59</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3" customFormat="1" ht="11.25">
      <c r="B648" s="199"/>
      <c r="C648" s="200"/>
      <c r="D648" s="201" t="s">
        <v>213</v>
      </c>
      <c r="E648" s="202" t="s">
        <v>28</v>
      </c>
      <c r="F648" s="203" t="s">
        <v>1109</v>
      </c>
      <c r="G648" s="200"/>
      <c r="H648" s="204">
        <v>2.915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6" customFormat="1" ht="11.25">
      <c r="B649" s="232"/>
      <c r="C649" s="233"/>
      <c r="D649" s="201" t="s">
        <v>213</v>
      </c>
      <c r="E649" s="234" t="s">
        <v>28</v>
      </c>
      <c r="F649" s="235" t="s">
        <v>416</v>
      </c>
      <c r="G649" s="233"/>
      <c r="H649" s="236">
        <v>353.005</v>
      </c>
      <c r="I649" s="237"/>
      <c r="J649" s="233"/>
      <c r="K649" s="233"/>
      <c r="L649" s="238"/>
      <c r="M649" s="239"/>
      <c r="N649" s="240"/>
      <c r="O649" s="240"/>
      <c r="P649" s="240"/>
      <c r="Q649" s="240"/>
      <c r="R649" s="240"/>
      <c r="S649" s="240"/>
      <c r="T649" s="241"/>
      <c r="AT649" s="242" t="s">
        <v>213</v>
      </c>
      <c r="AU649" s="242" t="s">
        <v>84</v>
      </c>
      <c r="AV649" s="16" t="s">
        <v>160</v>
      </c>
      <c r="AW649" s="16" t="s">
        <v>35</v>
      </c>
      <c r="AX649" s="16" t="s">
        <v>74</v>
      </c>
      <c r="AY649" s="242" t="s">
        <v>197</v>
      </c>
    </row>
    <row r="650" spans="1:65" s="15" customFormat="1" ht="11.25">
      <c r="B650" s="222"/>
      <c r="C650" s="223"/>
      <c r="D650" s="201" t="s">
        <v>213</v>
      </c>
      <c r="E650" s="224" t="s">
        <v>28</v>
      </c>
      <c r="F650" s="225" t="s">
        <v>1110</v>
      </c>
      <c r="G650" s="223"/>
      <c r="H650" s="224" t="s">
        <v>28</v>
      </c>
      <c r="I650" s="226"/>
      <c r="J650" s="223"/>
      <c r="K650" s="223"/>
      <c r="L650" s="227"/>
      <c r="M650" s="228"/>
      <c r="N650" s="229"/>
      <c r="O650" s="229"/>
      <c r="P650" s="229"/>
      <c r="Q650" s="229"/>
      <c r="R650" s="229"/>
      <c r="S650" s="229"/>
      <c r="T650" s="230"/>
      <c r="AT650" s="231" t="s">
        <v>213</v>
      </c>
      <c r="AU650" s="231" t="s">
        <v>84</v>
      </c>
      <c r="AV650" s="15" t="s">
        <v>82</v>
      </c>
      <c r="AW650" s="15" t="s">
        <v>35</v>
      </c>
      <c r="AX650" s="15" t="s">
        <v>74</v>
      </c>
      <c r="AY650" s="231" t="s">
        <v>197</v>
      </c>
    </row>
    <row r="651" spans="1:65" s="13" customFormat="1" ht="11.25">
      <c r="B651" s="199"/>
      <c r="C651" s="200"/>
      <c r="D651" s="201" t="s">
        <v>213</v>
      </c>
      <c r="E651" s="202" t="s">
        <v>28</v>
      </c>
      <c r="F651" s="203" t="s">
        <v>1111</v>
      </c>
      <c r="G651" s="200"/>
      <c r="H651" s="204">
        <v>25</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4" customFormat="1" ht="11.25">
      <c r="B652" s="211"/>
      <c r="C652" s="212"/>
      <c r="D652" s="201" t="s">
        <v>213</v>
      </c>
      <c r="E652" s="213" t="s">
        <v>28</v>
      </c>
      <c r="F652" s="214" t="s">
        <v>226</v>
      </c>
      <c r="G652" s="212"/>
      <c r="H652" s="215">
        <v>972.45299999999997</v>
      </c>
      <c r="I652" s="216"/>
      <c r="J652" s="212"/>
      <c r="K652" s="212"/>
      <c r="L652" s="217"/>
      <c r="M652" s="218"/>
      <c r="N652" s="219"/>
      <c r="O652" s="219"/>
      <c r="P652" s="219"/>
      <c r="Q652" s="219"/>
      <c r="R652" s="219"/>
      <c r="S652" s="219"/>
      <c r="T652" s="220"/>
      <c r="AT652" s="221" t="s">
        <v>213</v>
      </c>
      <c r="AU652" s="221" t="s">
        <v>84</v>
      </c>
      <c r="AV652" s="14" t="s">
        <v>204</v>
      </c>
      <c r="AW652" s="14" t="s">
        <v>35</v>
      </c>
      <c r="AX652" s="14" t="s">
        <v>82</v>
      </c>
      <c r="AY652" s="221" t="s">
        <v>197</v>
      </c>
    </row>
    <row r="653" spans="1:65" s="2" customFormat="1" ht="24.2" customHeight="1">
      <c r="A653" s="37"/>
      <c r="B653" s="38"/>
      <c r="C653" s="181" t="s">
        <v>526</v>
      </c>
      <c r="D653" s="181" t="s">
        <v>199</v>
      </c>
      <c r="E653" s="182" t="s">
        <v>1112</v>
      </c>
      <c r="F653" s="183" t="s">
        <v>1113</v>
      </c>
      <c r="G653" s="184" t="s">
        <v>202</v>
      </c>
      <c r="H653" s="185">
        <v>972.45299999999997</v>
      </c>
      <c r="I653" s="186"/>
      <c r="J653" s="187">
        <f>ROUND(I653*H653,2)</f>
        <v>0</v>
      </c>
      <c r="K653" s="183" t="s">
        <v>203</v>
      </c>
      <c r="L653" s="42"/>
      <c r="M653" s="188" t="s">
        <v>28</v>
      </c>
      <c r="N653" s="189" t="s">
        <v>45</v>
      </c>
      <c r="O653" s="67"/>
      <c r="P653" s="190">
        <f>O653*H653</f>
        <v>0</v>
      </c>
      <c r="Q653" s="190">
        <v>0</v>
      </c>
      <c r="R653" s="190">
        <f>Q653*H653</f>
        <v>0</v>
      </c>
      <c r="S653" s="190">
        <v>0</v>
      </c>
      <c r="T653" s="191">
        <f>S653*H653</f>
        <v>0</v>
      </c>
      <c r="U653" s="37"/>
      <c r="V653" s="37"/>
      <c r="W653" s="37"/>
      <c r="X653" s="37"/>
      <c r="Y653" s="37"/>
      <c r="Z653" s="37"/>
      <c r="AA653" s="37"/>
      <c r="AB653" s="37"/>
      <c r="AC653" s="37"/>
      <c r="AD653" s="37"/>
      <c r="AE653" s="37"/>
      <c r="AR653" s="192" t="s">
        <v>204</v>
      </c>
      <c r="AT653" s="192" t="s">
        <v>199</v>
      </c>
      <c r="AU653" s="192" t="s">
        <v>84</v>
      </c>
      <c r="AY653" s="20" t="s">
        <v>197</v>
      </c>
      <c r="BE653" s="193">
        <f>IF(N653="základní",J653,0)</f>
        <v>0</v>
      </c>
      <c r="BF653" s="193">
        <f>IF(N653="snížená",J653,0)</f>
        <v>0</v>
      </c>
      <c r="BG653" s="193">
        <f>IF(N653="zákl. přenesená",J653,0)</f>
        <v>0</v>
      </c>
      <c r="BH653" s="193">
        <f>IF(N653="sníž. přenesená",J653,0)</f>
        <v>0</v>
      </c>
      <c r="BI653" s="193">
        <f>IF(N653="nulová",J653,0)</f>
        <v>0</v>
      </c>
      <c r="BJ653" s="20" t="s">
        <v>82</v>
      </c>
      <c r="BK653" s="193">
        <f>ROUND(I653*H653,2)</f>
        <v>0</v>
      </c>
      <c r="BL653" s="20" t="s">
        <v>204</v>
      </c>
      <c r="BM653" s="192" t="s">
        <v>1114</v>
      </c>
    </row>
    <row r="654" spans="1:65" s="2" customFormat="1" ht="11.25">
      <c r="A654" s="37"/>
      <c r="B654" s="38"/>
      <c r="C654" s="39"/>
      <c r="D654" s="194" t="s">
        <v>206</v>
      </c>
      <c r="E654" s="39"/>
      <c r="F654" s="195" t="s">
        <v>1115</v>
      </c>
      <c r="G654" s="39"/>
      <c r="H654" s="39"/>
      <c r="I654" s="196"/>
      <c r="J654" s="39"/>
      <c r="K654" s="39"/>
      <c r="L654" s="42"/>
      <c r="M654" s="197"/>
      <c r="N654" s="198"/>
      <c r="O654" s="67"/>
      <c r="P654" s="67"/>
      <c r="Q654" s="67"/>
      <c r="R654" s="67"/>
      <c r="S654" s="67"/>
      <c r="T654" s="68"/>
      <c r="U654" s="37"/>
      <c r="V654" s="37"/>
      <c r="W654" s="37"/>
      <c r="X654" s="37"/>
      <c r="Y654" s="37"/>
      <c r="Z654" s="37"/>
      <c r="AA654" s="37"/>
      <c r="AB654" s="37"/>
      <c r="AC654" s="37"/>
      <c r="AD654" s="37"/>
      <c r="AE654" s="37"/>
      <c r="AT654" s="20" t="s">
        <v>206</v>
      </c>
      <c r="AU654" s="20" t="s">
        <v>84</v>
      </c>
    </row>
    <row r="655" spans="1:65" s="2" customFormat="1" ht="24.2" customHeight="1">
      <c r="A655" s="37"/>
      <c r="B655" s="38"/>
      <c r="C655" s="181" t="s">
        <v>1116</v>
      </c>
      <c r="D655" s="181" t="s">
        <v>199</v>
      </c>
      <c r="E655" s="182" t="s">
        <v>1117</v>
      </c>
      <c r="F655" s="183" t="s">
        <v>1118</v>
      </c>
      <c r="G655" s="184" t="s">
        <v>202</v>
      </c>
      <c r="H655" s="185">
        <v>826.596</v>
      </c>
      <c r="I655" s="186"/>
      <c r="J655" s="187">
        <f>ROUND(I655*H655,2)</f>
        <v>0</v>
      </c>
      <c r="K655" s="183" t="s">
        <v>203</v>
      </c>
      <c r="L655" s="42"/>
      <c r="M655" s="188" t="s">
        <v>28</v>
      </c>
      <c r="N655" s="189" t="s">
        <v>45</v>
      </c>
      <c r="O655" s="67"/>
      <c r="P655" s="190">
        <f>O655*H655</f>
        <v>0</v>
      </c>
      <c r="Q655" s="190">
        <v>8.8000000000000003E-4</v>
      </c>
      <c r="R655" s="190">
        <f>Q655*H655</f>
        <v>0.72740448000000002</v>
      </c>
      <c r="S655" s="190">
        <v>0</v>
      </c>
      <c r="T655" s="191">
        <f>S655*H655</f>
        <v>0</v>
      </c>
      <c r="U655" s="37"/>
      <c r="V655" s="37"/>
      <c r="W655" s="37"/>
      <c r="X655" s="37"/>
      <c r="Y655" s="37"/>
      <c r="Z655" s="37"/>
      <c r="AA655" s="37"/>
      <c r="AB655" s="37"/>
      <c r="AC655" s="37"/>
      <c r="AD655" s="37"/>
      <c r="AE655" s="37"/>
      <c r="AR655" s="192" t="s">
        <v>204</v>
      </c>
      <c r="AT655" s="192" t="s">
        <v>199</v>
      </c>
      <c r="AU655" s="192" t="s">
        <v>84</v>
      </c>
      <c r="AY655" s="20" t="s">
        <v>197</v>
      </c>
      <c r="BE655" s="193">
        <f>IF(N655="základní",J655,0)</f>
        <v>0</v>
      </c>
      <c r="BF655" s="193">
        <f>IF(N655="snížená",J655,0)</f>
        <v>0</v>
      </c>
      <c r="BG655" s="193">
        <f>IF(N655="zákl. přenesená",J655,0)</f>
        <v>0</v>
      </c>
      <c r="BH655" s="193">
        <f>IF(N655="sníž. přenesená",J655,0)</f>
        <v>0</v>
      </c>
      <c r="BI655" s="193">
        <f>IF(N655="nulová",J655,0)</f>
        <v>0</v>
      </c>
      <c r="BJ655" s="20" t="s">
        <v>82</v>
      </c>
      <c r="BK655" s="193">
        <f>ROUND(I655*H655,2)</f>
        <v>0</v>
      </c>
      <c r="BL655" s="20" t="s">
        <v>204</v>
      </c>
      <c r="BM655" s="192" t="s">
        <v>1119</v>
      </c>
    </row>
    <row r="656" spans="1:65" s="2" customFormat="1" ht="11.25">
      <c r="A656" s="37"/>
      <c r="B656" s="38"/>
      <c r="C656" s="39"/>
      <c r="D656" s="194" t="s">
        <v>206</v>
      </c>
      <c r="E656" s="39"/>
      <c r="F656" s="195" t="s">
        <v>1120</v>
      </c>
      <c r="G656" s="39"/>
      <c r="H656" s="39"/>
      <c r="I656" s="196"/>
      <c r="J656" s="39"/>
      <c r="K656" s="39"/>
      <c r="L656" s="42"/>
      <c r="M656" s="197"/>
      <c r="N656" s="198"/>
      <c r="O656" s="67"/>
      <c r="P656" s="67"/>
      <c r="Q656" s="67"/>
      <c r="R656" s="67"/>
      <c r="S656" s="67"/>
      <c r="T656" s="68"/>
      <c r="U656" s="37"/>
      <c r="V656" s="37"/>
      <c r="W656" s="37"/>
      <c r="X656" s="37"/>
      <c r="Y656" s="37"/>
      <c r="Z656" s="37"/>
      <c r="AA656" s="37"/>
      <c r="AB656" s="37"/>
      <c r="AC656" s="37"/>
      <c r="AD656" s="37"/>
      <c r="AE656" s="37"/>
      <c r="AT656" s="20" t="s">
        <v>206</v>
      </c>
      <c r="AU656" s="20" t="s">
        <v>84</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5" customFormat="1" ht="11.25">
      <c r="B658" s="222"/>
      <c r="C658" s="223"/>
      <c r="D658" s="201" t="s">
        <v>213</v>
      </c>
      <c r="E658" s="224" t="s">
        <v>28</v>
      </c>
      <c r="F658" s="225" t="s">
        <v>1070</v>
      </c>
      <c r="G658" s="223"/>
      <c r="H658" s="224" t="s">
        <v>28</v>
      </c>
      <c r="I658" s="226"/>
      <c r="J658" s="223"/>
      <c r="K658" s="223"/>
      <c r="L658" s="227"/>
      <c r="M658" s="228"/>
      <c r="N658" s="229"/>
      <c r="O658" s="229"/>
      <c r="P658" s="229"/>
      <c r="Q658" s="229"/>
      <c r="R658" s="229"/>
      <c r="S658" s="229"/>
      <c r="T658" s="230"/>
      <c r="AT658" s="231" t="s">
        <v>213</v>
      </c>
      <c r="AU658" s="231" t="s">
        <v>84</v>
      </c>
      <c r="AV658" s="15" t="s">
        <v>82</v>
      </c>
      <c r="AW658" s="15" t="s">
        <v>35</v>
      </c>
      <c r="AX658" s="15" t="s">
        <v>74</v>
      </c>
      <c r="AY658" s="231" t="s">
        <v>197</v>
      </c>
    </row>
    <row r="659" spans="1:65" s="13" customFormat="1" ht="11.25">
      <c r="B659" s="199"/>
      <c r="C659" s="200"/>
      <c r="D659" s="201" t="s">
        <v>213</v>
      </c>
      <c r="E659" s="202" t="s">
        <v>28</v>
      </c>
      <c r="F659" s="203" t="s">
        <v>1094</v>
      </c>
      <c r="G659" s="200"/>
      <c r="H659" s="204">
        <v>375</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102.596</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3" customFormat="1" ht="11.25">
      <c r="B661" s="199"/>
      <c r="C661" s="200"/>
      <c r="D661" s="201" t="s">
        <v>213</v>
      </c>
      <c r="E661" s="202" t="s">
        <v>28</v>
      </c>
      <c r="F661" s="203" t="s">
        <v>1096</v>
      </c>
      <c r="G661" s="200"/>
      <c r="H661" s="204">
        <v>28</v>
      </c>
      <c r="I661" s="205"/>
      <c r="J661" s="200"/>
      <c r="K661" s="200"/>
      <c r="L661" s="206"/>
      <c r="M661" s="207"/>
      <c r="N661" s="208"/>
      <c r="O661" s="208"/>
      <c r="P661" s="208"/>
      <c r="Q661" s="208"/>
      <c r="R661" s="208"/>
      <c r="S661" s="208"/>
      <c r="T661" s="209"/>
      <c r="AT661" s="210" t="s">
        <v>213</v>
      </c>
      <c r="AU661" s="210" t="s">
        <v>84</v>
      </c>
      <c r="AV661" s="13" t="s">
        <v>84</v>
      </c>
      <c r="AW661" s="13" t="s">
        <v>35</v>
      </c>
      <c r="AX661" s="13" t="s">
        <v>74</v>
      </c>
      <c r="AY661" s="210" t="s">
        <v>197</v>
      </c>
    </row>
    <row r="662" spans="1:65" s="15" customFormat="1" ht="11.25">
      <c r="B662" s="222"/>
      <c r="C662" s="223"/>
      <c r="D662" s="201" t="s">
        <v>213</v>
      </c>
      <c r="E662" s="224" t="s">
        <v>28</v>
      </c>
      <c r="F662" s="225" t="s">
        <v>1121</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6" customFormat="1" ht="11.25">
      <c r="B663" s="232"/>
      <c r="C663" s="233"/>
      <c r="D663" s="201" t="s">
        <v>213</v>
      </c>
      <c r="E663" s="234" t="s">
        <v>28</v>
      </c>
      <c r="F663" s="235" t="s">
        <v>416</v>
      </c>
      <c r="G663" s="233"/>
      <c r="H663" s="236">
        <v>505.596</v>
      </c>
      <c r="I663" s="237"/>
      <c r="J663" s="233"/>
      <c r="K663" s="233"/>
      <c r="L663" s="238"/>
      <c r="M663" s="239"/>
      <c r="N663" s="240"/>
      <c r="O663" s="240"/>
      <c r="P663" s="240"/>
      <c r="Q663" s="240"/>
      <c r="R663" s="240"/>
      <c r="S663" s="240"/>
      <c r="T663" s="241"/>
      <c r="AT663" s="242" t="s">
        <v>213</v>
      </c>
      <c r="AU663" s="242" t="s">
        <v>84</v>
      </c>
      <c r="AV663" s="16" t="s">
        <v>160</v>
      </c>
      <c r="AW663" s="16" t="s">
        <v>35</v>
      </c>
      <c r="AX663" s="16" t="s">
        <v>74</v>
      </c>
      <c r="AY663" s="242" t="s">
        <v>197</v>
      </c>
    </row>
    <row r="664" spans="1:65" s="15" customFormat="1" ht="11.25">
      <c r="B664" s="222"/>
      <c r="C664" s="223"/>
      <c r="D664" s="201" t="s">
        <v>213</v>
      </c>
      <c r="E664" s="224" t="s">
        <v>28</v>
      </c>
      <c r="F664" s="225" t="s">
        <v>1083</v>
      </c>
      <c r="G664" s="223"/>
      <c r="H664" s="224" t="s">
        <v>28</v>
      </c>
      <c r="I664" s="226"/>
      <c r="J664" s="223"/>
      <c r="K664" s="223"/>
      <c r="L664" s="227"/>
      <c r="M664" s="228"/>
      <c r="N664" s="229"/>
      <c r="O664" s="229"/>
      <c r="P664" s="229"/>
      <c r="Q664" s="229"/>
      <c r="R664" s="229"/>
      <c r="S664" s="229"/>
      <c r="T664" s="230"/>
      <c r="AT664" s="231" t="s">
        <v>213</v>
      </c>
      <c r="AU664" s="231" t="s">
        <v>84</v>
      </c>
      <c r="AV664" s="15" t="s">
        <v>82</v>
      </c>
      <c r="AW664" s="15" t="s">
        <v>35</v>
      </c>
      <c r="AX664" s="15" t="s">
        <v>74</v>
      </c>
      <c r="AY664" s="231" t="s">
        <v>197</v>
      </c>
    </row>
    <row r="665" spans="1:65" s="13" customFormat="1" ht="11.25">
      <c r="B665" s="199"/>
      <c r="C665" s="200"/>
      <c r="D665" s="201" t="s">
        <v>213</v>
      </c>
      <c r="E665" s="202" t="s">
        <v>28</v>
      </c>
      <c r="F665" s="203" t="s">
        <v>1106</v>
      </c>
      <c r="G665" s="200"/>
      <c r="H665" s="204">
        <v>321</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5" customFormat="1" ht="11.25">
      <c r="B666" s="222"/>
      <c r="C666" s="223"/>
      <c r="D666" s="201" t="s">
        <v>213</v>
      </c>
      <c r="E666" s="224" t="s">
        <v>28</v>
      </c>
      <c r="F666" s="225" t="s">
        <v>1121</v>
      </c>
      <c r="G666" s="223"/>
      <c r="H666" s="224" t="s">
        <v>28</v>
      </c>
      <c r="I666" s="226"/>
      <c r="J666" s="223"/>
      <c r="K666" s="223"/>
      <c r="L666" s="227"/>
      <c r="M666" s="228"/>
      <c r="N666" s="229"/>
      <c r="O666" s="229"/>
      <c r="P666" s="229"/>
      <c r="Q666" s="229"/>
      <c r="R666" s="229"/>
      <c r="S666" s="229"/>
      <c r="T666" s="230"/>
      <c r="AT666" s="231" t="s">
        <v>213</v>
      </c>
      <c r="AU666" s="231" t="s">
        <v>84</v>
      </c>
      <c r="AV666" s="15" t="s">
        <v>82</v>
      </c>
      <c r="AW666" s="15" t="s">
        <v>35</v>
      </c>
      <c r="AX666" s="15" t="s">
        <v>74</v>
      </c>
      <c r="AY666" s="231" t="s">
        <v>197</v>
      </c>
    </row>
    <row r="667" spans="1:65" s="14" customFormat="1" ht="11.25">
      <c r="B667" s="211"/>
      <c r="C667" s="212"/>
      <c r="D667" s="201" t="s">
        <v>213</v>
      </c>
      <c r="E667" s="213" t="s">
        <v>28</v>
      </c>
      <c r="F667" s="214" t="s">
        <v>226</v>
      </c>
      <c r="G667" s="212"/>
      <c r="H667" s="215">
        <v>826.596</v>
      </c>
      <c r="I667" s="216"/>
      <c r="J667" s="212"/>
      <c r="K667" s="212"/>
      <c r="L667" s="217"/>
      <c r="M667" s="218"/>
      <c r="N667" s="219"/>
      <c r="O667" s="219"/>
      <c r="P667" s="219"/>
      <c r="Q667" s="219"/>
      <c r="R667" s="219"/>
      <c r="S667" s="219"/>
      <c r="T667" s="220"/>
      <c r="AT667" s="221" t="s">
        <v>213</v>
      </c>
      <c r="AU667" s="221" t="s">
        <v>84</v>
      </c>
      <c r="AV667" s="14" t="s">
        <v>204</v>
      </c>
      <c r="AW667" s="14" t="s">
        <v>35</v>
      </c>
      <c r="AX667" s="14" t="s">
        <v>82</v>
      </c>
      <c r="AY667" s="221" t="s">
        <v>197</v>
      </c>
    </row>
    <row r="668" spans="1:65" s="2" customFormat="1" ht="24.2" customHeight="1">
      <c r="A668" s="37"/>
      <c r="B668" s="38"/>
      <c r="C668" s="181" t="s">
        <v>1122</v>
      </c>
      <c r="D668" s="181" t="s">
        <v>199</v>
      </c>
      <c r="E668" s="182" t="s">
        <v>1123</v>
      </c>
      <c r="F668" s="183" t="s">
        <v>1124</v>
      </c>
      <c r="G668" s="184" t="s">
        <v>202</v>
      </c>
      <c r="H668" s="185">
        <v>826.596</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204</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204</v>
      </c>
      <c r="BM668" s="192" t="s">
        <v>1125</v>
      </c>
    </row>
    <row r="669" spans="1:65" s="2" customFormat="1" ht="11.25">
      <c r="A669" s="37"/>
      <c r="B669" s="38"/>
      <c r="C669" s="39"/>
      <c r="D669" s="194" t="s">
        <v>206</v>
      </c>
      <c r="E669" s="39"/>
      <c r="F669" s="195" t="s">
        <v>1126</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2" customFormat="1" ht="44.25" customHeight="1">
      <c r="A670" s="37"/>
      <c r="B670" s="38"/>
      <c r="C670" s="181" t="s">
        <v>1127</v>
      </c>
      <c r="D670" s="181" t="s">
        <v>199</v>
      </c>
      <c r="E670" s="182" t="s">
        <v>1128</v>
      </c>
      <c r="F670" s="183" t="s">
        <v>1129</v>
      </c>
      <c r="G670" s="184" t="s">
        <v>428</v>
      </c>
      <c r="H670" s="185">
        <v>14.411</v>
      </c>
      <c r="I670" s="186"/>
      <c r="J670" s="187">
        <f>ROUND(I670*H670,2)</f>
        <v>0</v>
      </c>
      <c r="K670" s="183" t="s">
        <v>203</v>
      </c>
      <c r="L670" s="42"/>
      <c r="M670" s="188" t="s">
        <v>28</v>
      </c>
      <c r="N670" s="189" t="s">
        <v>45</v>
      </c>
      <c r="O670" s="67"/>
      <c r="P670" s="190">
        <f>O670*H670</f>
        <v>0</v>
      </c>
      <c r="Q670" s="190">
        <v>1.05555</v>
      </c>
      <c r="R670" s="190">
        <f>Q670*H670</f>
        <v>15.21153105</v>
      </c>
      <c r="S670" s="190">
        <v>0</v>
      </c>
      <c r="T670" s="191">
        <f>S670*H670</f>
        <v>0</v>
      </c>
      <c r="U670" s="37"/>
      <c r="V670" s="37"/>
      <c r="W670" s="37"/>
      <c r="X670" s="37"/>
      <c r="Y670" s="37"/>
      <c r="Z670" s="37"/>
      <c r="AA670" s="37"/>
      <c r="AB670" s="37"/>
      <c r="AC670" s="37"/>
      <c r="AD670" s="37"/>
      <c r="AE670" s="37"/>
      <c r="AR670" s="192" t="s">
        <v>204</v>
      </c>
      <c r="AT670" s="192" t="s">
        <v>199</v>
      </c>
      <c r="AU670" s="192" t="s">
        <v>84</v>
      </c>
      <c r="AY670" s="20" t="s">
        <v>197</v>
      </c>
      <c r="BE670" s="193">
        <f>IF(N670="základní",J670,0)</f>
        <v>0</v>
      </c>
      <c r="BF670" s="193">
        <f>IF(N670="snížená",J670,0)</f>
        <v>0</v>
      </c>
      <c r="BG670" s="193">
        <f>IF(N670="zákl. přenesená",J670,0)</f>
        <v>0</v>
      </c>
      <c r="BH670" s="193">
        <f>IF(N670="sníž. přenesená",J670,0)</f>
        <v>0</v>
      </c>
      <c r="BI670" s="193">
        <f>IF(N670="nulová",J670,0)</f>
        <v>0</v>
      </c>
      <c r="BJ670" s="20" t="s">
        <v>82</v>
      </c>
      <c r="BK670" s="193">
        <f>ROUND(I670*H670,2)</f>
        <v>0</v>
      </c>
      <c r="BL670" s="20" t="s">
        <v>204</v>
      </c>
      <c r="BM670" s="192" t="s">
        <v>1130</v>
      </c>
    </row>
    <row r="671" spans="1:65" s="2" customFormat="1" ht="11.25">
      <c r="A671" s="37"/>
      <c r="B671" s="38"/>
      <c r="C671" s="39"/>
      <c r="D671" s="194" t="s">
        <v>206</v>
      </c>
      <c r="E671" s="39"/>
      <c r="F671" s="195" t="s">
        <v>1131</v>
      </c>
      <c r="G671" s="39"/>
      <c r="H671" s="39"/>
      <c r="I671" s="196"/>
      <c r="J671" s="39"/>
      <c r="K671" s="39"/>
      <c r="L671" s="42"/>
      <c r="M671" s="197"/>
      <c r="N671" s="198"/>
      <c r="O671" s="67"/>
      <c r="P671" s="67"/>
      <c r="Q671" s="67"/>
      <c r="R671" s="67"/>
      <c r="S671" s="67"/>
      <c r="T671" s="68"/>
      <c r="U671" s="37"/>
      <c r="V671" s="37"/>
      <c r="W671" s="37"/>
      <c r="X671" s="37"/>
      <c r="Y671" s="37"/>
      <c r="Z671" s="37"/>
      <c r="AA671" s="37"/>
      <c r="AB671" s="37"/>
      <c r="AC671" s="37"/>
      <c r="AD671" s="37"/>
      <c r="AE671" s="37"/>
      <c r="AT671" s="20" t="s">
        <v>206</v>
      </c>
      <c r="AU671" s="20" t="s">
        <v>84</v>
      </c>
    </row>
    <row r="672" spans="1:65" s="15" customFormat="1" ht="11.25">
      <c r="B672" s="222"/>
      <c r="C672" s="223"/>
      <c r="D672" s="201" t="s">
        <v>213</v>
      </c>
      <c r="E672" s="224" t="s">
        <v>28</v>
      </c>
      <c r="F672" s="225" t="s">
        <v>1069</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5" customFormat="1" ht="11.25">
      <c r="B673" s="222"/>
      <c r="C673" s="223"/>
      <c r="D673" s="201" t="s">
        <v>213</v>
      </c>
      <c r="E673" s="224" t="s">
        <v>28</v>
      </c>
      <c r="F673" s="225" t="s">
        <v>1132</v>
      </c>
      <c r="G673" s="223"/>
      <c r="H673" s="224" t="s">
        <v>28</v>
      </c>
      <c r="I673" s="226"/>
      <c r="J673" s="223"/>
      <c r="K673" s="223"/>
      <c r="L673" s="227"/>
      <c r="M673" s="228"/>
      <c r="N673" s="229"/>
      <c r="O673" s="229"/>
      <c r="P673" s="229"/>
      <c r="Q673" s="229"/>
      <c r="R673" s="229"/>
      <c r="S673" s="229"/>
      <c r="T673" s="230"/>
      <c r="AT673" s="231" t="s">
        <v>213</v>
      </c>
      <c r="AU673" s="231" t="s">
        <v>84</v>
      </c>
      <c r="AV673" s="15" t="s">
        <v>82</v>
      </c>
      <c r="AW673" s="15" t="s">
        <v>35</v>
      </c>
      <c r="AX673" s="15" t="s">
        <v>74</v>
      </c>
      <c r="AY673" s="231" t="s">
        <v>197</v>
      </c>
    </row>
    <row r="674" spans="2:51" s="13" customFormat="1" ht="11.25">
      <c r="B674" s="199"/>
      <c r="C674" s="200"/>
      <c r="D674" s="201" t="s">
        <v>213</v>
      </c>
      <c r="E674" s="202" t="s">
        <v>28</v>
      </c>
      <c r="F674" s="203" t="s">
        <v>1133</v>
      </c>
      <c r="G674" s="200"/>
      <c r="H674" s="204">
        <v>0.153</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1.7210000000000001</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1.774</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1.0669999999999999</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0.158</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1.786</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1.7210000000000001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2.9990000000000001</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3" customFormat="1" ht="11.25">
      <c r="B682" s="199"/>
      <c r="C682" s="200"/>
      <c r="D682" s="201" t="s">
        <v>213</v>
      </c>
      <c r="E682" s="202" t="s">
        <v>28</v>
      </c>
      <c r="F682" s="203" t="s">
        <v>1141</v>
      </c>
      <c r="G682" s="200"/>
      <c r="H682" s="204">
        <v>1.147</v>
      </c>
      <c r="I682" s="205"/>
      <c r="J682" s="200"/>
      <c r="K682" s="200"/>
      <c r="L682" s="206"/>
      <c r="M682" s="207"/>
      <c r="N682" s="208"/>
      <c r="O682" s="208"/>
      <c r="P682" s="208"/>
      <c r="Q682" s="208"/>
      <c r="R682" s="208"/>
      <c r="S682" s="208"/>
      <c r="T682" s="209"/>
      <c r="AT682" s="210" t="s">
        <v>213</v>
      </c>
      <c r="AU682" s="210" t="s">
        <v>84</v>
      </c>
      <c r="AV682" s="13" t="s">
        <v>84</v>
      </c>
      <c r="AW682" s="13" t="s">
        <v>35</v>
      </c>
      <c r="AX682" s="13" t="s">
        <v>74</v>
      </c>
      <c r="AY682" s="210" t="s">
        <v>197</v>
      </c>
    </row>
    <row r="683" spans="2:51" s="16" customFormat="1" ht="11.25">
      <c r="B683" s="232"/>
      <c r="C683" s="233"/>
      <c r="D683" s="201" t="s">
        <v>213</v>
      </c>
      <c r="E683" s="234" t="s">
        <v>28</v>
      </c>
      <c r="F683" s="235" t="s">
        <v>416</v>
      </c>
      <c r="G683" s="233"/>
      <c r="H683" s="236">
        <v>12.526</v>
      </c>
      <c r="I683" s="237"/>
      <c r="J683" s="233"/>
      <c r="K683" s="233"/>
      <c r="L683" s="238"/>
      <c r="M683" s="239"/>
      <c r="N683" s="240"/>
      <c r="O683" s="240"/>
      <c r="P683" s="240"/>
      <c r="Q683" s="240"/>
      <c r="R683" s="240"/>
      <c r="S683" s="240"/>
      <c r="T683" s="241"/>
      <c r="AT683" s="242" t="s">
        <v>213</v>
      </c>
      <c r="AU683" s="242" t="s">
        <v>84</v>
      </c>
      <c r="AV683" s="16" t="s">
        <v>160</v>
      </c>
      <c r="AW683" s="16" t="s">
        <v>35</v>
      </c>
      <c r="AX683" s="16" t="s">
        <v>74</v>
      </c>
      <c r="AY683" s="242" t="s">
        <v>197</v>
      </c>
    </row>
    <row r="684" spans="2:51" s="15" customFormat="1" ht="11.25">
      <c r="B684" s="222"/>
      <c r="C684" s="223"/>
      <c r="D684" s="201" t="s">
        <v>213</v>
      </c>
      <c r="E684" s="224" t="s">
        <v>28</v>
      </c>
      <c r="F684" s="225" t="s">
        <v>1142</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2:51" s="13" customFormat="1" ht="11.25">
      <c r="B685" s="199"/>
      <c r="C685" s="200"/>
      <c r="D685" s="201" t="s">
        <v>213</v>
      </c>
      <c r="E685" s="202" t="s">
        <v>28</v>
      </c>
      <c r="F685" s="203" t="s">
        <v>1143</v>
      </c>
      <c r="G685" s="200"/>
      <c r="H685" s="204">
        <v>2.1000000000000001E-2</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1.0940000000000001</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3" customFormat="1" ht="11.25">
      <c r="B687" s="199"/>
      <c r="C687" s="200"/>
      <c r="D687" s="201" t="s">
        <v>213</v>
      </c>
      <c r="E687" s="202" t="s">
        <v>28</v>
      </c>
      <c r="F687" s="203" t="s">
        <v>1145</v>
      </c>
      <c r="G687" s="200"/>
      <c r="H687" s="204">
        <v>0.77</v>
      </c>
      <c r="I687" s="205"/>
      <c r="J687" s="200"/>
      <c r="K687" s="200"/>
      <c r="L687" s="206"/>
      <c r="M687" s="207"/>
      <c r="N687" s="208"/>
      <c r="O687" s="208"/>
      <c r="P687" s="208"/>
      <c r="Q687" s="208"/>
      <c r="R687" s="208"/>
      <c r="S687" s="208"/>
      <c r="T687" s="209"/>
      <c r="AT687" s="210" t="s">
        <v>213</v>
      </c>
      <c r="AU687" s="210" t="s">
        <v>84</v>
      </c>
      <c r="AV687" s="13" t="s">
        <v>84</v>
      </c>
      <c r="AW687" s="13" t="s">
        <v>35</v>
      </c>
      <c r="AX687" s="13" t="s">
        <v>74</v>
      </c>
      <c r="AY687" s="210" t="s">
        <v>197</v>
      </c>
    </row>
    <row r="688" spans="2:51" s="16" customFormat="1" ht="11.25">
      <c r="B688" s="232"/>
      <c r="C688" s="233"/>
      <c r="D688" s="201" t="s">
        <v>213</v>
      </c>
      <c r="E688" s="234" t="s">
        <v>28</v>
      </c>
      <c r="F688" s="235" t="s">
        <v>416</v>
      </c>
      <c r="G688" s="233"/>
      <c r="H688" s="236">
        <v>1.885</v>
      </c>
      <c r="I688" s="237"/>
      <c r="J688" s="233"/>
      <c r="K688" s="233"/>
      <c r="L688" s="238"/>
      <c r="M688" s="239"/>
      <c r="N688" s="240"/>
      <c r="O688" s="240"/>
      <c r="P688" s="240"/>
      <c r="Q688" s="240"/>
      <c r="R688" s="240"/>
      <c r="S688" s="240"/>
      <c r="T688" s="241"/>
      <c r="AT688" s="242" t="s">
        <v>213</v>
      </c>
      <c r="AU688" s="242" t="s">
        <v>84</v>
      </c>
      <c r="AV688" s="16" t="s">
        <v>160</v>
      </c>
      <c r="AW688" s="16" t="s">
        <v>35</v>
      </c>
      <c r="AX688" s="16" t="s">
        <v>74</v>
      </c>
      <c r="AY688" s="242" t="s">
        <v>197</v>
      </c>
    </row>
    <row r="689" spans="1:65" s="14" customFormat="1" ht="11.25">
      <c r="B689" s="211"/>
      <c r="C689" s="212"/>
      <c r="D689" s="201" t="s">
        <v>213</v>
      </c>
      <c r="E689" s="213" t="s">
        <v>28</v>
      </c>
      <c r="F689" s="214" t="s">
        <v>226</v>
      </c>
      <c r="G689" s="212"/>
      <c r="H689" s="215">
        <v>14.411</v>
      </c>
      <c r="I689" s="216"/>
      <c r="J689" s="212"/>
      <c r="K689" s="212"/>
      <c r="L689" s="217"/>
      <c r="M689" s="218"/>
      <c r="N689" s="219"/>
      <c r="O689" s="219"/>
      <c r="P689" s="219"/>
      <c r="Q689" s="219"/>
      <c r="R689" s="219"/>
      <c r="S689" s="219"/>
      <c r="T689" s="220"/>
      <c r="AT689" s="221" t="s">
        <v>213</v>
      </c>
      <c r="AU689" s="221" t="s">
        <v>84</v>
      </c>
      <c r="AV689" s="14" t="s">
        <v>204</v>
      </c>
      <c r="AW689" s="14" t="s">
        <v>35</v>
      </c>
      <c r="AX689" s="14" t="s">
        <v>82</v>
      </c>
      <c r="AY689" s="221" t="s">
        <v>197</v>
      </c>
    </row>
    <row r="690" spans="1:65" s="2" customFormat="1" ht="44.25" customHeight="1">
      <c r="A690" s="37"/>
      <c r="B690" s="38"/>
      <c r="C690" s="181" t="s">
        <v>1146</v>
      </c>
      <c r="D690" s="181" t="s">
        <v>199</v>
      </c>
      <c r="E690" s="182" t="s">
        <v>1147</v>
      </c>
      <c r="F690" s="183" t="s">
        <v>1148</v>
      </c>
      <c r="G690" s="184" t="s">
        <v>428</v>
      </c>
      <c r="H690" s="185">
        <v>6.69</v>
      </c>
      <c r="I690" s="186"/>
      <c r="J690" s="187">
        <f>ROUND(I690*H690,2)</f>
        <v>0</v>
      </c>
      <c r="K690" s="183" t="s">
        <v>203</v>
      </c>
      <c r="L690" s="42"/>
      <c r="M690" s="188" t="s">
        <v>28</v>
      </c>
      <c r="N690" s="189" t="s">
        <v>45</v>
      </c>
      <c r="O690" s="67"/>
      <c r="P690" s="190">
        <f>O690*H690</f>
        <v>0</v>
      </c>
      <c r="Q690" s="190">
        <v>1.06277</v>
      </c>
      <c r="R690" s="190">
        <f>Q690*H690</f>
        <v>7.1099313000000004</v>
      </c>
      <c r="S690" s="190">
        <v>0</v>
      </c>
      <c r="T690" s="191">
        <f>S690*H690</f>
        <v>0</v>
      </c>
      <c r="U690" s="37"/>
      <c r="V690" s="37"/>
      <c r="W690" s="37"/>
      <c r="X690" s="37"/>
      <c r="Y690" s="37"/>
      <c r="Z690" s="37"/>
      <c r="AA690" s="37"/>
      <c r="AB690" s="37"/>
      <c r="AC690" s="37"/>
      <c r="AD690" s="37"/>
      <c r="AE690" s="37"/>
      <c r="AR690" s="192" t="s">
        <v>204</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204</v>
      </c>
      <c r="BM690" s="192" t="s">
        <v>1149</v>
      </c>
    </row>
    <row r="691" spans="1:65" s="2" customFormat="1" ht="11.25">
      <c r="A691" s="37"/>
      <c r="B691" s="38"/>
      <c r="C691" s="39"/>
      <c r="D691" s="194" t="s">
        <v>206</v>
      </c>
      <c r="E691" s="39"/>
      <c r="F691" s="195" t="s">
        <v>1150</v>
      </c>
      <c r="G691" s="39"/>
      <c r="H691" s="39"/>
      <c r="I691" s="196"/>
      <c r="J691" s="39"/>
      <c r="K691" s="39"/>
      <c r="L691" s="42"/>
      <c r="M691" s="197"/>
      <c r="N691" s="198"/>
      <c r="O691" s="67"/>
      <c r="P691" s="67"/>
      <c r="Q691" s="67"/>
      <c r="R691" s="67"/>
      <c r="S691" s="67"/>
      <c r="T691" s="68"/>
      <c r="U691" s="37"/>
      <c r="V691" s="37"/>
      <c r="W691" s="37"/>
      <c r="X691" s="37"/>
      <c r="Y691" s="37"/>
      <c r="Z691" s="37"/>
      <c r="AA691" s="37"/>
      <c r="AB691" s="37"/>
      <c r="AC691" s="37"/>
      <c r="AD691" s="37"/>
      <c r="AE691" s="37"/>
      <c r="AT691" s="20" t="s">
        <v>206</v>
      </c>
      <c r="AU691" s="20" t="s">
        <v>84</v>
      </c>
    </row>
    <row r="692" spans="1:65" s="15" customFormat="1" ht="11.25">
      <c r="B692" s="222"/>
      <c r="C692" s="223"/>
      <c r="D692" s="201" t="s">
        <v>213</v>
      </c>
      <c r="E692" s="224" t="s">
        <v>28</v>
      </c>
      <c r="F692" s="225" t="s">
        <v>1069</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1142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1151</v>
      </c>
      <c r="G694" s="200"/>
      <c r="H694" s="204">
        <v>3.319</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3" customFormat="1" ht="11.25">
      <c r="B695" s="199"/>
      <c r="C695" s="200"/>
      <c r="D695" s="201" t="s">
        <v>213</v>
      </c>
      <c r="E695" s="202" t="s">
        <v>28</v>
      </c>
      <c r="F695" s="203" t="s">
        <v>1152</v>
      </c>
      <c r="G695" s="200"/>
      <c r="H695" s="204">
        <v>3.371</v>
      </c>
      <c r="I695" s="205"/>
      <c r="J695" s="200"/>
      <c r="K695" s="200"/>
      <c r="L695" s="206"/>
      <c r="M695" s="207"/>
      <c r="N695" s="208"/>
      <c r="O695" s="208"/>
      <c r="P695" s="208"/>
      <c r="Q695" s="208"/>
      <c r="R695" s="208"/>
      <c r="S695" s="208"/>
      <c r="T695" s="209"/>
      <c r="AT695" s="210" t="s">
        <v>213</v>
      </c>
      <c r="AU695" s="210" t="s">
        <v>84</v>
      </c>
      <c r="AV695" s="13" t="s">
        <v>84</v>
      </c>
      <c r="AW695" s="13" t="s">
        <v>35</v>
      </c>
      <c r="AX695" s="13" t="s">
        <v>74</v>
      </c>
      <c r="AY695" s="210" t="s">
        <v>197</v>
      </c>
    </row>
    <row r="696" spans="1:65" s="14" customFormat="1" ht="11.25">
      <c r="B696" s="211"/>
      <c r="C696" s="212"/>
      <c r="D696" s="201" t="s">
        <v>213</v>
      </c>
      <c r="E696" s="213" t="s">
        <v>28</v>
      </c>
      <c r="F696" s="214" t="s">
        <v>226</v>
      </c>
      <c r="G696" s="212"/>
      <c r="H696" s="215">
        <v>6.69</v>
      </c>
      <c r="I696" s="216"/>
      <c r="J696" s="212"/>
      <c r="K696" s="212"/>
      <c r="L696" s="217"/>
      <c r="M696" s="218"/>
      <c r="N696" s="219"/>
      <c r="O696" s="219"/>
      <c r="P696" s="219"/>
      <c r="Q696" s="219"/>
      <c r="R696" s="219"/>
      <c r="S696" s="219"/>
      <c r="T696" s="220"/>
      <c r="AT696" s="221" t="s">
        <v>213</v>
      </c>
      <c r="AU696" s="221" t="s">
        <v>84</v>
      </c>
      <c r="AV696" s="14" t="s">
        <v>204</v>
      </c>
      <c r="AW696" s="14" t="s">
        <v>35</v>
      </c>
      <c r="AX696" s="14" t="s">
        <v>82</v>
      </c>
      <c r="AY696" s="221" t="s">
        <v>197</v>
      </c>
    </row>
    <row r="697" spans="1:65" s="2" customFormat="1" ht="16.5" customHeight="1">
      <c r="A697" s="37"/>
      <c r="B697" s="38"/>
      <c r="C697" s="181" t="s">
        <v>1153</v>
      </c>
      <c r="D697" s="181" t="s">
        <v>199</v>
      </c>
      <c r="E697" s="182" t="s">
        <v>1154</v>
      </c>
      <c r="F697" s="183" t="s">
        <v>1155</v>
      </c>
      <c r="G697" s="184" t="s">
        <v>409</v>
      </c>
      <c r="H697" s="185">
        <v>36.695999999999998</v>
      </c>
      <c r="I697" s="186"/>
      <c r="J697" s="187">
        <f>ROUND(I697*H697,2)</f>
        <v>0</v>
      </c>
      <c r="K697" s="183" t="s">
        <v>203</v>
      </c>
      <c r="L697" s="42"/>
      <c r="M697" s="188" t="s">
        <v>28</v>
      </c>
      <c r="N697" s="189" t="s">
        <v>45</v>
      </c>
      <c r="O697" s="67"/>
      <c r="P697" s="190">
        <f>O697*H697</f>
        <v>0</v>
      </c>
      <c r="Q697" s="190">
        <v>2.5019800000000001</v>
      </c>
      <c r="R697" s="190">
        <f>Q697*H697</f>
        <v>91.812658079999991</v>
      </c>
      <c r="S697" s="190">
        <v>0</v>
      </c>
      <c r="T697" s="191">
        <f>S697*H697</f>
        <v>0</v>
      </c>
      <c r="U697" s="37"/>
      <c r="V697" s="37"/>
      <c r="W697" s="37"/>
      <c r="X697" s="37"/>
      <c r="Y697" s="37"/>
      <c r="Z697" s="37"/>
      <c r="AA697" s="37"/>
      <c r="AB697" s="37"/>
      <c r="AC697" s="37"/>
      <c r="AD697" s="37"/>
      <c r="AE697" s="37"/>
      <c r="AR697" s="192" t="s">
        <v>204</v>
      </c>
      <c r="AT697" s="192" t="s">
        <v>199</v>
      </c>
      <c r="AU697" s="192" t="s">
        <v>84</v>
      </c>
      <c r="AY697" s="20" t="s">
        <v>197</v>
      </c>
      <c r="BE697" s="193">
        <f>IF(N697="základní",J697,0)</f>
        <v>0</v>
      </c>
      <c r="BF697" s="193">
        <f>IF(N697="snížená",J697,0)</f>
        <v>0</v>
      </c>
      <c r="BG697" s="193">
        <f>IF(N697="zákl. přenesená",J697,0)</f>
        <v>0</v>
      </c>
      <c r="BH697" s="193">
        <f>IF(N697="sníž. přenesená",J697,0)</f>
        <v>0</v>
      </c>
      <c r="BI697" s="193">
        <f>IF(N697="nulová",J697,0)</f>
        <v>0</v>
      </c>
      <c r="BJ697" s="20" t="s">
        <v>82</v>
      </c>
      <c r="BK697" s="193">
        <f>ROUND(I697*H697,2)</f>
        <v>0</v>
      </c>
      <c r="BL697" s="20" t="s">
        <v>204</v>
      </c>
      <c r="BM697" s="192" t="s">
        <v>1156</v>
      </c>
    </row>
    <row r="698" spans="1:65" s="2" customFormat="1" ht="11.25">
      <c r="A698" s="37"/>
      <c r="B698" s="38"/>
      <c r="C698" s="39"/>
      <c r="D698" s="194" t="s">
        <v>206</v>
      </c>
      <c r="E698" s="39"/>
      <c r="F698" s="195" t="s">
        <v>1157</v>
      </c>
      <c r="G698" s="39"/>
      <c r="H698" s="39"/>
      <c r="I698" s="196"/>
      <c r="J698" s="39"/>
      <c r="K698" s="39"/>
      <c r="L698" s="42"/>
      <c r="M698" s="197"/>
      <c r="N698" s="198"/>
      <c r="O698" s="67"/>
      <c r="P698" s="67"/>
      <c r="Q698" s="67"/>
      <c r="R698" s="67"/>
      <c r="S698" s="67"/>
      <c r="T698" s="68"/>
      <c r="U698" s="37"/>
      <c r="V698" s="37"/>
      <c r="W698" s="37"/>
      <c r="X698" s="37"/>
      <c r="Y698" s="37"/>
      <c r="Z698" s="37"/>
      <c r="AA698" s="37"/>
      <c r="AB698" s="37"/>
      <c r="AC698" s="37"/>
      <c r="AD698" s="37"/>
      <c r="AE698" s="37"/>
      <c r="AT698" s="20" t="s">
        <v>206</v>
      </c>
      <c r="AU698" s="20" t="s">
        <v>84</v>
      </c>
    </row>
    <row r="699" spans="1:65" s="15" customFormat="1" ht="11.25">
      <c r="B699" s="222"/>
      <c r="C699" s="223"/>
      <c r="D699" s="201" t="s">
        <v>213</v>
      </c>
      <c r="E699" s="224" t="s">
        <v>28</v>
      </c>
      <c r="F699" s="225" t="s">
        <v>412</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5" customFormat="1" ht="11.25">
      <c r="B700" s="222"/>
      <c r="C700" s="223"/>
      <c r="D700" s="201" t="s">
        <v>213</v>
      </c>
      <c r="E700" s="224" t="s">
        <v>28</v>
      </c>
      <c r="F700" s="225" t="s">
        <v>1158</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1:65" s="13" customFormat="1" ht="11.25">
      <c r="B701" s="199"/>
      <c r="C701" s="200"/>
      <c r="D701" s="201" t="s">
        <v>213</v>
      </c>
      <c r="E701" s="202" t="s">
        <v>28</v>
      </c>
      <c r="F701" s="203" t="s">
        <v>1159</v>
      </c>
      <c r="G701" s="200"/>
      <c r="H701" s="204">
        <v>10.241</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1:65" s="15" customFormat="1" ht="11.25">
      <c r="B702" s="222"/>
      <c r="C702" s="223"/>
      <c r="D702" s="201" t="s">
        <v>213</v>
      </c>
      <c r="E702" s="224" t="s">
        <v>28</v>
      </c>
      <c r="F702" s="225" t="s">
        <v>1160</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1161</v>
      </c>
      <c r="G703" s="200"/>
      <c r="H703" s="204">
        <v>9.1579999999999995</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5" customFormat="1" ht="11.25">
      <c r="B704" s="222"/>
      <c r="C704" s="223"/>
      <c r="D704" s="201" t="s">
        <v>213</v>
      </c>
      <c r="E704" s="224" t="s">
        <v>28</v>
      </c>
      <c r="F704" s="225" t="s">
        <v>1162</v>
      </c>
      <c r="G704" s="223"/>
      <c r="H704" s="224" t="s">
        <v>28</v>
      </c>
      <c r="I704" s="226"/>
      <c r="J704" s="223"/>
      <c r="K704" s="223"/>
      <c r="L704" s="227"/>
      <c r="M704" s="228"/>
      <c r="N704" s="229"/>
      <c r="O704" s="229"/>
      <c r="P704" s="229"/>
      <c r="Q704" s="229"/>
      <c r="R704" s="229"/>
      <c r="S704" s="229"/>
      <c r="T704" s="230"/>
      <c r="AT704" s="231" t="s">
        <v>213</v>
      </c>
      <c r="AU704" s="231" t="s">
        <v>84</v>
      </c>
      <c r="AV704" s="15" t="s">
        <v>82</v>
      </c>
      <c r="AW704" s="15" t="s">
        <v>35</v>
      </c>
      <c r="AX704" s="15" t="s">
        <v>74</v>
      </c>
      <c r="AY704" s="231" t="s">
        <v>197</v>
      </c>
    </row>
    <row r="705" spans="1:65" s="13" customFormat="1" ht="11.25">
      <c r="B705" s="199"/>
      <c r="C705" s="200"/>
      <c r="D705" s="201" t="s">
        <v>213</v>
      </c>
      <c r="E705" s="202" t="s">
        <v>28</v>
      </c>
      <c r="F705" s="203" t="s">
        <v>1163</v>
      </c>
      <c r="G705" s="200"/>
      <c r="H705" s="204">
        <v>11.138999999999999</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5" customFormat="1" ht="11.25">
      <c r="B706" s="222"/>
      <c r="C706" s="223"/>
      <c r="D706" s="201" t="s">
        <v>213</v>
      </c>
      <c r="E706" s="224" t="s">
        <v>28</v>
      </c>
      <c r="F706" s="225" t="s">
        <v>1164</v>
      </c>
      <c r="G706" s="223"/>
      <c r="H706" s="224" t="s">
        <v>28</v>
      </c>
      <c r="I706" s="226"/>
      <c r="J706" s="223"/>
      <c r="K706" s="223"/>
      <c r="L706" s="227"/>
      <c r="M706" s="228"/>
      <c r="N706" s="229"/>
      <c r="O706" s="229"/>
      <c r="P706" s="229"/>
      <c r="Q706" s="229"/>
      <c r="R706" s="229"/>
      <c r="S706" s="229"/>
      <c r="T706" s="230"/>
      <c r="AT706" s="231" t="s">
        <v>213</v>
      </c>
      <c r="AU706" s="231" t="s">
        <v>84</v>
      </c>
      <c r="AV706" s="15" t="s">
        <v>82</v>
      </c>
      <c r="AW706" s="15" t="s">
        <v>35</v>
      </c>
      <c r="AX706" s="15" t="s">
        <v>74</v>
      </c>
      <c r="AY706" s="231" t="s">
        <v>197</v>
      </c>
    </row>
    <row r="707" spans="1:65" s="13" customFormat="1" ht="11.25">
      <c r="B707" s="199"/>
      <c r="C707" s="200"/>
      <c r="D707" s="201" t="s">
        <v>213</v>
      </c>
      <c r="E707" s="202" t="s">
        <v>28</v>
      </c>
      <c r="F707" s="203" t="s">
        <v>1165</v>
      </c>
      <c r="G707" s="200"/>
      <c r="H707" s="204">
        <v>2.1579999999999999</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5" customFormat="1" ht="11.25">
      <c r="B708" s="222"/>
      <c r="C708" s="223"/>
      <c r="D708" s="201" t="s">
        <v>213</v>
      </c>
      <c r="E708" s="224" t="s">
        <v>28</v>
      </c>
      <c r="F708" s="225" t="s">
        <v>1166</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3" customFormat="1" ht="11.25">
      <c r="B709" s="199"/>
      <c r="C709" s="200"/>
      <c r="D709" s="201" t="s">
        <v>213</v>
      </c>
      <c r="E709" s="202" t="s">
        <v>28</v>
      </c>
      <c r="F709" s="203" t="s">
        <v>1167</v>
      </c>
      <c r="G709" s="200"/>
      <c r="H709" s="204">
        <v>4</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4" customFormat="1" ht="11.25">
      <c r="B710" s="211"/>
      <c r="C710" s="212"/>
      <c r="D710" s="201" t="s">
        <v>213</v>
      </c>
      <c r="E710" s="213" t="s">
        <v>28</v>
      </c>
      <c r="F710" s="214" t="s">
        <v>226</v>
      </c>
      <c r="G710" s="212"/>
      <c r="H710" s="215">
        <v>36.695999999999998</v>
      </c>
      <c r="I710" s="216"/>
      <c r="J710" s="212"/>
      <c r="K710" s="212"/>
      <c r="L710" s="217"/>
      <c r="M710" s="218"/>
      <c r="N710" s="219"/>
      <c r="O710" s="219"/>
      <c r="P710" s="219"/>
      <c r="Q710" s="219"/>
      <c r="R710" s="219"/>
      <c r="S710" s="219"/>
      <c r="T710" s="220"/>
      <c r="AT710" s="221" t="s">
        <v>213</v>
      </c>
      <c r="AU710" s="221" t="s">
        <v>84</v>
      </c>
      <c r="AV710" s="14" t="s">
        <v>204</v>
      </c>
      <c r="AW710" s="14" t="s">
        <v>35</v>
      </c>
      <c r="AX710" s="14" t="s">
        <v>82</v>
      </c>
      <c r="AY710" s="221" t="s">
        <v>197</v>
      </c>
    </row>
    <row r="711" spans="1:65" s="2" customFormat="1" ht="16.5" customHeight="1">
      <c r="A711" s="37"/>
      <c r="B711" s="38"/>
      <c r="C711" s="181" t="s">
        <v>1168</v>
      </c>
      <c r="D711" s="181" t="s">
        <v>199</v>
      </c>
      <c r="E711" s="182" t="s">
        <v>1169</v>
      </c>
      <c r="F711" s="183" t="s">
        <v>1170</v>
      </c>
      <c r="G711" s="184" t="s">
        <v>202</v>
      </c>
      <c r="H711" s="185">
        <v>221.47399999999999</v>
      </c>
      <c r="I711" s="186"/>
      <c r="J711" s="187">
        <f>ROUND(I711*H711,2)</f>
        <v>0</v>
      </c>
      <c r="K711" s="183" t="s">
        <v>203</v>
      </c>
      <c r="L711" s="42"/>
      <c r="M711" s="188" t="s">
        <v>28</v>
      </c>
      <c r="N711" s="189" t="s">
        <v>45</v>
      </c>
      <c r="O711" s="67"/>
      <c r="P711" s="190">
        <f>O711*H711</f>
        <v>0</v>
      </c>
      <c r="Q711" s="190">
        <v>1.1169999999999999E-2</v>
      </c>
      <c r="R711" s="190">
        <f>Q711*H711</f>
        <v>2.4738645799999999</v>
      </c>
      <c r="S711" s="190">
        <v>0</v>
      </c>
      <c r="T711" s="191">
        <f>S711*H711</f>
        <v>0</v>
      </c>
      <c r="U711" s="37"/>
      <c r="V711" s="37"/>
      <c r="W711" s="37"/>
      <c r="X711" s="37"/>
      <c r="Y711" s="37"/>
      <c r="Z711" s="37"/>
      <c r="AA711" s="37"/>
      <c r="AB711" s="37"/>
      <c r="AC711" s="37"/>
      <c r="AD711" s="37"/>
      <c r="AE711" s="37"/>
      <c r="AR711" s="192" t="s">
        <v>204</v>
      </c>
      <c r="AT711" s="192" t="s">
        <v>199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204</v>
      </c>
      <c r="BM711" s="192" t="s">
        <v>1171</v>
      </c>
    </row>
    <row r="712" spans="1:65" s="2" customFormat="1" ht="11.25">
      <c r="A712" s="37"/>
      <c r="B712" s="38"/>
      <c r="C712" s="39"/>
      <c r="D712" s="194" t="s">
        <v>206</v>
      </c>
      <c r="E712" s="39"/>
      <c r="F712" s="195" t="s">
        <v>1172</v>
      </c>
      <c r="G712" s="39"/>
      <c r="H712" s="39"/>
      <c r="I712" s="196"/>
      <c r="J712" s="39"/>
      <c r="K712" s="39"/>
      <c r="L712" s="42"/>
      <c r="M712" s="197"/>
      <c r="N712" s="198"/>
      <c r="O712" s="67"/>
      <c r="P712" s="67"/>
      <c r="Q712" s="67"/>
      <c r="R712" s="67"/>
      <c r="S712" s="67"/>
      <c r="T712" s="68"/>
      <c r="U712" s="37"/>
      <c r="V712" s="37"/>
      <c r="W712" s="37"/>
      <c r="X712" s="37"/>
      <c r="Y712" s="37"/>
      <c r="Z712" s="37"/>
      <c r="AA712" s="37"/>
      <c r="AB712" s="37"/>
      <c r="AC712" s="37"/>
      <c r="AD712" s="37"/>
      <c r="AE712" s="37"/>
      <c r="AT712" s="20" t="s">
        <v>206</v>
      </c>
      <c r="AU712" s="20" t="s">
        <v>84</v>
      </c>
    </row>
    <row r="713" spans="1:65" s="15" customFormat="1" ht="11.25">
      <c r="B713" s="222"/>
      <c r="C713" s="223"/>
      <c r="D713" s="201" t="s">
        <v>213</v>
      </c>
      <c r="E713" s="224" t="s">
        <v>28</v>
      </c>
      <c r="F713" s="225" t="s">
        <v>412</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5" customFormat="1" ht="11.25">
      <c r="B714" s="222"/>
      <c r="C714" s="223"/>
      <c r="D714" s="201" t="s">
        <v>213</v>
      </c>
      <c r="E714" s="224" t="s">
        <v>28</v>
      </c>
      <c r="F714" s="225" t="s">
        <v>1158</v>
      </c>
      <c r="G714" s="223"/>
      <c r="H714" s="224" t="s">
        <v>28</v>
      </c>
      <c r="I714" s="226"/>
      <c r="J714" s="223"/>
      <c r="K714" s="223"/>
      <c r="L714" s="227"/>
      <c r="M714" s="228"/>
      <c r="N714" s="229"/>
      <c r="O714" s="229"/>
      <c r="P714" s="229"/>
      <c r="Q714" s="229"/>
      <c r="R714" s="229"/>
      <c r="S714" s="229"/>
      <c r="T714" s="230"/>
      <c r="AT714" s="231" t="s">
        <v>213</v>
      </c>
      <c r="AU714" s="231" t="s">
        <v>84</v>
      </c>
      <c r="AV714" s="15" t="s">
        <v>82</v>
      </c>
      <c r="AW714" s="15" t="s">
        <v>35</v>
      </c>
      <c r="AX714" s="15" t="s">
        <v>74</v>
      </c>
      <c r="AY714" s="231" t="s">
        <v>197</v>
      </c>
    </row>
    <row r="715" spans="1:65" s="13" customFormat="1" ht="11.25">
      <c r="B715" s="199"/>
      <c r="C715" s="200"/>
      <c r="D715" s="201" t="s">
        <v>213</v>
      </c>
      <c r="E715" s="202" t="s">
        <v>28</v>
      </c>
      <c r="F715" s="203" t="s">
        <v>1173</v>
      </c>
      <c r="G715" s="200"/>
      <c r="H715" s="204">
        <v>53.9</v>
      </c>
      <c r="I715" s="205"/>
      <c r="J715" s="200"/>
      <c r="K715" s="200"/>
      <c r="L715" s="206"/>
      <c r="M715" s="207"/>
      <c r="N715" s="208"/>
      <c r="O715" s="208"/>
      <c r="P715" s="208"/>
      <c r="Q715" s="208"/>
      <c r="R715" s="208"/>
      <c r="S715" s="208"/>
      <c r="T715" s="209"/>
      <c r="AT715" s="210" t="s">
        <v>213</v>
      </c>
      <c r="AU715" s="210" t="s">
        <v>84</v>
      </c>
      <c r="AV715" s="13" t="s">
        <v>84</v>
      </c>
      <c r="AW715" s="13" t="s">
        <v>35</v>
      </c>
      <c r="AX715" s="13" t="s">
        <v>74</v>
      </c>
      <c r="AY715" s="210" t="s">
        <v>197</v>
      </c>
    </row>
    <row r="716" spans="1:65" s="15" customFormat="1" ht="11.25">
      <c r="B716" s="222"/>
      <c r="C716" s="223"/>
      <c r="D716" s="201" t="s">
        <v>213</v>
      </c>
      <c r="E716" s="224" t="s">
        <v>28</v>
      </c>
      <c r="F716" s="225" t="s">
        <v>1160</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1174</v>
      </c>
      <c r="G717" s="200"/>
      <c r="H717" s="204">
        <v>61.05</v>
      </c>
      <c r="I717" s="205"/>
      <c r="J717" s="200"/>
      <c r="K717" s="200"/>
      <c r="L717" s="206"/>
      <c r="M717" s="207"/>
      <c r="N717" s="208"/>
      <c r="O717" s="208"/>
      <c r="P717" s="208"/>
      <c r="Q717" s="208"/>
      <c r="R717" s="208"/>
      <c r="S717" s="208"/>
      <c r="T717" s="209"/>
      <c r="AT717" s="210" t="s">
        <v>213</v>
      </c>
      <c r="AU717" s="210" t="s">
        <v>84</v>
      </c>
      <c r="AV717" s="13" t="s">
        <v>84</v>
      </c>
      <c r="AW717" s="13" t="s">
        <v>35</v>
      </c>
      <c r="AX717" s="13" t="s">
        <v>74</v>
      </c>
      <c r="AY717" s="210" t="s">
        <v>197</v>
      </c>
    </row>
    <row r="718" spans="1:65" s="15" customFormat="1" ht="11.25">
      <c r="B718" s="222"/>
      <c r="C718" s="223"/>
      <c r="D718" s="201" t="s">
        <v>213</v>
      </c>
      <c r="E718" s="224" t="s">
        <v>28</v>
      </c>
      <c r="F718" s="225" t="s">
        <v>1162</v>
      </c>
      <c r="G718" s="223"/>
      <c r="H718" s="224" t="s">
        <v>28</v>
      </c>
      <c r="I718" s="226"/>
      <c r="J718" s="223"/>
      <c r="K718" s="223"/>
      <c r="L718" s="227"/>
      <c r="M718" s="228"/>
      <c r="N718" s="229"/>
      <c r="O718" s="229"/>
      <c r="P718" s="229"/>
      <c r="Q718" s="229"/>
      <c r="R718" s="229"/>
      <c r="S718" s="229"/>
      <c r="T718" s="230"/>
      <c r="AT718" s="231" t="s">
        <v>213</v>
      </c>
      <c r="AU718" s="231" t="s">
        <v>84</v>
      </c>
      <c r="AV718" s="15" t="s">
        <v>82</v>
      </c>
      <c r="AW718" s="15" t="s">
        <v>35</v>
      </c>
      <c r="AX718" s="15" t="s">
        <v>74</v>
      </c>
      <c r="AY718" s="231" t="s">
        <v>197</v>
      </c>
    </row>
    <row r="719" spans="1:65" s="13" customFormat="1" ht="11.25">
      <c r="B719" s="199"/>
      <c r="C719" s="200"/>
      <c r="D719" s="201" t="s">
        <v>213</v>
      </c>
      <c r="E719" s="202" t="s">
        <v>28</v>
      </c>
      <c r="F719" s="203" t="s">
        <v>1175</v>
      </c>
      <c r="G719" s="200"/>
      <c r="H719" s="204">
        <v>74.260000000000005</v>
      </c>
      <c r="I719" s="205"/>
      <c r="J719" s="200"/>
      <c r="K719" s="200"/>
      <c r="L719" s="206"/>
      <c r="M719" s="207"/>
      <c r="N719" s="208"/>
      <c r="O719" s="208"/>
      <c r="P719" s="208"/>
      <c r="Q719" s="208"/>
      <c r="R719" s="208"/>
      <c r="S719" s="208"/>
      <c r="T719" s="209"/>
      <c r="AT719" s="210" t="s">
        <v>213</v>
      </c>
      <c r="AU719" s="210" t="s">
        <v>84</v>
      </c>
      <c r="AV719" s="13" t="s">
        <v>84</v>
      </c>
      <c r="AW719" s="13" t="s">
        <v>35</v>
      </c>
      <c r="AX719" s="13" t="s">
        <v>74</v>
      </c>
      <c r="AY719" s="210" t="s">
        <v>197</v>
      </c>
    </row>
    <row r="720" spans="1:65" s="15" customFormat="1" ht="11.25">
      <c r="B720" s="222"/>
      <c r="C720" s="223"/>
      <c r="D720" s="201" t="s">
        <v>213</v>
      </c>
      <c r="E720" s="224" t="s">
        <v>28</v>
      </c>
      <c r="F720" s="225" t="s">
        <v>1164</v>
      </c>
      <c r="G720" s="223"/>
      <c r="H720" s="224" t="s">
        <v>28</v>
      </c>
      <c r="I720" s="226"/>
      <c r="J720" s="223"/>
      <c r="K720" s="223"/>
      <c r="L720" s="227"/>
      <c r="M720" s="228"/>
      <c r="N720" s="229"/>
      <c r="O720" s="229"/>
      <c r="P720" s="229"/>
      <c r="Q720" s="229"/>
      <c r="R720" s="229"/>
      <c r="S720" s="229"/>
      <c r="T720" s="230"/>
      <c r="AT720" s="231" t="s">
        <v>213</v>
      </c>
      <c r="AU720" s="231" t="s">
        <v>84</v>
      </c>
      <c r="AV720" s="15" t="s">
        <v>82</v>
      </c>
      <c r="AW720" s="15" t="s">
        <v>35</v>
      </c>
      <c r="AX720" s="15" t="s">
        <v>74</v>
      </c>
      <c r="AY720" s="231" t="s">
        <v>197</v>
      </c>
    </row>
    <row r="721" spans="1:65" s="13" customFormat="1" ht="11.25">
      <c r="B721" s="199"/>
      <c r="C721" s="200"/>
      <c r="D721" s="201" t="s">
        <v>213</v>
      </c>
      <c r="E721" s="202" t="s">
        <v>28</v>
      </c>
      <c r="F721" s="203" t="s">
        <v>1176</v>
      </c>
      <c r="G721" s="200"/>
      <c r="H721" s="204">
        <v>17.263999999999999</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5" customFormat="1" ht="11.25">
      <c r="B722" s="222"/>
      <c r="C722" s="223"/>
      <c r="D722" s="201" t="s">
        <v>213</v>
      </c>
      <c r="E722" s="224" t="s">
        <v>28</v>
      </c>
      <c r="F722" s="225" t="s">
        <v>1166</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3" customFormat="1" ht="11.25">
      <c r="B723" s="199"/>
      <c r="C723" s="200"/>
      <c r="D723" s="201" t="s">
        <v>213</v>
      </c>
      <c r="E723" s="202" t="s">
        <v>28</v>
      </c>
      <c r="F723" s="203" t="s">
        <v>1177</v>
      </c>
      <c r="G723" s="200"/>
      <c r="H723" s="204">
        <v>15</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4" customFormat="1" ht="11.25">
      <c r="B724" s="211"/>
      <c r="C724" s="212"/>
      <c r="D724" s="201" t="s">
        <v>213</v>
      </c>
      <c r="E724" s="213" t="s">
        <v>28</v>
      </c>
      <c r="F724" s="214" t="s">
        <v>226</v>
      </c>
      <c r="G724" s="212"/>
      <c r="H724" s="215">
        <v>221.47399999999999</v>
      </c>
      <c r="I724" s="216"/>
      <c r="J724" s="212"/>
      <c r="K724" s="212"/>
      <c r="L724" s="217"/>
      <c r="M724" s="218"/>
      <c r="N724" s="219"/>
      <c r="O724" s="219"/>
      <c r="P724" s="219"/>
      <c r="Q724" s="219"/>
      <c r="R724" s="219"/>
      <c r="S724" s="219"/>
      <c r="T724" s="220"/>
      <c r="AT724" s="221" t="s">
        <v>213</v>
      </c>
      <c r="AU724" s="221" t="s">
        <v>84</v>
      </c>
      <c r="AV724" s="14" t="s">
        <v>204</v>
      </c>
      <c r="AW724" s="14" t="s">
        <v>35</v>
      </c>
      <c r="AX724" s="14" t="s">
        <v>82</v>
      </c>
      <c r="AY724" s="221" t="s">
        <v>197</v>
      </c>
    </row>
    <row r="725" spans="1:65" s="2" customFormat="1" ht="16.5" customHeight="1">
      <c r="A725" s="37"/>
      <c r="B725" s="38"/>
      <c r="C725" s="181" t="s">
        <v>1178</v>
      </c>
      <c r="D725" s="181" t="s">
        <v>199</v>
      </c>
      <c r="E725" s="182" t="s">
        <v>1179</v>
      </c>
      <c r="F725" s="183" t="s">
        <v>1180</v>
      </c>
      <c r="G725" s="184" t="s">
        <v>202</v>
      </c>
      <c r="H725" s="185">
        <v>221.477</v>
      </c>
      <c r="I725" s="186"/>
      <c r="J725" s="187">
        <f>ROUND(I725*H725,2)</f>
        <v>0</v>
      </c>
      <c r="K725" s="183" t="s">
        <v>203</v>
      </c>
      <c r="L725" s="42"/>
      <c r="M725" s="188" t="s">
        <v>28</v>
      </c>
      <c r="N725" s="189" t="s">
        <v>45</v>
      </c>
      <c r="O725" s="67"/>
      <c r="P725" s="190">
        <f>O725*H725</f>
        <v>0</v>
      </c>
      <c r="Q725" s="190">
        <v>0</v>
      </c>
      <c r="R725" s="190">
        <f>Q725*H725</f>
        <v>0</v>
      </c>
      <c r="S725" s="190">
        <v>0</v>
      </c>
      <c r="T725" s="191">
        <f>S725*H725</f>
        <v>0</v>
      </c>
      <c r="U725" s="37"/>
      <c r="V725" s="37"/>
      <c r="W725" s="37"/>
      <c r="X725" s="37"/>
      <c r="Y725" s="37"/>
      <c r="Z725" s="37"/>
      <c r="AA725" s="37"/>
      <c r="AB725" s="37"/>
      <c r="AC725" s="37"/>
      <c r="AD725" s="37"/>
      <c r="AE725" s="37"/>
      <c r="AR725" s="192" t="s">
        <v>204</v>
      </c>
      <c r="AT725" s="192" t="s">
        <v>199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204</v>
      </c>
      <c r="BM725" s="192" t="s">
        <v>1181</v>
      </c>
    </row>
    <row r="726" spans="1:65" s="2" customFormat="1" ht="11.25">
      <c r="A726" s="37"/>
      <c r="B726" s="38"/>
      <c r="C726" s="39"/>
      <c r="D726" s="194" t="s">
        <v>206</v>
      </c>
      <c r="E726" s="39"/>
      <c r="F726" s="195" t="s">
        <v>1182</v>
      </c>
      <c r="G726" s="39"/>
      <c r="H726" s="39"/>
      <c r="I726" s="196"/>
      <c r="J726" s="39"/>
      <c r="K726" s="39"/>
      <c r="L726" s="42"/>
      <c r="M726" s="197"/>
      <c r="N726" s="198"/>
      <c r="O726" s="67"/>
      <c r="P726" s="67"/>
      <c r="Q726" s="67"/>
      <c r="R726" s="67"/>
      <c r="S726" s="67"/>
      <c r="T726" s="68"/>
      <c r="U726" s="37"/>
      <c r="V726" s="37"/>
      <c r="W726" s="37"/>
      <c r="X726" s="37"/>
      <c r="Y726" s="37"/>
      <c r="Z726" s="37"/>
      <c r="AA726" s="37"/>
      <c r="AB726" s="37"/>
      <c r="AC726" s="37"/>
      <c r="AD726" s="37"/>
      <c r="AE726" s="37"/>
      <c r="AT726" s="20" t="s">
        <v>206</v>
      </c>
      <c r="AU726" s="20" t="s">
        <v>84</v>
      </c>
    </row>
    <row r="727" spans="1:65" s="2" customFormat="1" ht="16.5" customHeight="1">
      <c r="A727" s="37"/>
      <c r="B727" s="38"/>
      <c r="C727" s="181" t="s">
        <v>1183</v>
      </c>
      <c r="D727" s="181" t="s">
        <v>199</v>
      </c>
      <c r="E727" s="182" t="s">
        <v>1184</v>
      </c>
      <c r="F727" s="183" t="s">
        <v>1185</v>
      </c>
      <c r="G727" s="184" t="s">
        <v>428</v>
      </c>
      <c r="H727" s="185">
        <v>7.3390000000000004</v>
      </c>
      <c r="I727" s="186"/>
      <c r="J727" s="187">
        <f>ROUND(I727*H727,2)</f>
        <v>0</v>
      </c>
      <c r="K727" s="183" t="s">
        <v>203</v>
      </c>
      <c r="L727" s="42"/>
      <c r="M727" s="188" t="s">
        <v>28</v>
      </c>
      <c r="N727" s="189" t="s">
        <v>45</v>
      </c>
      <c r="O727" s="67"/>
      <c r="P727" s="190">
        <f>O727*H727</f>
        <v>0</v>
      </c>
      <c r="Q727" s="190">
        <v>1.05291</v>
      </c>
      <c r="R727" s="190">
        <f>Q727*H727</f>
        <v>7.7273064900000001</v>
      </c>
      <c r="S727" s="190">
        <v>0</v>
      </c>
      <c r="T727" s="191">
        <f>S727*H727</f>
        <v>0</v>
      </c>
      <c r="U727" s="37"/>
      <c r="V727" s="37"/>
      <c r="W727" s="37"/>
      <c r="X727" s="37"/>
      <c r="Y727" s="37"/>
      <c r="Z727" s="37"/>
      <c r="AA727" s="37"/>
      <c r="AB727" s="37"/>
      <c r="AC727" s="37"/>
      <c r="AD727" s="37"/>
      <c r="AE727" s="37"/>
      <c r="AR727" s="192" t="s">
        <v>204</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204</v>
      </c>
      <c r="BM727" s="192" t="s">
        <v>1186</v>
      </c>
    </row>
    <row r="728" spans="1:65" s="2" customFormat="1" ht="11.25">
      <c r="A728" s="37"/>
      <c r="B728" s="38"/>
      <c r="C728" s="39"/>
      <c r="D728" s="194" t="s">
        <v>206</v>
      </c>
      <c r="E728" s="39"/>
      <c r="F728" s="195" t="s">
        <v>1187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1188</v>
      </c>
      <c r="G730" s="200"/>
      <c r="H730" s="204">
        <v>7.3390000000000004</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24.2" customHeight="1">
      <c r="A731" s="37"/>
      <c r="B731" s="38"/>
      <c r="C731" s="181" t="s">
        <v>1189</v>
      </c>
      <c r="D731" s="181" t="s">
        <v>199</v>
      </c>
      <c r="E731" s="182" t="s">
        <v>1190</v>
      </c>
      <c r="F731" s="183" t="s">
        <v>1191</v>
      </c>
      <c r="G731" s="184" t="s">
        <v>409</v>
      </c>
      <c r="H731" s="185">
        <v>7.5030000000000001</v>
      </c>
      <c r="I731" s="186"/>
      <c r="J731" s="187">
        <f>ROUND(I731*H731,2)</f>
        <v>0</v>
      </c>
      <c r="K731" s="183" t="s">
        <v>203</v>
      </c>
      <c r="L731" s="42"/>
      <c r="M731" s="188" t="s">
        <v>28</v>
      </c>
      <c r="N731" s="189" t="s">
        <v>45</v>
      </c>
      <c r="O731" s="67"/>
      <c r="P731" s="190">
        <f>O731*H731</f>
        <v>0</v>
      </c>
      <c r="Q731" s="190">
        <v>2.5019499999999999</v>
      </c>
      <c r="R731" s="190">
        <f>Q731*H731</f>
        <v>18.77213085</v>
      </c>
      <c r="S731" s="190">
        <v>0</v>
      </c>
      <c r="T731" s="191">
        <f>S731*H731</f>
        <v>0</v>
      </c>
      <c r="U731" s="37"/>
      <c r="V731" s="37"/>
      <c r="W731" s="37"/>
      <c r="X731" s="37"/>
      <c r="Y731" s="37"/>
      <c r="Z731" s="37"/>
      <c r="AA731" s="37"/>
      <c r="AB731" s="37"/>
      <c r="AC731" s="37"/>
      <c r="AD731" s="37"/>
      <c r="AE731" s="37"/>
      <c r="AR731" s="192" t="s">
        <v>204</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204</v>
      </c>
      <c r="BM731" s="192" t="s">
        <v>1192</v>
      </c>
    </row>
    <row r="732" spans="1:65" s="2" customFormat="1" ht="11.25">
      <c r="A732" s="37"/>
      <c r="B732" s="38"/>
      <c r="C732" s="39"/>
      <c r="D732" s="194" t="s">
        <v>206</v>
      </c>
      <c r="E732" s="39"/>
      <c r="F732" s="195" t="s">
        <v>1193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5" customFormat="1" ht="11.25">
      <c r="B734" s="222"/>
      <c r="C734" s="223"/>
      <c r="D734" s="201" t="s">
        <v>213</v>
      </c>
      <c r="E734" s="224" t="s">
        <v>28</v>
      </c>
      <c r="F734" s="225" t="s">
        <v>1194</v>
      </c>
      <c r="G734" s="223"/>
      <c r="H734" s="224" t="s">
        <v>28</v>
      </c>
      <c r="I734" s="226"/>
      <c r="J734" s="223"/>
      <c r="K734" s="223"/>
      <c r="L734" s="227"/>
      <c r="M734" s="228"/>
      <c r="N734" s="229"/>
      <c r="O734" s="229"/>
      <c r="P734" s="229"/>
      <c r="Q734" s="229"/>
      <c r="R734" s="229"/>
      <c r="S734" s="229"/>
      <c r="T734" s="230"/>
      <c r="AT734" s="231" t="s">
        <v>213</v>
      </c>
      <c r="AU734" s="231" t="s">
        <v>84</v>
      </c>
      <c r="AV734" s="15" t="s">
        <v>82</v>
      </c>
      <c r="AW734" s="15" t="s">
        <v>35</v>
      </c>
      <c r="AX734" s="15" t="s">
        <v>74</v>
      </c>
      <c r="AY734" s="231" t="s">
        <v>197</v>
      </c>
    </row>
    <row r="735" spans="1:65" s="13" customFormat="1" ht="11.25">
      <c r="B735" s="199"/>
      <c r="C735" s="200"/>
      <c r="D735" s="201" t="s">
        <v>213</v>
      </c>
      <c r="E735" s="202" t="s">
        <v>28</v>
      </c>
      <c r="F735" s="203" t="s">
        <v>1195</v>
      </c>
      <c r="G735" s="200"/>
      <c r="H735" s="204">
        <v>0.72199999999999998</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1.7669999999999999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0.74299999999999999</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3" customFormat="1" ht="11.25">
      <c r="B738" s="199"/>
      <c r="C738" s="200"/>
      <c r="D738" s="201" t="s">
        <v>213</v>
      </c>
      <c r="E738" s="202" t="s">
        <v>28</v>
      </c>
      <c r="F738" s="203" t="s">
        <v>1198</v>
      </c>
      <c r="G738" s="200"/>
      <c r="H738" s="204">
        <v>0.16</v>
      </c>
      <c r="I738" s="205"/>
      <c r="J738" s="200"/>
      <c r="K738" s="200"/>
      <c r="L738" s="206"/>
      <c r="M738" s="207"/>
      <c r="N738" s="208"/>
      <c r="O738" s="208"/>
      <c r="P738" s="208"/>
      <c r="Q738" s="208"/>
      <c r="R738" s="208"/>
      <c r="S738" s="208"/>
      <c r="T738" s="209"/>
      <c r="AT738" s="210" t="s">
        <v>213</v>
      </c>
      <c r="AU738" s="210" t="s">
        <v>84</v>
      </c>
      <c r="AV738" s="13" t="s">
        <v>84</v>
      </c>
      <c r="AW738" s="13" t="s">
        <v>35</v>
      </c>
      <c r="AX738" s="13" t="s">
        <v>74</v>
      </c>
      <c r="AY738" s="210" t="s">
        <v>197</v>
      </c>
    </row>
    <row r="739" spans="1:65" s="16" customFormat="1" ht="11.25">
      <c r="B739" s="232"/>
      <c r="C739" s="233"/>
      <c r="D739" s="201" t="s">
        <v>213</v>
      </c>
      <c r="E739" s="234" t="s">
        <v>28</v>
      </c>
      <c r="F739" s="235" t="s">
        <v>416</v>
      </c>
      <c r="G739" s="233"/>
      <c r="H739" s="236">
        <v>3.3919999999999999</v>
      </c>
      <c r="I739" s="237"/>
      <c r="J739" s="233"/>
      <c r="K739" s="233"/>
      <c r="L739" s="238"/>
      <c r="M739" s="239"/>
      <c r="N739" s="240"/>
      <c r="O739" s="240"/>
      <c r="P739" s="240"/>
      <c r="Q739" s="240"/>
      <c r="R739" s="240"/>
      <c r="S739" s="240"/>
      <c r="T739" s="241"/>
      <c r="AT739" s="242" t="s">
        <v>213</v>
      </c>
      <c r="AU739" s="242" t="s">
        <v>84</v>
      </c>
      <c r="AV739" s="16" t="s">
        <v>160</v>
      </c>
      <c r="AW739" s="16" t="s">
        <v>35</v>
      </c>
      <c r="AX739" s="16" t="s">
        <v>74</v>
      </c>
      <c r="AY739" s="242" t="s">
        <v>197</v>
      </c>
    </row>
    <row r="740" spans="1:65" s="15" customFormat="1" ht="11.25">
      <c r="B740" s="222"/>
      <c r="C740" s="223"/>
      <c r="D740" s="201" t="s">
        <v>213</v>
      </c>
      <c r="E740" s="224" t="s">
        <v>28</v>
      </c>
      <c r="F740" s="225" t="s">
        <v>1199</v>
      </c>
      <c r="G740" s="223"/>
      <c r="H740" s="224" t="s">
        <v>28</v>
      </c>
      <c r="I740" s="226"/>
      <c r="J740" s="223"/>
      <c r="K740" s="223"/>
      <c r="L740" s="227"/>
      <c r="M740" s="228"/>
      <c r="N740" s="229"/>
      <c r="O740" s="229"/>
      <c r="P740" s="229"/>
      <c r="Q740" s="229"/>
      <c r="R740" s="229"/>
      <c r="S740" s="229"/>
      <c r="T740" s="230"/>
      <c r="AT740" s="231" t="s">
        <v>213</v>
      </c>
      <c r="AU740" s="231" t="s">
        <v>84</v>
      </c>
      <c r="AV740" s="15" t="s">
        <v>82</v>
      </c>
      <c r="AW740" s="15" t="s">
        <v>35</v>
      </c>
      <c r="AX740" s="15" t="s">
        <v>74</v>
      </c>
      <c r="AY740" s="231" t="s">
        <v>197</v>
      </c>
    </row>
    <row r="741" spans="1:65" s="13" customFormat="1" ht="11.25">
      <c r="B741" s="199"/>
      <c r="C741" s="200"/>
      <c r="D741" s="201" t="s">
        <v>213</v>
      </c>
      <c r="E741" s="202" t="s">
        <v>28</v>
      </c>
      <c r="F741" s="203" t="s">
        <v>1200</v>
      </c>
      <c r="G741" s="200"/>
      <c r="H741" s="204">
        <v>2.16</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0.72199999999999998</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3" customFormat="1" ht="11.25">
      <c r="B743" s="199"/>
      <c r="C743" s="200"/>
      <c r="D743" s="201" t="s">
        <v>213</v>
      </c>
      <c r="E743" s="202" t="s">
        <v>28</v>
      </c>
      <c r="F743" s="203" t="s">
        <v>1202</v>
      </c>
      <c r="G743" s="200"/>
      <c r="H743" s="204">
        <v>0.23100000000000001</v>
      </c>
      <c r="I743" s="205"/>
      <c r="J743" s="200"/>
      <c r="K743" s="200"/>
      <c r="L743" s="206"/>
      <c r="M743" s="207"/>
      <c r="N743" s="208"/>
      <c r="O743" s="208"/>
      <c r="P743" s="208"/>
      <c r="Q743" s="208"/>
      <c r="R743" s="208"/>
      <c r="S743" s="208"/>
      <c r="T743" s="209"/>
      <c r="AT743" s="210" t="s">
        <v>213</v>
      </c>
      <c r="AU743" s="210" t="s">
        <v>84</v>
      </c>
      <c r="AV743" s="13" t="s">
        <v>84</v>
      </c>
      <c r="AW743" s="13" t="s">
        <v>35</v>
      </c>
      <c r="AX743" s="13" t="s">
        <v>74</v>
      </c>
      <c r="AY743" s="210" t="s">
        <v>197</v>
      </c>
    </row>
    <row r="744" spans="1:65" s="16" customFormat="1" ht="11.25">
      <c r="B744" s="232"/>
      <c r="C744" s="233"/>
      <c r="D744" s="201" t="s">
        <v>213</v>
      </c>
      <c r="E744" s="234" t="s">
        <v>28</v>
      </c>
      <c r="F744" s="235" t="s">
        <v>416</v>
      </c>
      <c r="G744" s="233"/>
      <c r="H744" s="236">
        <v>3.113</v>
      </c>
      <c r="I744" s="237"/>
      <c r="J744" s="233"/>
      <c r="K744" s="233"/>
      <c r="L744" s="238"/>
      <c r="M744" s="239"/>
      <c r="N744" s="240"/>
      <c r="O744" s="240"/>
      <c r="P744" s="240"/>
      <c r="Q744" s="240"/>
      <c r="R744" s="240"/>
      <c r="S744" s="240"/>
      <c r="T744" s="241"/>
      <c r="AT744" s="242" t="s">
        <v>213</v>
      </c>
      <c r="AU744" s="242" t="s">
        <v>84</v>
      </c>
      <c r="AV744" s="16" t="s">
        <v>160</v>
      </c>
      <c r="AW744" s="16" t="s">
        <v>35</v>
      </c>
      <c r="AX744" s="16" t="s">
        <v>74</v>
      </c>
      <c r="AY744" s="242" t="s">
        <v>197</v>
      </c>
    </row>
    <row r="745" spans="1:65" s="15" customFormat="1" ht="11.25">
      <c r="B745" s="222"/>
      <c r="C745" s="223"/>
      <c r="D745" s="201" t="s">
        <v>213</v>
      </c>
      <c r="E745" s="224" t="s">
        <v>28</v>
      </c>
      <c r="F745" s="225" t="s">
        <v>1203</v>
      </c>
      <c r="G745" s="223"/>
      <c r="H745" s="224" t="s">
        <v>28</v>
      </c>
      <c r="I745" s="226"/>
      <c r="J745" s="223"/>
      <c r="K745" s="223"/>
      <c r="L745" s="227"/>
      <c r="M745" s="228"/>
      <c r="N745" s="229"/>
      <c r="O745" s="229"/>
      <c r="P745" s="229"/>
      <c r="Q745" s="229"/>
      <c r="R745" s="229"/>
      <c r="S745" s="229"/>
      <c r="T745" s="230"/>
      <c r="AT745" s="231" t="s">
        <v>213</v>
      </c>
      <c r="AU745" s="231" t="s">
        <v>84</v>
      </c>
      <c r="AV745" s="15" t="s">
        <v>82</v>
      </c>
      <c r="AW745" s="15" t="s">
        <v>35</v>
      </c>
      <c r="AX745" s="15" t="s">
        <v>74</v>
      </c>
      <c r="AY745" s="231" t="s">
        <v>197</v>
      </c>
    </row>
    <row r="746" spans="1:65" s="13" customFormat="1" ht="11.25">
      <c r="B746" s="199"/>
      <c r="C746" s="200"/>
      <c r="D746" s="201" t="s">
        <v>213</v>
      </c>
      <c r="E746" s="202" t="s">
        <v>28</v>
      </c>
      <c r="F746" s="203" t="s">
        <v>1204</v>
      </c>
      <c r="G746" s="200"/>
      <c r="H746" s="204">
        <v>0.998</v>
      </c>
      <c r="I746" s="205"/>
      <c r="J746" s="200"/>
      <c r="K746" s="200"/>
      <c r="L746" s="206"/>
      <c r="M746" s="207"/>
      <c r="N746" s="208"/>
      <c r="O746" s="208"/>
      <c r="P746" s="208"/>
      <c r="Q746" s="208"/>
      <c r="R746" s="208"/>
      <c r="S746" s="208"/>
      <c r="T746" s="209"/>
      <c r="AT746" s="210" t="s">
        <v>213</v>
      </c>
      <c r="AU746" s="210" t="s">
        <v>84</v>
      </c>
      <c r="AV746" s="13" t="s">
        <v>84</v>
      </c>
      <c r="AW746" s="13" t="s">
        <v>35</v>
      </c>
      <c r="AX746" s="13" t="s">
        <v>74</v>
      </c>
      <c r="AY746" s="210" t="s">
        <v>197</v>
      </c>
    </row>
    <row r="747" spans="1:65" s="14" customFormat="1" ht="11.25">
      <c r="B747" s="211"/>
      <c r="C747" s="212"/>
      <c r="D747" s="201" t="s">
        <v>213</v>
      </c>
      <c r="E747" s="213" t="s">
        <v>28</v>
      </c>
      <c r="F747" s="214" t="s">
        <v>226</v>
      </c>
      <c r="G747" s="212"/>
      <c r="H747" s="215">
        <v>7.5030000000000001</v>
      </c>
      <c r="I747" s="216"/>
      <c r="J747" s="212"/>
      <c r="K747" s="212"/>
      <c r="L747" s="217"/>
      <c r="M747" s="218"/>
      <c r="N747" s="219"/>
      <c r="O747" s="219"/>
      <c r="P747" s="219"/>
      <c r="Q747" s="219"/>
      <c r="R747" s="219"/>
      <c r="S747" s="219"/>
      <c r="T747" s="220"/>
      <c r="AT747" s="221" t="s">
        <v>213</v>
      </c>
      <c r="AU747" s="221" t="s">
        <v>84</v>
      </c>
      <c r="AV747" s="14" t="s">
        <v>204</v>
      </c>
      <c r="AW747" s="14" t="s">
        <v>35</v>
      </c>
      <c r="AX747" s="14" t="s">
        <v>82</v>
      </c>
      <c r="AY747" s="221" t="s">
        <v>197</v>
      </c>
    </row>
    <row r="748" spans="1:65" s="2" customFormat="1" ht="24.2" customHeight="1">
      <c r="A748" s="37"/>
      <c r="B748" s="38"/>
      <c r="C748" s="181" t="s">
        <v>1205</v>
      </c>
      <c r="D748" s="181" t="s">
        <v>199</v>
      </c>
      <c r="E748" s="182" t="s">
        <v>1206</v>
      </c>
      <c r="F748" s="183" t="s">
        <v>1207</v>
      </c>
      <c r="G748" s="184" t="s">
        <v>428</v>
      </c>
      <c r="H748" s="185">
        <v>1.351</v>
      </c>
      <c r="I748" s="186"/>
      <c r="J748" s="187">
        <f>ROUND(I748*H748,2)</f>
        <v>0</v>
      </c>
      <c r="K748" s="183" t="s">
        <v>203</v>
      </c>
      <c r="L748" s="42"/>
      <c r="M748" s="188" t="s">
        <v>28</v>
      </c>
      <c r="N748" s="189" t="s">
        <v>45</v>
      </c>
      <c r="O748" s="67"/>
      <c r="P748" s="190">
        <f>O748*H748</f>
        <v>0</v>
      </c>
      <c r="Q748" s="190">
        <v>1.0492699999999999</v>
      </c>
      <c r="R748" s="190">
        <f>Q748*H748</f>
        <v>1.4175637699999999</v>
      </c>
      <c r="S748" s="190">
        <v>0</v>
      </c>
      <c r="T748" s="191">
        <f>S748*H748</f>
        <v>0</v>
      </c>
      <c r="U748" s="37"/>
      <c r="V748" s="37"/>
      <c r="W748" s="37"/>
      <c r="X748" s="37"/>
      <c r="Y748" s="37"/>
      <c r="Z748" s="37"/>
      <c r="AA748" s="37"/>
      <c r="AB748" s="37"/>
      <c r="AC748" s="37"/>
      <c r="AD748" s="37"/>
      <c r="AE748" s="37"/>
      <c r="AR748" s="192" t="s">
        <v>204</v>
      </c>
      <c r="AT748" s="192" t="s">
        <v>199</v>
      </c>
      <c r="AU748" s="192" t="s">
        <v>84</v>
      </c>
      <c r="AY748" s="20" t="s">
        <v>197</v>
      </c>
      <c r="BE748" s="193">
        <f>IF(N748="základní",J748,0)</f>
        <v>0</v>
      </c>
      <c r="BF748" s="193">
        <f>IF(N748="snížená",J748,0)</f>
        <v>0</v>
      </c>
      <c r="BG748" s="193">
        <f>IF(N748="zákl. přenesená",J748,0)</f>
        <v>0</v>
      </c>
      <c r="BH748" s="193">
        <f>IF(N748="sníž. přenesená",J748,0)</f>
        <v>0</v>
      </c>
      <c r="BI748" s="193">
        <f>IF(N748="nulová",J748,0)</f>
        <v>0</v>
      </c>
      <c r="BJ748" s="20" t="s">
        <v>82</v>
      </c>
      <c r="BK748" s="193">
        <f>ROUND(I748*H748,2)</f>
        <v>0</v>
      </c>
      <c r="BL748" s="20" t="s">
        <v>204</v>
      </c>
      <c r="BM748" s="192" t="s">
        <v>1208</v>
      </c>
    </row>
    <row r="749" spans="1:65" s="2" customFormat="1" ht="11.25">
      <c r="A749" s="37"/>
      <c r="B749" s="38"/>
      <c r="C749" s="39"/>
      <c r="D749" s="194" t="s">
        <v>206</v>
      </c>
      <c r="E749" s="39"/>
      <c r="F749" s="195" t="s">
        <v>1209</v>
      </c>
      <c r="G749" s="39"/>
      <c r="H749" s="39"/>
      <c r="I749" s="196"/>
      <c r="J749" s="39"/>
      <c r="K749" s="39"/>
      <c r="L749" s="42"/>
      <c r="M749" s="197"/>
      <c r="N749" s="198"/>
      <c r="O749" s="67"/>
      <c r="P749" s="67"/>
      <c r="Q749" s="67"/>
      <c r="R749" s="67"/>
      <c r="S749" s="67"/>
      <c r="T749" s="68"/>
      <c r="U749" s="37"/>
      <c r="V749" s="37"/>
      <c r="W749" s="37"/>
      <c r="X749" s="37"/>
      <c r="Y749" s="37"/>
      <c r="Z749" s="37"/>
      <c r="AA749" s="37"/>
      <c r="AB749" s="37"/>
      <c r="AC749" s="37"/>
      <c r="AD749" s="37"/>
      <c r="AE749" s="37"/>
      <c r="AT749" s="20" t="s">
        <v>206</v>
      </c>
      <c r="AU749" s="20" t="s">
        <v>84</v>
      </c>
    </row>
    <row r="750" spans="1:65" s="15" customFormat="1" ht="11.25">
      <c r="B750" s="222"/>
      <c r="C750" s="223"/>
      <c r="D750" s="201" t="s">
        <v>213</v>
      </c>
      <c r="E750" s="224" t="s">
        <v>28</v>
      </c>
      <c r="F750" s="225" t="s">
        <v>412</v>
      </c>
      <c r="G750" s="223"/>
      <c r="H750" s="224" t="s">
        <v>28</v>
      </c>
      <c r="I750" s="226"/>
      <c r="J750" s="223"/>
      <c r="K750" s="223"/>
      <c r="L750" s="227"/>
      <c r="M750" s="228"/>
      <c r="N750" s="229"/>
      <c r="O750" s="229"/>
      <c r="P750" s="229"/>
      <c r="Q750" s="229"/>
      <c r="R750" s="229"/>
      <c r="S750" s="229"/>
      <c r="T750" s="230"/>
      <c r="AT750" s="231" t="s">
        <v>213</v>
      </c>
      <c r="AU750" s="231" t="s">
        <v>84</v>
      </c>
      <c r="AV750" s="15" t="s">
        <v>82</v>
      </c>
      <c r="AW750" s="15" t="s">
        <v>35</v>
      </c>
      <c r="AX750" s="15" t="s">
        <v>74</v>
      </c>
      <c r="AY750" s="231" t="s">
        <v>197</v>
      </c>
    </row>
    <row r="751" spans="1:65" s="13" customFormat="1" ht="11.25">
      <c r="B751" s="199"/>
      <c r="C751" s="200"/>
      <c r="D751" s="201" t="s">
        <v>213</v>
      </c>
      <c r="E751" s="202" t="s">
        <v>28</v>
      </c>
      <c r="F751" s="203" t="s">
        <v>1210</v>
      </c>
      <c r="G751" s="200"/>
      <c r="H751" s="204">
        <v>1.351</v>
      </c>
      <c r="I751" s="205"/>
      <c r="J751" s="200"/>
      <c r="K751" s="200"/>
      <c r="L751" s="206"/>
      <c r="M751" s="207"/>
      <c r="N751" s="208"/>
      <c r="O751" s="208"/>
      <c r="P751" s="208"/>
      <c r="Q751" s="208"/>
      <c r="R751" s="208"/>
      <c r="S751" s="208"/>
      <c r="T751" s="209"/>
      <c r="AT751" s="210" t="s">
        <v>213</v>
      </c>
      <c r="AU751" s="210" t="s">
        <v>84</v>
      </c>
      <c r="AV751" s="13" t="s">
        <v>84</v>
      </c>
      <c r="AW751" s="13" t="s">
        <v>35</v>
      </c>
      <c r="AX751" s="13" t="s">
        <v>82</v>
      </c>
      <c r="AY751" s="210" t="s">
        <v>197</v>
      </c>
    </row>
    <row r="752" spans="1:65" s="2" customFormat="1" ht="24.2" customHeight="1">
      <c r="A752" s="37"/>
      <c r="B752" s="38"/>
      <c r="C752" s="181" t="s">
        <v>1211</v>
      </c>
      <c r="D752" s="181" t="s">
        <v>199</v>
      </c>
      <c r="E752" s="182" t="s">
        <v>1212</v>
      </c>
      <c r="F752" s="183" t="s">
        <v>1213</v>
      </c>
      <c r="G752" s="184" t="s">
        <v>202</v>
      </c>
      <c r="H752" s="185">
        <v>43.5</v>
      </c>
      <c r="I752" s="186"/>
      <c r="J752" s="187">
        <f>ROUND(I752*H752,2)</f>
        <v>0</v>
      </c>
      <c r="K752" s="183" t="s">
        <v>203</v>
      </c>
      <c r="L752" s="42"/>
      <c r="M752" s="188" t="s">
        <v>28</v>
      </c>
      <c r="N752" s="189" t="s">
        <v>45</v>
      </c>
      <c r="O752" s="67"/>
      <c r="P752" s="190">
        <f>O752*H752</f>
        <v>0</v>
      </c>
      <c r="Q752" s="190">
        <v>1.2959999999999999E-2</v>
      </c>
      <c r="R752" s="190">
        <f>Q752*H752</f>
        <v>0.56375999999999993</v>
      </c>
      <c r="S752" s="190">
        <v>0</v>
      </c>
      <c r="T752" s="191">
        <f>S752*H752</f>
        <v>0</v>
      </c>
      <c r="U752" s="37"/>
      <c r="V752" s="37"/>
      <c r="W752" s="37"/>
      <c r="X752" s="37"/>
      <c r="Y752" s="37"/>
      <c r="Z752" s="37"/>
      <c r="AA752" s="37"/>
      <c r="AB752" s="37"/>
      <c r="AC752" s="37"/>
      <c r="AD752" s="37"/>
      <c r="AE752" s="37"/>
      <c r="AR752" s="192" t="s">
        <v>204</v>
      </c>
      <c r="AT752" s="192" t="s">
        <v>199</v>
      </c>
      <c r="AU752" s="192" t="s">
        <v>84</v>
      </c>
      <c r="AY752" s="20" t="s">
        <v>197</v>
      </c>
      <c r="BE752" s="193">
        <f>IF(N752="základní",J752,0)</f>
        <v>0</v>
      </c>
      <c r="BF752" s="193">
        <f>IF(N752="snížená",J752,0)</f>
        <v>0</v>
      </c>
      <c r="BG752" s="193">
        <f>IF(N752="zákl. přenesená",J752,0)</f>
        <v>0</v>
      </c>
      <c r="BH752" s="193">
        <f>IF(N752="sníž. přenesená",J752,0)</f>
        <v>0</v>
      </c>
      <c r="BI752" s="193">
        <f>IF(N752="nulová",J752,0)</f>
        <v>0</v>
      </c>
      <c r="BJ752" s="20" t="s">
        <v>82</v>
      </c>
      <c r="BK752" s="193">
        <f>ROUND(I752*H752,2)</f>
        <v>0</v>
      </c>
      <c r="BL752" s="20" t="s">
        <v>204</v>
      </c>
      <c r="BM752" s="192" t="s">
        <v>1214</v>
      </c>
    </row>
    <row r="753" spans="1:65" s="2" customFormat="1" ht="11.25">
      <c r="A753" s="37"/>
      <c r="B753" s="38"/>
      <c r="C753" s="39"/>
      <c r="D753" s="194" t="s">
        <v>206</v>
      </c>
      <c r="E753" s="39"/>
      <c r="F753" s="195" t="s">
        <v>1215</v>
      </c>
      <c r="G753" s="39"/>
      <c r="H753" s="39"/>
      <c r="I753" s="196"/>
      <c r="J753" s="39"/>
      <c r="K753" s="39"/>
      <c r="L753" s="42"/>
      <c r="M753" s="197"/>
      <c r="N753" s="198"/>
      <c r="O753" s="67"/>
      <c r="P753" s="67"/>
      <c r="Q753" s="67"/>
      <c r="R753" s="67"/>
      <c r="S753" s="67"/>
      <c r="T753" s="68"/>
      <c r="U753" s="37"/>
      <c r="V753" s="37"/>
      <c r="W753" s="37"/>
      <c r="X753" s="37"/>
      <c r="Y753" s="37"/>
      <c r="Z753" s="37"/>
      <c r="AA753" s="37"/>
      <c r="AB753" s="37"/>
      <c r="AC753" s="37"/>
      <c r="AD753" s="37"/>
      <c r="AE753" s="37"/>
      <c r="AT753" s="20" t="s">
        <v>206</v>
      </c>
      <c r="AU753" s="20" t="s">
        <v>84</v>
      </c>
    </row>
    <row r="754" spans="1:65" s="15" customFormat="1" ht="11.25">
      <c r="B754" s="222"/>
      <c r="C754" s="223"/>
      <c r="D754" s="201" t="s">
        <v>213</v>
      </c>
      <c r="E754" s="224" t="s">
        <v>28</v>
      </c>
      <c r="F754" s="225" t="s">
        <v>412</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5" customFormat="1" ht="11.25">
      <c r="B755" s="222"/>
      <c r="C755" s="223"/>
      <c r="D755" s="201" t="s">
        <v>213</v>
      </c>
      <c r="E755" s="224" t="s">
        <v>28</v>
      </c>
      <c r="F755" s="225" t="s">
        <v>1194</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3" customFormat="1" ht="11.25">
      <c r="B756" s="199"/>
      <c r="C756" s="200"/>
      <c r="D756" s="201" t="s">
        <v>213</v>
      </c>
      <c r="E756" s="202" t="s">
        <v>28</v>
      </c>
      <c r="F756" s="203" t="s">
        <v>1216</v>
      </c>
      <c r="G756" s="200"/>
      <c r="H756" s="204">
        <v>2.25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15.5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4.95</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3" customFormat="1" ht="11.25">
      <c r="B759" s="199"/>
      <c r="C759" s="200"/>
      <c r="D759" s="201" t="s">
        <v>213</v>
      </c>
      <c r="E759" s="202" t="s">
        <v>28</v>
      </c>
      <c r="F759" s="203" t="s">
        <v>1219</v>
      </c>
      <c r="G759" s="200"/>
      <c r="H759" s="204">
        <v>1.9</v>
      </c>
      <c r="I759" s="205"/>
      <c r="J759" s="200"/>
      <c r="K759" s="200"/>
      <c r="L759" s="206"/>
      <c r="M759" s="207"/>
      <c r="N759" s="208"/>
      <c r="O759" s="208"/>
      <c r="P759" s="208"/>
      <c r="Q759" s="208"/>
      <c r="R759" s="208"/>
      <c r="S759" s="208"/>
      <c r="T759" s="209"/>
      <c r="AT759" s="210" t="s">
        <v>213</v>
      </c>
      <c r="AU759" s="210" t="s">
        <v>84</v>
      </c>
      <c r="AV759" s="13" t="s">
        <v>84</v>
      </c>
      <c r="AW759" s="13" t="s">
        <v>35</v>
      </c>
      <c r="AX759" s="13" t="s">
        <v>74</v>
      </c>
      <c r="AY759" s="210" t="s">
        <v>197</v>
      </c>
    </row>
    <row r="760" spans="1:65" s="16" customFormat="1" ht="11.25">
      <c r="B760" s="232"/>
      <c r="C760" s="233"/>
      <c r="D760" s="201" t="s">
        <v>213</v>
      </c>
      <c r="E760" s="234" t="s">
        <v>28</v>
      </c>
      <c r="F760" s="235" t="s">
        <v>416</v>
      </c>
      <c r="G760" s="233"/>
      <c r="H760" s="236">
        <v>24.6</v>
      </c>
      <c r="I760" s="237"/>
      <c r="J760" s="233"/>
      <c r="K760" s="233"/>
      <c r="L760" s="238"/>
      <c r="M760" s="239"/>
      <c r="N760" s="240"/>
      <c r="O760" s="240"/>
      <c r="P760" s="240"/>
      <c r="Q760" s="240"/>
      <c r="R760" s="240"/>
      <c r="S760" s="240"/>
      <c r="T760" s="241"/>
      <c r="AT760" s="242" t="s">
        <v>213</v>
      </c>
      <c r="AU760" s="242" t="s">
        <v>84</v>
      </c>
      <c r="AV760" s="16" t="s">
        <v>160</v>
      </c>
      <c r="AW760" s="16" t="s">
        <v>35</v>
      </c>
      <c r="AX760" s="16" t="s">
        <v>74</v>
      </c>
      <c r="AY760" s="242" t="s">
        <v>197</v>
      </c>
    </row>
    <row r="761" spans="1:65" s="15" customFormat="1" ht="11.25">
      <c r="B761" s="222"/>
      <c r="C761" s="223"/>
      <c r="D761" s="201" t="s">
        <v>213</v>
      </c>
      <c r="E761" s="224" t="s">
        <v>28</v>
      </c>
      <c r="F761" s="225" t="s">
        <v>1199</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1220</v>
      </c>
      <c r="G762" s="200"/>
      <c r="H762" s="204">
        <v>10</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5.25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3" customFormat="1" ht="11.25">
      <c r="B764" s="199"/>
      <c r="C764" s="200"/>
      <c r="D764" s="201" t="s">
        <v>213</v>
      </c>
      <c r="E764" s="202" t="s">
        <v>28</v>
      </c>
      <c r="F764" s="203" t="s">
        <v>1222</v>
      </c>
      <c r="G764" s="200"/>
      <c r="H764" s="204">
        <v>3.65</v>
      </c>
      <c r="I764" s="205"/>
      <c r="J764" s="200"/>
      <c r="K764" s="200"/>
      <c r="L764" s="206"/>
      <c r="M764" s="207"/>
      <c r="N764" s="208"/>
      <c r="O764" s="208"/>
      <c r="P764" s="208"/>
      <c r="Q764" s="208"/>
      <c r="R764" s="208"/>
      <c r="S764" s="208"/>
      <c r="T764" s="209"/>
      <c r="AT764" s="210" t="s">
        <v>213</v>
      </c>
      <c r="AU764" s="210" t="s">
        <v>84</v>
      </c>
      <c r="AV764" s="13" t="s">
        <v>84</v>
      </c>
      <c r="AW764" s="13" t="s">
        <v>35</v>
      </c>
      <c r="AX764" s="13" t="s">
        <v>74</v>
      </c>
      <c r="AY764" s="210" t="s">
        <v>197</v>
      </c>
    </row>
    <row r="765" spans="1:65" s="16" customFormat="1" ht="11.25">
      <c r="B765" s="232"/>
      <c r="C765" s="233"/>
      <c r="D765" s="201" t="s">
        <v>213</v>
      </c>
      <c r="E765" s="234" t="s">
        <v>28</v>
      </c>
      <c r="F765" s="235" t="s">
        <v>416</v>
      </c>
      <c r="G765" s="233"/>
      <c r="H765" s="236">
        <v>18.899999999999999</v>
      </c>
      <c r="I765" s="237"/>
      <c r="J765" s="233"/>
      <c r="K765" s="233"/>
      <c r="L765" s="238"/>
      <c r="M765" s="239"/>
      <c r="N765" s="240"/>
      <c r="O765" s="240"/>
      <c r="P765" s="240"/>
      <c r="Q765" s="240"/>
      <c r="R765" s="240"/>
      <c r="S765" s="240"/>
      <c r="T765" s="241"/>
      <c r="AT765" s="242" t="s">
        <v>213</v>
      </c>
      <c r="AU765" s="242" t="s">
        <v>84</v>
      </c>
      <c r="AV765" s="16" t="s">
        <v>160</v>
      </c>
      <c r="AW765" s="16" t="s">
        <v>35</v>
      </c>
      <c r="AX765" s="16" t="s">
        <v>74</v>
      </c>
      <c r="AY765" s="242" t="s">
        <v>197</v>
      </c>
    </row>
    <row r="766" spans="1:65" s="14" customFormat="1" ht="11.25">
      <c r="B766" s="211"/>
      <c r="C766" s="212"/>
      <c r="D766" s="201" t="s">
        <v>213</v>
      </c>
      <c r="E766" s="213" t="s">
        <v>28</v>
      </c>
      <c r="F766" s="214" t="s">
        <v>226</v>
      </c>
      <c r="G766" s="212"/>
      <c r="H766" s="215">
        <v>43.5</v>
      </c>
      <c r="I766" s="216"/>
      <c r="J766" s="212"/>
      <c r="K766" s="212"/>
      <c r="L766" s="217"/>
      <c r="M766" s="218"/>
      <c r="N766" s="219"/>
      <c r="O766" s="219"/>
      <c r="P766" s="219"/>
      <c r="Q766" s="219"/>
      <c r="R766" s="219"/>
      <c r="S766" s="219"/>
      <c r="T766" s="220"/>
      <c r="AT766" s="221" t="s">
        <v>213</v>
      </c>
      <c r="AU766" s="221" t="s">
        <v>84</v>
      </c>
      <c r="AV766" s="14" t="s">
        <v>204</v>
      </c>
      <c r="AW766" s="14" t="s">
        <v>35</v>
      </c>
      <c r="AX766" s="14" t="s">
        <v>82</v>
      </c>
      <c r="AY766" s="221" t="s">
        <v>197</v>
      </c>
    </row>
    <row r="767" spans="1:65" s="2" customFormat="1" ht="24.2" customHeight="1">
      <c r="A767" s="37"/>
      <c r="B767" s="38"/>
      <c r="C767" s="181" t="s">
        <v>1223</v>
      </c>
      <c r="D767" s="181" t="s">
        <v>199</v>
      </c>
      <c r="E767" s="182" t="s">
        <v>1224</v>
      </c>
      <c r="F767" s="183" t="s">
        <v>1225</v>
      </c>
      <c r="G767" s="184" t="s">
        <v>202</v>
      </c>
      <c r="H767" s="185">
        <v>43.5</v>
      </c>
      <c r="I767" s="186"/>
      <c r="J767" s="187">
        <f>ROUND(I767*H767,2)</f>
        <v>0</v>
      </c>
      <c r="K767" s="183" t="s">
        <v>203</v>
      </c>
      <c r="L767" s="42"/>
      <c r="M767" s="188" t="s">
        <v>28</v>
      </c>
      <c r="N767" s="189" t="s">
        <v>45</v>
      </c>
      <c r="O767" s="67"/>
      <c r="P767" s="190">
        <f>O767*H767</f>
        <v>0</v>
      </c>
      <c r="Q767" s="190">
        <v>0</v>
      </c>
      <c r="R767" s="190">
        <f>Q767*H767</f>
        <v>0</v>
      </c>
      <c r="S767" s="190">
        <v>0</v>
      </c>
      <c r="T767" s="191">
        <f>S767*H767</f>
        <v>0</v>
      </c>
      <c r="U767" s="37"/>
      <c r="V767" s="37"/>
      <c r="W767" s="37"/>
      <c r="X767" s="37"/>
      <c r="Y767" s="37"/>
      <c r="Z767" s="37"/>
      <c r="AA767" s="37"/>
      <c r="AB767" s="37"/>
      <c r="AC767" s="37"/>
      <c r="AD767" s="37"/>
      <c r="AE767" s="37"/>
      <c r="AR767" s="192" t="s">
        <v>204</v>
      </c>
      <c r="AT767" s="192" t="s">
        <v>199</v>
      </c>
      <c r="AU767" s="192" t="s">
        <v>84</v>
      </c>
      <c r="AY767" s="20" t="s">
        <v>197</v>
      </c>
      <c r="BE767" s="193">
        <f>IF(N767="základní",J767,0)</f>
        <v>0</v>
      </c>
      <c r="BF767" s="193">
        <f>IF(N767="snížená",J767,0)</f>
        <v>0</v>
      </c>
      <c r="BG767" s="193">
        <f>IF(N767="zákl. přenesená",J767,0)</f>
        <v>0</v>
      </c>
      <c r="BH767" s="193">
        <f>IF(N767="sníž. přenesená",J767,0)</f>
        <v>0</v>
      </c>
      <c r="BI767" s="193">
        <f>IF(N767="nulová",J767,0)</f>
        <v>0</v>
      </c>
      <c r="BJ767" s="20" t="s">
        <v>82</v>
      </c>
      <c r="BK767" s="193">
        <f>ROUND(I767*H767,2)</f>
        <v>0</v>
      </c>
      <c r="BL767" s="20" t="s">
        <v>204</v>
      </c>
      <c r="BM767" s="192" t="s">
        <v>1226</v>
      </c>
    </row>
    <row r="768" spans="1:65" s="2" customFormat="1" ht="11.25">
      <c r="A768" s="37"/>
      <c r="B768" s="38"/>
      <c r="C768" s="39"/>
      <c r="D768" s="194" t="s">
        <v>206</v>
      </c>
      <c r="E768" s="39"/>
      <c r="F768" s="195" t="s">
        <v>1227</v>
      </c>
      <c r="G768" s="39"/>
      <c r="H768" s="39"/>
      <c r="I768" s="196"/>
      <c r="J768" s="39"/>
      <c r="K768" s="39"/>
      <c r="L768" s="42"/>
      <c r="M768" s="197"/>
      <c r="N768" s="198"/>
      <c r="O768" s="67"/>
      <c r="P768" s="67"/>
      <c r="Q768" s="67"/>
      <c r="R768" s="67"/>
      <c r="S768" s="67"/>
      <c r="T768" s="68"/>
      <c r="U768" s="37"/>
      <c r="V768" s="37"/>
      <c r="W768" s="37"/>
      <c r="X768" s="37"/>
      <c r="Y768" s="37"/>
      <c r="Z768" s="37"/>
      <c r="AA768" s="37"/>
      <c r="AB768" s="37"/>
      <c r="AC768" s="37"/>
      <c r="AD768" s="37"/>
      <c r="AE768" s="37"/>
      <c r="AT768" s="20" t="s">
        <v>206</v>
      </c>
      <c r="AU768" s="20" t="s">
        <v>84</v>
      </c>
    </row>
    <row r="769" spans="1:65" s="2" customFormat="1" ht="21.75" customHeight="1">
      <c r="A769" s="37"/>
      <c r="B769" s="38"/>
      <c r="C769" s="181" t="s">
        <v>1228</v>
      </c>
      <c r="D769" s="181" t="s">
        <v>199</v>
      </c>
      <c r="E769" s="182" t="s">
        <v>1229</v>
      </c>
      <c r="F769" s="183" t="s">
        <v>1230</v>
      </c>
      <c r="G769" s="184" t="s">
        <v>202</v>
      </c>
      <c r="H769" s="185">
        <v>17.477</v>
      </c>
      <c r="I769" s="186"/>
      <c r="J769" s="187">
        <f>ROUND(I769*H769,2)</f>
        <v>0</v>
      </c>
      <c r="K769" s="183" t="s">
        <v>203</v>
      </c>
      <c r="L769" s="42"/>
      <c r="M769" s="188" t="s">
        <v>28</v>
      </c>
      <c r="N769" s="189" t="s">
        <v>45</v>
      </c>
      <c r="O769" s="67"/>
      <c r="P769" s="190">
        <f>O769*H769</f>
        <v>0</v>
      </c>
      <c r="Q769" s="190">
        <v>7.92E-3</v>
      </c>
      <c r="R769" s="190">
        <f>Q769*H769</f>
        <v>0.13841784000000001</v>
      </c>
      <c r="S769" s="190">
        <v>0</v>
      </c>
      <c r="T769" s="191">
        <f>S769*H769</f>
        <v>0</v>
      </c>
      <c r="U769" s="37"/>
      <c r="V769" s="37"/>
      <c r="W769" s="37"/>
      <c r="X769" s="37"/>
      <c r="Y769" s="37"/>
      <c r="Z769" s="37"/>
      <c r="AA769" s="37"/>
      <c r="AB769" s="37"/>
      <c r="AC769" s="37"/>
      <c r="AD769" s="37"/>
      <c r="AE769" s="37"/>
      <c r="AR769" s="192" t="s">
        <v>204</v>
      </c>
      <c r="AT769" s="192" t="s">
        <v>199</v>
      </c>
      <c r="AU769" s="192" t="s">
        <v>84</v>
      </c>
      <c r="AY769" s="20" t="s">
        <v>197</v>
      </c>
      <c r="BE769" s="193">
        <f>IF(N769="základní",J769,0)</f>
        <v>0</v>
      </c>
      <c r="BF769" s="193">
        <f>IF(N769="snížená",J769,0)</f>
        <v>0</v>
      </c>
      <c r="BG769" s="193">
        <f>IF(N769="zákl. přenesená",J769,0)</f>
        <v>0</v>
      </c>
      <c r="BH769" s="193">
        <f>IF(N769="sníž. přenesená",J769,0)</f>
        <v>0</v>
      </c>
      <c r="BI769" s="193">
        <f>IF(N769="nulová",J769,0)</f>
        <v>0</v>
      </c>
      <c r="BJ769" s="20" t="s">
        <v>82</v>
      </c>
      <c r="BK769" s="193">
        <f>ROUND(I769*H769,2)</f>
        <v>0</v>
      </c>
      <c r="BL769" s="20" t="s">
        <v>204</v>
      </c>
      <c r="BM769" s="192" t="s">
        <v>1231</v>
      </c>
    </row>
    <row r="770" spans="1:65" s="2" customFormat="1" ht="11.25">
      <c r="A770" s="37"/>
      <c r="B770" s="38"/>
      <c r="C770" s="39"/>
      <c r="D770" s="194" t="s">
        <v>206</v>
      </c>
      <c r="E770" s="39"/>
      <c r="F770" s="195" t="s">
        <v>1232</v>
      </c>
      <c r="G770" s="39"/>
      <c r="H770" s="39"/>
      <c r="I770" s="196"/>
      <c r="J770" s="39"/>
      <c r="K770" s="39"/>
      <c r="L770" s="42"/>
      <c r="M770" s="197"/>
      <c r="N770" s="198"/>
      <c r="O770" s="67"/>
      <c r="P770" s="67"/>
      <c r="Q770" s="67"/>
      <c r="R770" s="67"/>
      <c r="S770" s="67"/>
      <c r="T770" s="68"/>
      <c r="U770" s="37"/>
      <c r="V770" s="37"/>
      <c r="W770" s="37"/>
      <c r="X770" s="37"/>
      <c r="Y770" s="37"/>
      <c r="Z770" s="37"/>
      <c r="AA770" s="37"/>
      <c r="AB770" s="37"/>
      <c r="AC770" s="37"/>
      <c r="AD770" s="37"/>
      <c r="AE770" s="37"/>
      <c r="AT770" s="20" t="s">
        <v>206</v>
      </c>
      <c r="AU770" s="20" t="s">
        <v>84</v>
      </c>
    </row>
    <row r="771" spans="1:65" s="15" customFormat="1" ht="11.25">
      <c r="B771" s="222"/>
      <c r="C771" s="223"/>
      <c r="D771" s="201" t="s">
        <v>213</v>
      </c>
      <c r="E771" s="224" t="s">
        <v>28</v>
      </c>
      <c r="F771" s="225" t="s">
        <v>412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5" customFormat="1" ht="11.25">
      <c r="B772" s="222"/>
      <c r="C772" s="223"/>
      <c r="D772" s="201" t="s">
        <v>213</v>
      </c>
      <c r="E772" s="224" t="s">
        <v>28</v>
      </c>
      <c r="F772" s="225" t="s">
        <v>1203</v>
      </c>
      <c r="G772" s="223"/>
      <c r="H772" s="224" t="s">
        <v>28</v>
      </c>
      <c r="I772" s="226"/>
      <c r="J772" s="223"/>
      <c r="K772" s="223"/>
      <c r="L772" s="227"/>
      <c r="M772" s="228"/>
      <c r="N772" s="229"/>
      <c r="O772" s="229"/>
      <c r="P772" s="229"/>
      <c r="Q772" s="229"/>
      <c r="R772" s="229"/>
      <c r="S772" s="229"/>
      <c r="T772" s="230"/>
      <c r="AT772" s="231" t="s">
        <v>213</v>
      </c>
      <c r="AU772" s="231" t="s">
        <v>84</v>
      </c>
      <c r="AV772" s="15" t="s">
        <v>82</v>
      </c>
      <c r="AW772" s="15" t="s">
        <v>35</v>
      </c>
      <c r="AX772" s="15" t="s">
        <v>74</v>
      </c>
      <c r="AY772" s="231" t="s">
        <v>197</v>
      </c>
    </row>
    <row r="773" spans="1:65" s="13" customFormat="1" ht="11.25">
      <c r="B773" s="199"/>
      <c r="C773" s="200"/>
      <c r="D773" s="201" t="s">
        <v>213</v>
      </c>
      <c r="E773" s="202" t="s">
        <v>28</v>
      </c>
      <c r="F773" s="203" t="s">
        <v>1233</v>
      </c>
      <c r="G773" s="200"/>
      <c r="H773" s="204">
        <v>17.477</v>
      </c>
      <c r="I773" s="205"/>
      <c r="J773" s="200"/>
      <c r="K773" s="200"/>
      <c r="L773" s="206"/>
      <c r="M773" s="207"/>
      <c r="N773" s="208"/>
      <c r="O773" s="208"/>
      <c r="P773" s="208"/>
      <c r="Q773" s="208"/>
      <c r="R773" s="208"/>
      <c r="S773" s="208"/>
      <c r="T773" s="209"/>
      <c r="AT773" s="210" t="s">
        <v>213</v>
      </c>
      <c r="AU773" s="210" t="s">
        <v>84</v>
      </c>
      <c r="AV773" s="13" t="s">
        <v>84</v>
      </c>
      <c r="AW773" s="13" t="s">
        <v>35</v>
      </c>
      <c r="AX773" s="13" t="s">
        <v>82</v>
      </c>
      <c r="AY773" s="210" t="s">
        <v>197</v>
      </c>
    </row>
    <row r="774" spans="1:65" s="2" customFormat="1" ht="21.75" customHeight="1">
      <c r="A774" s="37"/>
      <c r="B774" s="38"/>
      <c r="C774" s="181" t="s">
        <v>1234</v>
      </c>
      <c r="D774" s="181" t="s">
        <v>199</v>
      </c>
      <c r="E774" s="182" t="s">
        <v>1235</v>
      </c>
      <c r="F774" s="183" t="s">
        <v>1236</v>
      </c>
      <c r="G774" s="184" t="s">
        <v>202</v>
      </c>
      <c r="H774" s="185">
        <v>17.477</v>
      </c>
      <c r="I774" s="186"/>
      <c r="J774" s="187">
        <f>ROUND(I774*H774,2)</f>
        <v>0</v>
      </c>
      <c r="K774" s="183" t="s">
        <v>203</v>
      </c>
      <c r="L774" s="42"/>
      <c r="M774" s="188" t="s">
        <v>28</v>
      </c>
      <c r="N774" s="189" t="s">
        <v>45</v>
      </c>
      <c r="O774" s="67"/>
      <c r="P774" s="190">
        <f>O774*H774</f>
        <v>0</v>
      </c>
      <c r="Q774" s="190">
        <v>0</v>
      </c>
      <c r="R774" s="190">
        <f>Q774*H774</f>
        <v>0</v>
      </c>
      <c r="S774" s="190">
        <v>0</v>
      </c>
      <c r="T774" s="191">
        <f>S774*H774</f>
        <v>0</v>
      </c>
      <c r="U774" s="37"/>
      <c r="V774" s="37"/>
      <c r="W774" s="37"/>
      <c r="X774" s="37"/>
      <c r="Y774" s="37"/>
      <c r="Z774" s="37"/>
      <c r="AA774" s="37"/>
      <c r="AB774" s="37"/>
      <c r="AC774" s="37"/>
      <c r="AD774" s="37"/>
      <c r="AE774" s="37"/>
      <c r="AR774" s="192" t="s">
        <v>204</v>
      </c>
      <c r="AT774" s="192" t="s">
        <v>199</v>
      </c>
      <c r="AU774" s="192" t="s">
        <v>84</v>
      </c>
      <c r="AY774" s="20" t="s">
        <v>197</v>
      </c>
      <c r="BE774" s="193">
        <f>IF(N774="základní",J774,0)</f>
        <v>0</v>
      </c>
      <c r="BF774" s="193">
        <f>IF(N774="snížená",J774,0)</f>
        <v>0</v>
      </c>
      <c r="BG774" s="193">
        <f>IF(N774="zákl. přenesená",J774,0)</f>
        <v>0</v>
      </c>
      <c r="BH774" s="193">
        <f>IF(N774="sníž. přenesená",J774,0)</f>
        <v>0</v>
      </c>
      <c r="BI774" s="193">
        <f>IF(N774="nulová",J774,0)</f>
        <v>0</v>
      </c>
      <c r="BJ774" s="20" t="s">
        <v>82</v>
      </c>
      <c r="BK774" s="193">
        <f>ROUND(I774*H774,2)</f>
        <v>0</v>
      </c>
      <c r="BL774" s="20" t="s">
        <v>204</v>
      </c>
      <c r="BM774" s="192" t="s">
        <v>1237</v>
      </c>
    </row>
    <row r="775" spans="1:65" s="2" customFormat="1" ht="11.25">
      <c r="A775" s="37"/>
      <c r="B775" s="38"/>
      <c r="C775" s="39"/>
      <c r="D775" s="194" t="s">
        <v>206</v>
      </c>
      <c r="E775" s="39"/>
      <c r="F775" s="195" t="s">
        <v>1238</v>
      </c>
      <c r="G775" s="39"/>
      <c r="H775" s="39"/>
      <c r="I775" s="196"/>
      <c r="J775" s="39"/>
      <c r="K775" s="39"/>
      <c r="L775" s="42"/>
      <c r="M775" s="197"/>
      <c r="N775" s="198"/>
      <c r="O775" s="67"/>
      <c r="P775" s="67"/>
      <c r="Q775" s="67"/>
      <c r="R775" s="67"/>
      <c r="S775" s="67"/>
      <c r="T775" s="68"/>
      <c r="U775" s="37"/>
      <c r="V775" s="37"/>
      <c r="W775" s="37"/>
      <c r="X775" s="37"/>
      <c r="Y775" s="37"/>
      <c r="Z775" s="37"/>
      <c r="AA775" s="37"/>
      <c r="AB775" s="37"/>
      <c r="AC775" s="37"/>
      <c r="AD775" s="37"/>
      <c r="AE775" s="37"/>
      <c r="AT775" s="20" t="s">
        <v>206</v>
      </c>
      <c r="AU775" s="20" t="s">
        <v>84</v>
      </c>
    </row>
    <row r="776" spans="1:65" s="12" customFormat="1" ht="22.9" customHeight="1">
      <c r="B776" s="165"/>
      <c r="C776" s="166"/>
      <c r="D776" s="167" t="s">
        <v>73</v>
      </c>
      <c r="E776" s="179" t="s">
        <v>233</v>
      </c>
      <c r="F776" s="179" t="s">
        <v>1239</v>
      </c>
      <c r="G776" s="166"/>
      <c r="H776" s="166"/>
      <c r="I776" s="169"/>
      <c r="J776" s="180">
        <f>BK776</f>
        <v>0</v>
      </c>
      <c r="K776" s="166"/>
      <c r="L776" s="171"/>
      <c r="M776" s="172"/>
      <c r="N776" s="173"/>
      <c r="O776" s="173"/>
      <c r="P776" s="174">
        <f>SUM(P777:P1409)</f>
        <v>0</v>
      </c>
      <c r="Q776" s="173"/>
      <c r="R776" s="174">
        <f>SUM(R777:R1409)</f>
        <v>358.73508767999999</v>
      </c>
      <c r="S776" s="173"/>
      <c r="T776" s="175">
        <f>SUM(T777:T1409)</f>
        <v>4.3168419999999999E-2</v>
      </c>
      <c r="AR776" s="176" t="s">
        <v>82</v>
      </c>
      <c r="AT776" s="177" t="s">
        <v>73</v>
      </c>
      <c r="AU776" s="177" t="s">
        <v>82</v>
      </c>
      <c r="AY776" s="176" t="s">
        <v>197</v>
      </c>
      <c r="BK776" s="178">
        <f>SUM(BK777:BK1409)</f>
        <v>0</v>
      </c>
    </row>
    <row r="777" spans="1:65" s="2" customFormat="1" ht="21.75" customHeight="1">
      <c r="A777" s="37"/>
      <c r="B777" s="38"/>
      <c r="C777" s="181" t="s">
        <v>1240</v>
      </c>
      <c r="D777" s="181" t="s">
        <v>199</v>
      </c>
      <c r="E777" s="182" t="s">
        <v>1241</v>
      </c>
      <c r="F777" s="183" t="s">
        <v>1242</v>
      </c>
      <c r="G777" s="184" t="s">
        <v>202</v>
      </c>
      <c r="H777" s="185">
        <v>257.18799999999999</v>
      </c>
      <c r="I777" s="186"/>
      <c r="J777" s="187">
        <f>ROUND(I777*H777,2)</f>
        <v>0</v>
      </c>
      <c r="K777" s="183" t="s">
        <v>203</v>
      </c>
      <c r="L777" s="42"/>
      <c r="M777" s="188" t="s">
        <v>28</v>
      </c>
      <c r="N777" s="189" t="s">
        <v>45</v>
      </c>
      <c r="O777" s="67"/>
      <c r="P777" s="190">
        <f>O777*H777</f>
        <v>0</v>
      </c>
      <c r="Q777" s="190">
        <v>2.5999999999999998E-4</v>
      </c>
      <c r="R777" s="190">
        <f>Q777*H777</f>
        <v>6.6868879999999992E-2</v>
      </c>
      <c r="S777" s="190">
        <v>0</v>
      </c>
      <c r="T777" s="191">
        <f>S777*H777</f>
        <v>0</v>
      </c>
      <c r="U777" s="37"/>
      <c r="V777" s="37"/>
      <c r="W777" s="37"/>
      <c r="X777" s="37"/>
      <c r="Y777" s="37"/>
      <c r="Z777" s="37"/>
      <c r="AA777" s="37"/>
      <c r="AB777" s="37"/>
      <c r="AC777" s="37"/>
      <c r="AD777" s="37"/>
      <c r="AE777" s="37"/>
      <c r="AR777" s="192" t="s">
        <v>204</v>
      </c>
      <c r="AT777" s="192" t="s">
        <v>199</v>
      </c>
      <c r="AU777" s="192" t="s">
        <v>84</v>
      </c>
      <c r="AY777" s="20" t="s">
        <v>197</v>
      </c>
      <c r="BE777" s="193">
        <f>IF(N777="základní",J777,0)</f>
        <v>0</v>
      </c>
      <c r="BF777" s="193">
        <f>IF(N777="snížená",J777,0)</f>
        <v>0</v>
      </c>
      <c r="BG777" s="193">
        <f>IF(N777="zákl. přenesená",J777,0)</f>
        <v>0</v>
      </c>
      <c r="BH777" s="193">
        <f>IF(N777="sníž. přenesená",J777,0)</f>
        <v>0</v>
      </c>
      <c r="BI777" s="193">
        <f>IF(N777="nulová",J777,0)</f>
        <v>0</v>
      </c>
      <c r="BJ777" s="20" t="s">
        <v>82</v>
      </c>
      <c r="BK777" s="193">
        <f>ROUND(I777*H777,2)</f>
        <v>0</v>
      </c>
      <c r="BL777" s="20" t="s">
        <v>204</v>
      </c>
      <c r="BM777" s="192" t="s">
        <v>1243</v>
      </c>
    </row>
    <row r="778" spans="1:65" s="2" customFormat="1" ht="11.25">
      <c r="A778" s="37"/>
      <c r="B778" s="38"/>
      <c r="C778" s="39"/>
      <c r="D778" s="194" t="s">
        <v>206</v>
      </c>
      <c r="E778" s="39"/>
      <c r="F778" s="195" t="s">
        <v>1244</v>
      </c>
      <c r="G778" s="39"/>
      <c r="H778" s="39"/>
      <c r="I778" s="196"/>
      <c r="J778" s="39"/>
      <c r="K778" s="39"/>
      <c r="L778" s="42"/>
      <c r="M778" s="197"/>
      <c r="N778" s="198"/>
      <c r="O778" s="67"/>
      <c r="P778" s="67"/>
      <c r="Q778" s="67"/>
      <c r="R778" s="67"/>
      <c r="S778" s="67"/>
      <c r="T778" s="68"/>
      <c r="U778" s="37"/>
      <c r="V778" s="37"/>
      <c r="W778" s="37"/>
      <c r="X778" s="37"/>
      <c r="Y778" s="37"/>
      <c r="Z778" s="37"/>
      <c r="AA778" s="37"/>
      <c r="AB778" s="37"/>
      <c r="AC778" s="37"/>
      <c r="AD778" s="37"/>
      <c r="AE778" s="37"/>
      <c r="AT778" s="20" t="s">
        <v>206</v>
      </c>
      <c r="AU778" s="20" t="s">
        <v>84</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5" customFormat="1" ht="11.25">
      <c r="B780" s="222"/>
      <c r="C780" s="223"/>
      <c r="D780" s="201" t="s">
        <v>213</v>
      </c>
      <c r="E780" s="224" t="s">
        <v>28</v>
      </c>
      <c r="F780" s="225" t="s">
        <v>1246</v>
      </c>
      <c r="G780" s="223"/>
      <c r="H780" s="224" t="s">
        <v>28</v>
      </c>
      <c r="I780" s="226"/>
      <c r="J780" s="223"/>
      <c r="K780" s="223"/>
      <c r="L780" s="227"/>
      <c r="M780" s="228"/>
      <c r="N780" s="229"/>
      <c r="O780" s="229"/>
      <c r="P780" s="229"/>
      <c r="Q780" s="229"/>
      <c r="R780" s="229"/>
      <c r="S780" s="229"/>
      <c r="T780" s="230"/>
      <c r="AT780" s="231" t="s">
        <v>213</v>
      </c>
      <c r="AU780" s="231" t="s">
        <v>84</v>
      </c>
      <c r="AV780" s="15" t="s">
        <v>82</v>
      </c>
      <c r="AW780" s="15" t="s">
        <v>35</v>
      </c>
      <c r="AX780" s="15" t="s">
        <v>74</v>
      </c>
      <c r="AY780" s="231" t="s">
        <v>197</v>
      </c>
    </row>
    <row r="781" spans="1:65" s="13" customFormat="1" ht="11.25">
      <c r="B781" s="199"/>
      <c r="C781" s="200"/>
      <c r="D781" s="201" t="s">
        <v>213</v>
      </c>
      <c r="E781" s="202" t="s">
        <v>28</v>
      </c>
      <c r="F781" s="203" t="s">
        <v>1247</v>
      </c>
      <c r="G781" s="200"/>
      <c r="H781" s="204">
        <v>6.6</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13.388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23.8</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3" customFormat="1" ht="11.25">
      <c r="B784" s="199"/>
      <c r="C784" s="200"/>
      <c r="D784" s="201" t="s">
        <v>213</v>
      </c>
      <c r="E784" s="202" t="s">
        <v>28</v>
      </c>
      <c r="F784" s="203" t="s">
        <v>1250</v>
      </c>
      <c r="G784" s="200"/>
      <c r="H784" s="204">
        <v>177.4</v>
      </c>
      <c r="I784" s="205"/>
      <c r="J784" s="200"/>
      <c r="K784" s="200"/>
      <c r="L784" s="206"/>
      <c r="M784" s="207"/>
      <c r="N784" s="208"/>
      <c r="O784" s="208"/>
      <c r="P784" s="208"/>
      <c r="Q784" s="208"/>
      <c r="R784" s="208"/>
      <c r="S784" s="208"/>
      <c r="T784" s="209"/>
      <c r="AT784" s="210" t="s">
        <v>213</v>
      </c>
      <c r="AU784" s="210" t="s">
        <v>84</v>
      </c>
      <c r="AV784" s="13" t="s">
        <v>84</v>
      </c>
      <c r="AW784" s="13" t="s">
        <v>35</v>
      </c>
      <c r="AX784" s="13" t="s">
        <v>74</v>
      </c>
      <c r="AY784" s="210" t="s">
        <v>197</v>
      </c>
    </row>
    <row r="785" spans="1:65" s="16" customFormat="1" ht="11.25">
      <c r="B785" s="232"/>
      <c r="C785" s="233"/>
      <c r="D785" s="201" t="s">
        <v>213</v>
      </c>
      <c r="E785" s="234" t="s">
        <v>28</v>
      </c>
      <c r="F785" s="235" t="s">
        <v>416</v>
      </c>
      <c r="G785" s="233"/>
      <c r="H785" s="236">
        <v>221.18799999999999</v>
      </c>
      <c r="I785" s="237"/>
      <c r="J785" s="233"/>
      <c r="K785" s="233"/>
      <c r="L785" s="238"/>
      <c r="M785" s="239"/>
      <c r="N785" s="240"/>
      <c r="O785" s="240"/>
      <c r="P785" s="240"/>
      <c r="Q785" s="240"/>
      <c r="R785" s="240"/>
      <c r="S785" s="240"/>
      <c r="T785" s="241"/>
      <c r="AT785" s="242" t="s">
        <v>213</v>
      </c>
      <c r="AU785" s="242" t="s">
        <v>84</v>
      </c>
      <c r="AV785" s="16" t="s">
        <v>160</v>
      </c>
      <c r="AW785" s="16" t="s">
        <v>35</v>
      </c>
      <c r="AX785" s="16" t="s">
        <v>74</v>
      </c>
      <c r="AY785" s="242" t="s">
        <v>197</v>
      </c>
    </row>
    <row r="786" spans="1:65" s="15" customFormat="1" ht="11.25">
      <c r="B786" s="222"/>
      <c r="C786" s="223"/>
      <c r="D786" s="201" t="s">
        <v>213</v>
      </c>
      <c r="E786" s="224" t="s">
        <v>28</v>
      </c>
      <c r="F786" s="225" t="s">
        <v>1002</v>
      </c>
      <c r="G786" s="223"/>
      <c r="H786" s="224" t="s">
        <v>28</v>
      </c>
      <c r="I786" s="226"/>
      <c r="J786" s="223"/>
      <c r="K786" s="223"/>
      <c r="L786" s="227"/>
      <c r="M786" s="228"/>
      <c r="N786" s="229"/>
      <c r="O786" s="229"/>
      <c r="P786" s="229"/>
      <c r="Q786" s="229"/>
      <c r="R786" s="229"/>
      <c r="S786" s="229"/>
      <c r="T786" s="230"/>
      <c r="AT786" s="231" t="s">
        <v>213</v>
      </c>
      <c r="AU786" s="231" t="s">
        <v>84</v>
      </c>
      <c r="AV786" s="15" t="s">
        <v>82</v>
      </c>
      <c r="AW786" s="15" t="s">
        <v>35</v>
      </c>
      <c r="AX786" s="15" t="s">
        <v>74</v>
      </c>
      <c r="AY786" s="231" t="s">
        <v>197</v>
      </c>
    </row>
    <row r="787" spans="1:65" s="13" customFormat="1" ht="11.25">
      <c r="B787" s="199"/>
      <c r="C787" s="200"/>
      <c r="D787" s="201" t="s">
        <v>213</v>
      </c>
      <c r="E787" s="202" t="s">
        <v>28</v>
      </c>
      <c r="F787" s="203" t="s">
        <v>1251</v>
      </c>
      <c r="G787" s="200"/>
      <c r="H787" s="204">
        <v>36</v>
      </c>
      <c r="I787" s="205"/>
      <c r="J787" s="200"/>
      <c r="K787" s="200"/>
      <c r="L787" s="206"/>
      <c r="M787" s="207"/>
      <c r="N787" s="208"/>
      <c r="O787" s="208"/>
      <c r="P787" s="208"/>
      <c r="Q787" s="208"/>
      <c r="R787" s="208"/>
      <c r="S787" s="208"/>
      <c r="T787" s="209"/>
      <c r="AT787" s="210" t="s">
        <v>213</v>
      </c>
      <c r="AU787" s="210" t="s">
        <v>84</v>
      </c>
      <c r="AV787" s="13" t="s">
        <v>84</v>
      </c>
      <c r="AW787" s="13" t="s">
        <v>35</v>
      </c>
      <c r="AX787" s="13" t="s">
        <v>74</v>
      </c>
      <c r="AY787" s="210" t="s">
        <v>197</v>
      </c>
    </row>
    <row r="788" spans="1:65" s="14" customFormat="1" ht="11.25">
      <c r="B788" s="211"/>
      <c r="C788" s="212"/>
      <c r="D788" s="201" t="s">
        <v>213</v>
      </c>
      <c r="E788" s="213" t="s">
        <v>28</v>
      </c>
      <c r="F788" s="214" t="s">
        <v>226</v>
      </c>
      <c r="G788" s="212"/>
      <c r="H788" s="215">
        <v>257.18799999999999</v>
      </c>
      <c r="I788" s="216"/>
      <c r="J788" s="212"/>
      <c r="K788" s="212"/>
      <c r="L788" s="217"/>
      <c r="M788" s="218"/>
      <c r="N788" s="219"/>
      <c r="O788" s="219"/>
      <c r="P788" s="219"/>
      <c r="Q788" s="219"/>
      <c r="R788" s="219"/>
      <c r="S788" s="219"/>
      <c r="T788" s="220"/>
      <c r="AT788" s="221" t="s">
        <v>213</v>
      </c>
      <c r="AU788" s="221" t="s">
        <v>84</v>
      </c>
      <c r="AV788" s="14" t="s">
        <v>204</v>
      </c>
      <c r="AW788" s="14" t="s">
        <v>35</v>
      </c>
      <c r="AX788" s="14" t="s">
        <v>82</v>
      </c>
      <c r="AY788" s="221" t="s">
        <v>197</v>
      </c>
    </row>
    <row r="789" spans="1:65" s="2" customFormat="1" ht="24.2" customHeight="1">
      <c r="A789" s="37"/>
      <c r="B789" s="38"/>
      <c r="C789" s="181" t="s">
        <v>1252</v>
      </c>
      <c r="D789" s="181" t="s">
        <v>199</v>
      </c>
      <c r="E789" s="182" t="s">
        <v>1253</v>
      </c>
      <c r="F789" s="183" t="s">
        <v>1254</v>
      </c>
      <c r="G789" s="184" t="s">
        <v>202</v>
      </c>
      <c r="H789" s="185">
        <v>16.649999999999999</v>
      </c>
      <c r="I789" s="186"/>
      <c r="J789" s="187">
        <f>ROUND(I789*H789,2)</f>
        <v>0</v>
      </c>
      <c r="K789" s="183" t="s">
        <v>203</v>
      </c>
      <c r="L789" s="42"/>
      <c r="M789" s="188" t="s">
        <v>28</v>
      </c>
      <c r="N789" s="189" t="s">
        <v>45</v>
      </c>
      <c r="O789" s="67"/>
      <c r="P789" s="190">
        <f>O789*H789</f>
        <v>0</v>
      </c>
      <c r="Q789" s="190">
        <v>2.5999999999999998E-4</v>
      </c>
      <c r="R789" s="190">
        <f>Q789*H789</f>
        <v>4.3289999999999995E-3</v>
      </c>
      <c r="S789" s="190">
        <v>0</v>
      </c>
      <c r="T789" s="191">
        <f>S789*H789</f>
        <v>0</v>
      </c>
      <c r="U789" s="37"/>
      <c r="V789" s="37"/>
      <c r="W789" s="37"/>
      <c r="X789" s="37"/>
      <c r="Y789" s="37"/>
      <c r="Z789" s="37"/>
      <c r="AA789" s="37"/>
      <c r="AB789" s="37"/>
      <c r="AC789" s="37"/>
      <c r="AD789" s="37"/>
      <c r="AE789" s="37"/>
      <c r="AR789" s="192" t="s">
        <v>204</v>
      </c>
      <c r="AT789" s="192" t="s">
        <v>199</v>
      </c>
      <c r="AU789" s="192" t="s">
        <v>84</v>
      </c>
      <c r="AY789" s="20" t="s">
        <v>197</v>
      </c>
      <c r="BE789" s="193">
        <f>IF(N789="základní",J789,0)</f>
        <v>0</v>
      </c>
      <c r="BF789" s="193">
        <f>IF(N789="snížená",J789,0)</f>
        <v>0</v>
      </c>
      <c r="BG789" s="193">
        <f>IF(N789="zákl. přenesená",J789,0)</f>
        <v>0</v>
      </c>
      <c r="BH789" s="193">
        <f>IF(N789="sníž. přenesená",J789,0)</f>
        <v>0</v>
      </c>
      <c r="BI789" s="193">
        <f>IF(N789="nulová",J789,0)</f>
        <v>0</v>
      </c>
      <c r="BJ789" s="20" t="s">
        <v>82</v>
      </c>
      <c r="BK789" s="193">
        <f>ROUND(I789*H789,2)</f>
        <v>0</v>
      </c>
      <c r="BL789" s="20" t="s">
        <v>204</v>
      </c>
      <c r="BM789" s="192" t="s">
        <v>1255</v>
      </c>
    </row>
    <row r="790" spans="1:65" s="2" customFormat="1" ht="11.25">
      <c r="A790" s="37"/>
      <c r="B790" s="38"/>
      <c r="C790" s="39"/>
      <c r="D790" s="194" t="s">
        <v>206</v>
      </c>
      <c r="E790" s="39"/>
      <c r="F790" s="195" t="s">
        <v>1256</v>
      </c>
      <c r="G790" s="39"/>
      <c r="H790" s="39"/>
      <c r="I790" s="196"/>
      <c r="J790" s="39"/>
      <c r="K790" s="39"/>
      <c r="L790" s="42"/>
      <c r="M790" s="197"/>
      <c r="N790" s="198"/>
      <c r="O790" s="67"/>
      <c r="P790" s="67"/>
      <c r="Q790" s="67"/>
      <c r="R790" s="67"/>
      <c r="S790" s="67"/>
      <c r="T790" s="68"/>
      <c r="U790" s="37"/>
      <c r="V790" s="37"/>
      <c r="W790" s="37"/>
      <c r="X790" s="37"/>
      <c r="Y790" s="37"/>
      <c r="Z790" s="37"/>
      <c r="AA790" s="37"/>
      <c r="AB790" s="37"/>
      <c r="AC790" s="37"/>
      <c r="AD790" s="37"/>
      <c r="AE790" s="37"/>
      <c r="AT790" s="20" t="s">
        <v>206</v>
      </c>
      <c r="AU790" s="20" t="s">
        <v>84</v>
      </c>
    </row>
    <row r="791" spans="1:65" s="15" customFormat="1" ht="11.25">
      <c r="B791" s="222"/>
      <c r="C791" s="223"/>
      <c r="D791" s="201" t="s">
        <v>213</v>
      </c>
      <c r="E791" s="224" t="s">
        <v>28</v>
      </c>
      <c r="F791" s="225" t="s">
        <v>1245</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5" customFormat="1" ht="11.25">
      <c r="B792" s="222"/>
      <c r="C792" s="223"/>
      <c r="D792" s="201" t="s">
        <v>213</v>
      </c>
      <c r="E792" s="224" t="s">
        <v>28</v>
      </c>
      <c r="F792" s="225" t="s">
        <v>1257</v>
      </c>
      <c r="G792" s="223"/>
      <c r="H792" s="224" t="s">
        <v>28</v>
      </c>
      <c r="I792" s="226"/>
      <c r="J792" s="223"/>
      <c r="K792" s="223"/>
      <c r="L792" s="227"/>
      <c r="M792" s="228"/>
      <c r="N792" s="229"/>
      <c r="O792" s="229"/>
      <c r="P792" s="229"/>
      <c r="Q792" s="229"/>
      <c r="R792" s="229"/>
      <c r="S792" s="229"/>
      <c r="T792" s="230"/>
      <c r="AT792" s="231" t="s">
        <v>213</v>
      </c>
      <c r="AU792" s="231" t="s">
        <v>84</v>
      </c>
      <c r="AV792" s="15" t="s">
        <v>82</v>
      </c>
      <c r="AW792" s="15" t="s">
        <v>35</v>
      </c>
      <c r="AX792" s="15" t="s">
        <v>74</v>
      </c>
      <c r="AY792" s="231" t="s">
        <v>197</v>
      </c>
    </row>
    <row r="793" spans="1:65" s="13" customFormat="1" ht="11.25">
      <c r="B793" s="199"/>
      <c r="C793" s="200"/>
      <c r="D793" s="201" t="s">
        <v>213</v>
      </c>
      <c r="E793" s="202" t="s">
        <v>28</v>
      </c>
      <c r="F793" s="203" t="s">
        <v>1258</v>
      </c>
      <c r="G793" s="200"/>
      <c r="H793" s="204">
        <v>16.649999999999999</v>
      </c>
      <c r="I793" s="205"/>
      <c r="J793" s="200"/>
      <c r="K793" s="200"/>
      <c r="L793" s="206"/>
      <c r="M793" s="207"/>
      <c r="N793" s="208"/>
      <c r="O793" s="208"/>
      <c r="P793" s="208"/>
      <c r="Q793" s="208"/>
      <c r="R793" s="208"/>
      <c r="S793" s="208"/>
      <c r="T793" s="209"/>
      <c r="AT793" s="210" t="s">
        <v>213</v>
      </c>
      <c r="AU793" s="210" t="s">
        <v>84</v>
      </c>
      <c r="AV793" s="13" t="s">
        <v>84</v>
      </c>
      <c r="AW793" s="13" t="s">
        <v>35</v>
      </c>
      <c r="AX793" s="13" t="s">
        <v>82</v>
      </c>
      <c r="AY793" s="210" t="s">
        <v>197</v>
      </c>
    </row>
    <row r="794" spans="1:65" s="2" customFormat="1" ht="24.2" customHeight="1">
      <c r="A794" s="37"/>
      <c r="B794" s="38"/>
      <c r="C794" s="181" t="s">
        <v>1259</v>
      </c>
      <c r="D794" s="181" t="s">
        <v>199</v>
      </c>
      <c r="E794" s="182" t="s">
        <v>1260</v>
      </c>
      <c r="F794" s="183" t="s">
        <v>1261</v>
      </c>
      <c r="G794" s="184" t="s">
        <v>202</v>
      </c>
      <c r="H794" s="185">
        <v>257.18799999999999</v>
      </c>
      <c r="I794" s="186"/>
      <c r="J794" s="187">
        <f>ROUND(I794*H794,2)</f>
        <v>0</v>
      </c>
      <c r="K794" s="183" t="s">
        <v>203</v>
      </c>
      <c r="L794" s="42"/>
      <c r="M794" s="188" t="s">
        <v>28</v>
      </c>
      <c r="N794" s="189" t="s">
        <v>45</v>
      </c>
      <c r="O794" s="67"/>
      <c r="P794" s="190">
        <f>O794*H794</f>
        <v>0</v>
      </c>
      <c r="Q794" s="190">
        <v>1.6279999999999999E-2</v>
      </c>
      <c r="R794" s="190">
        <f>Q794*H794</f>
        <v>4.1870206400000001</v>
      </c>
      <c r="S794" s="190">
        <v>0</v>
      </c>
      <c r="T794" s="191">
        <f>S794*H794</f>
        <v>0</v>
      </c>
      <c r="U794" s="37"/>
      <c r="V794" s="37"/>
      <c r="W794" s="37"/>
      <c r="X794" s="37"/>
      <c r="Y794" s="37"/>
      <c r="Z794" s="37"/>
      <c r="AA794" s="37"/>
      <c r="AB794" s="37"/>
      <c r="AC794" s="37"/>
      <c r="AD794" s="37"/>
      <c r="AE794" s="37"/>
      <c r="AR794" s="192" t="s">
        <v>204</v>
      </c>
      <c r="AT794" s="192" t="s">
        <v>199</v>
      </c>
      <c r="AU794" s="192" t="s">
        <v>84</v>
      </c>
      <c r="AY794" s="20" t="s">
        <v>197</v>
      </c>
      <c r="BE794" s="193">
        <f>IF(N794="základní",J794,0)</f>
        <v>0</v>
      </c>
      <c r="BF794" s="193">
        <f>IF(N794="snížená",J794,0)</f>
        <v>0</v>
      </c>
      <c r="BG794" s="193">
        <f>IF(N794="zákl. přenesená",J794,0)</f>
        <v>0</v>
      </c>
      <c r="BH794" s="193">
        <f>IF(N794="sníž. přenesená",J794,0)</f>
        <v>0</v>
      </c>
      <c r="BI794" s="193">
        <f>IF(N794="nulová",J794,0)</f>
        <v>0</v>
      </c>
      <c r="BJ794" s="20" t="s">
        <v>82</v>
      </c>
      <c r="BK794" s="193">
        <f>ROUND(I794*H794,2)</f>
        <v>0</v>
      </c>
      <c r="BL794" s="20" t="s">
        <v>204</v>
      </c>
      <c r="BM794" s="192" t="s">
        <v>1262</v>
      </c>
    </row>
    <row r="795" spans="1:65" s="2" customFormat="1" ht="11.25">
      <c r="A795" s="37"/>
      <c r="B795" s="38"/>
      <c r="C795" s="39"/>
      <c r="D795" s="194" t="s">
        <v>206</v>
      </c>
      <c r="E795" s="39"/>
      <c r="F795" s="195" t="s">
        <v>1263</v>
      </c>
      <c r="G795" s="39"/>
      <c r="H795" s="39"/>
      <c r="I795" s="196"/>
      <c r="J795" s="39"/>
      <c r="K795" s="39"/>
      <c r="L795" s="42"/>
      <c r="M795" s="197"/>
      <c r="N795" s="198"/>
      <c r="O795" s="67"/>
      <c r="P795" s="67"/>
      <c r="Q795" s="67"/>
      <c r="R795" s="67"/>
      <c r="S795" s="67"/>
      <c r="T795" s="68"/>
      <c r="U795" s="37"/>
      <c r="V795" s="37"/>
      <c r="W795" s="37"/>
      <c r="X795" s="37"/>
      <c r="Y795" s="37"/>
      <c r="Z795" s="37"/>
      <c r="AA795" s="37"/>
      <c r="AB795" s="37"/>
      <c r="AC795" s="37"/>
      <c r="AD795" s="37"/>
      <c r="AE795" s="37"/>
      <c r="AT795" s="20" t="s">
        <v>206</v>
      </c>
      <c r="AU795" s="20" t="s">
        <v>84</v>
      </c>
    </row>
    <row r="796" spans="1:65" s="2" customFormat="1" ht="33" customHeight="1">
      <c r="A796" s="37"/>
      <c r="B796" s="38"/>
      <c r="C796" s="181" t="s">
        <v>1264</v>
      </c>
      <c r="D796" s="181" t="s">
        <v>199</v>
      </c>
      <c r="E796" s="182" t="s">
        <v>1265</v>
      </c>
      <c r="F796" s="183" t="s">
        <v>1266</v>
      </c>
      <c r="G796" s="184" t="s">
        <v>202</v>
      </c>
      <c r="H796" s="185">
        <v>16.649999999999999</v>
      </c>
      <c r="I796" s="186"/>
      <c r="J796" s="187">
        <f>ROUND(I796*H796,2)</f>
        <v>0</v>
      </c>
      <c r="K796" s="183" t="s">
        <v>203</v>
      </c>
      <c r="L796" s="42"/>
      <c r="M796" s="188" t="s">
        <v>28</v>
      </c>
      <c r="N796" s="189" t="s">
        <v>45</v>
      </c>
      <c r="O796" s="67"/>
      <c r="P796" s="190">
        <f>O796*H796</f>
        <v>0</v>
      </c>
      <c r="Q796" s="190">
        <v>1.6279999999999999E-2</v>
      </c>
      <c r="R796" s="190">
        <f>Q796*H796</f>
        <v>0.27106199999999997</v>
      </c>
      <c r="S796" s="190">
        <v>0</v>
      </c>
      <c r="T796" s="191">
        <f>S796*H796</f>
        <v>0</v>
      </c>
      <c r="U796" s="37"/>
      <c r="V796" s="37"/>
      <c r="W796" s="37"/>
      <c r="X796" s="37"/>
      <c r="Y796" s="37"/>
      <c r="Z796" s="37"/>
      <c r="AA796" s="37"/>
      <c r="AB796" s="37"/>
      <c r="AC796" s="37"/>
      <c r="AD796" s="37"/>
      <c r="AE796" s="37"/>
      <c r="AR796" s="192" t="s">
        <v>204</v>
      </c>
      <c r="AT796" s="192" t="s">
        <v>199</v>
      </c>
      <c r="AU796" s="192" t="s">
        <v>84</v>
      </c>
      <c r="AY796" s="20" t="s">
        <v>197</v>
      </c>
      <c r="BE796" s="193">
        <f>IF(N796="základní",J796,0)</f>
        <v>0</v>
      </c>
      <c r="BF796" s="193">
        <f>IF(N796="snížená",J796,0)</f>
        <v>0</v>
      </c>
      <c r="BG796" s="193">
        <f>IF(N796="zákl. přenesená",J796,0)</f>
        <v>0</v>
      </c>
      <c r="BH796" s="193">
        <f>IF(N796="sníž. přenesená",J796,0)</f>
        <v>0</v>
      </c>
      <c r="BI796" s="193">
        <f>IF(N796="nulová",J796,0)</f>
        <v>0</v>
      </c>
      <c r="BJ796" s="20" t="s">
        <v>82</v>
      </c>
      <c r="BK796" s="193">
        <f>ROUND(I796*H796,2)</f>
        <v>0</v>
      </c>
      <c r="BL796" s="20" t="s">
        <v>204</v>
      </c>
      <c r="BM796" s="192" t="s">
        <v>1267</v>
      </c>
    </row>
    <row r="797" spans="1:65" s="2" customFormat="1" ht="11.25">
      <c r="A797" s="37"/>
      <c r="B797" s="38"/>
      <c r="C797" s="39"/>
      <c r="D797" s="194" t="s">
        <v>206</v>
      </c>
      <c r="E797" s="39"/>
      <c r="F797" s="195" t="s">
        <v>1268</v>
      </c>
      <c r="G797" s="39"/>
      <c r="H797" s="39"/>
      <c r="I797" s="196"/>
      <c r="J797" s="39"/>
      <c r="K797" s="39"/>
      <c r="L797" s="42"/>
      <c r="M797" s="197"/>
      <c r="N797" s="198"/>
      <c r="O797" s="67"/>
      <c r="P797" s="67"/>
      <c r="Q797" s="67"/>
      <c r="R797" s="67"/>
      <c r="S797" s="67"/>
      <c r="T797" s="68"/>
      <c r="U797" s="37"/>
      <c r="V797" s="37"/>
      <c r="W797" s="37"/>
      <c r="X797" s="37"/>
      <c r="Y797" s="37"/>
      <c r="Z797" s="37"/>
      <c r="AA797" s="37"/>
      <c r="AB797" s="37"/>
      <c r="AC797" s="37"/>
      <c r="AD797" s="37"/>
      <c r="AE797" s="37"/>
      <c r="AT797" s="20" t="s">
        <v>206</v>
      </c>
      <c r="AU797" s="20" t="s">
        <v>84</v>
      </c>
    </row>
    <row r="798" spans="1:65" s="2" customFormat="1" ht="24.2" customHeight="1">
      <c r="A798" s="37"/>
      <c r="B798" s="38"/>
      <c r="C798" s="181" t="s">
        <v>1269</v>
      </c>
      <c r="D798" s="181" t="s">
        <v>199</v>
      </c>
      <c r="E798" s="182" t="s">
        <v>1270</v>
      </c>
      <c r="F798" s="183" t="s">
        <v>1271</v>
      </c>
      <c r="G798" s="184" t="s">
        <v>202</v>
      </c>
      <c r="H798" s="185">
        <v>257.18799999999999</v>
      </c>
      <c r="I798" s="186"/>
      <c r="J798" s="187">
        <f>ROUND(I798*H798,2)</f>
        <v>0</v>
      </c>
      <c r="K798" s="183" t="s">
        <v>203</v>
      </c>
      <c r="L798" s="42"/>
      <c r="M798" s="188" t="s">
        <v>28</v>
      </c>
      <c r="N798" s="189" t="s">
        <v>45</v>
      </c>
      <c r="O798" s="67"/>
      <c r="P798" s="190">
        <f>O798*H798</f>
        <v>0</v>
      </c>
      <c r="Q798" s="190">
        <v>6.7999999999999996E-3</v>
      </c>
      <c r="R798" s="190">
        <f>Q798*H798</f>
        <v>1.7488783999999997</v>
      </c>
      <c r="S798" s="190">
        <v>0</v>
      </c>
      <c r="T798" s="191">
        <f>S798*H798</f>
        <v>0</v>
      </c>
      <c r="U798" s="37"/>
      <c r="V798" s="37"/>
      <c r="W798" s="37"/>
      <c r="X798" s="37"/>
      <c r="Y798" s="37"/>
      <c r="Z798" s="37"/>
      <c r="AA798" s="37"/>
      <c r="AB798" s="37"/>
      <c r="AC798" s="37"/>
      <c r="AD798" s="37"/>
      <c r="AE798" s="37"/>
      <c r="AR798" s="192" t="s">
        <v>204</v>
      </c>
      <c r="AT798" s="192" t="s">
        <v>199</v>
      </c>
      <c r="AU798" s="192" t="s">
        <v>84</v>
      </c>
      <c r="AY798" s="20" t="s">
        <v>197</v>
      </c>
      <c r="BE798" s="193">
        <f>IF(N798="základní",J798,0)</f>
        <v>0</v>
      </c>
      <c r="BF798" s="193">
        <f>IF(N798="snížená",J798,0)</f>
        <v>0</v>
      </c>
      <c r="BG798" s="193">
        <f>IF(N798="zákl. přenesená",J798,0)</f>
        <v>0</v>
      </c>
      <c r="BH798" s="193">
        <f>IF(N798="sníž. přenesená",J798,0)</f>
        <v>0</v>
      </c>
      <c r="BI798" s="193">
        <f>IF(N798="nulová",J798,0)</f>
        <v>0</v>
      </c>
      <c r="BJ798" s="20" t="s">
        <v>82</v>
      </c>
      <c r="BK798" s="193">
        <f>ROUND(I798*H798,2)</f>
        <v>0</v>
      </c>
      <c r="BL798" s="20" t="s">
        <v>204</v>
      </c>
      <c r="BM798" s="192" t="s">
        <v>1272</v>
      </c>
    </row>
    <row r="799" spans="1:65" s="2" customFormat="1" ht="11.25">
      <c r="A799" s="37"/>
      <c r="B799" s="38"/>
      <c r="C799" s="39"/>
      <c r="D799" s="194" t="s">
        <v>206</v>
      </c>
      <c r="E799" s="39"/>
      <c r="F799" s="195" t="s">
        <v>1273</v>
      </c>
      <c r="G799" s="39"/>
      <c r="H799" s="39"/>
      <c r="I799" s="196"/>
      <c r="J799" s="39"/>
      <c r="K799" s="39"/>
      <c r="L799" s="42"/>
      <c r="M799" s="197"/>
      <c r="N799" s="198"/>
      <c r="O799" s="67"/>
      <c r="P799" s="67"/>
      <c r="Q799" s="67"/>
      <c r="R799" s="67"/>
      <c r="S799" s="67"/>
      <c r="T799" s="68"/>
      <c r="U799" s="37"/>
      <c r="V799" s="37"/>
      <c r="W799" s="37"/>
      <c r="X799" s="37"/>
      <c r="Y799" s="37"/>
      <c r="Z799" s="37"/>
      <c r="AA799" s="37"/>
      <c r="AB799" s="37"/>
      <c r="AC799" s="37"/>
      <c r="AD799" s="37"/>
      <c r="AE799" s="37"/>
      <c r="AT799" s="20" t="s">
        <v>206</v>
      </c>
      <c r="AU799" s="20" t="s">
        <v>84</v>
      </c>
    </row>
    <row r="800" spans="1:65" s="2" customFormat="1" ht="24.2" customHeight="1">
      <c r="A800" s="37"/>
      <c r="B800" s="38"/>
      <c r="C800" s="181" t="s">
        <v>1274</v>
      </c>
      <c r="D800" s="181" t="s">
        <v>199</v>
      </c>
      <c r="E800" s="182" t="s">
        <v>1275</v>
      </c>
      <c r="F800" s="183" t="s">
        <v>1276</v>
      </c>
      <c r="G800" s="184" t="s">
        <v>202</v>
      </c>
      <c r="H800" s="185">
        <v>16.649999999999999</v>
      </c>
      <c r="I800" s="186"/>
      <c r="J800" s="187">
        <f>ROUND(I800*H800,2)</f>
        <v>0</v>
      </c>
      <c r="K800" s="183" t="s">
        <v>203</v>
      </c>
      <c r="L800" s="42"/>
      <c r="M800" s="188" t="s">
        <v>28</v>
      </c>
      <c r="N800" s="189" t="s">
        <v>45</v>
      </c>
      <c r="O800" s="67"/>
      <c r="P800" s="190">
        <f>O800*H800</f>
        <v>0</v>
      </c>
      <c r="Q800" s="190">
        <v>6.7999999999999996E-3</v>
      </c>
      <c r="R800" s="190">
        <f>Q800*H800</f>
        <v>0.11321999999999999</v>
      </c>
      <c r="S800" s="190">
        <v>0</v>
      </c>
      <c r="T800" s="191">
        <f>S800*H800</f>
        <v>0</v>
      </c>
      <c r="U800" s="37"/>
      <c r="V800" s="37"/>
      <c r="W800" s="37"/>
      <c r="X800" s="37"/>
      <c r="Y800" s="37"/>
      <c r="Z800" s="37"/>
      <c r="AA800" s="37"/>
      <c r="AB800" s="37"/>
      <c r="AC800" s="37"/>
      <c r="AD800" s="37"/>
      <c r="AE800" s="37"/>
      <c r="AR800" s="192" t="s">
        <v>204</v>
      </c>
      <c r="AT800" s="192" t="s">
        <v>199</v>
      </c>
      <c r="AU800" s="192" t="s">
        <v>84</v>
      </c>
      <c r="AY800" s="20" t="s">
        <v>197</v>
      </c>
      <c r="BE800" s="193">
        <f>IF(N800="základní",J800,0)</f>
        <v>0</v>
      </c>
      <c r="BF800" s="193">
        <f>IF(N800="snížená",J800,0)</f>
        <v>0</v>
      </c>
      <c r="BG800" s="193">
        <f>IF(N800="zákl. přenesená",J800,0)</f>
        <v>0</v>
      </c>
      <c r="BH800" s="193">
        <f>IF(N800="sníž. přenesená",J800,0)</f>
        <v>0</v>
      </c>
      <c r="BI800" s="193">
        <f>IF(N800="nulová",J800,0)</f>
        <v>0</v>
      </c>
      <c r="BJ800" s="20" t="s">
        <v>82</v>
      </c>
      <c r="BK800" s="193">
        <f>ROUND(I800*H800,2)</f>
        <v>0</v>
      </c>
      <c r="BL800" s="20" t="s">
        <v>204</v>
      </c>
      <c r="BM800" s="192" t="s">
        <v>1277</v>
      </c>
    </row>
    <row r="801" spans="1:65" s="2" customFormat="1" ht="11.25">
      <c r="A801" s="37"/>
      <c r="B801" s="38"/>
      <c r="C801" s="39"/>
      <c r="D801" s="194" t="s">
        <v>206</v>
      </c>
      <c r="E801" s="39"/>
      <c r="F801" s="195" t="s">
        <v>1278</v>
      </c>
      <c r="G801" s="39"/>
      <c r="H801" s="39"/>
      <c r="I801" s="196"/>
      <c r="J801" s="39"/>
      <c r="K801" s="39"/>
      <c r="L801" s="42"/>
      <c r="M801" s="197"/>
      <c r="N801" s="198"/>
      <c r="O801" s="67"/>
      <c r="P801" s="67"/>
      <c r="Q801" s="67"/>
      <c r="R801" s="67"/>
      <c r="S801" s="67"/>
      <c r="T801" s="68"/>
      <c r="U801" s="37"/>
      <c r="V801" s="37"/>
      <c r="W801" s="37"/>
      <c r="X801" s="37"/>
      <c r="Y801" s="37"/>
      <c r="Z801" s="37"/>
      <c r="AA801" s="37"/>
      <c r="AB801" s="37"/>
      <c r="AC801" s="37"/>
      <c r="AD801" s="37"/>
      <c r="AE801" s="37"/>
      <c r="AT801" s="20" t="s">
        <v>206</v>
      </c>
      <c r="AU801" s="20" t="s">
        <v>84</v>
      </c>
    </row>
    <row r="802" spans="1:65" s="2" customFormat="1" ht="16.5" customHeight="1">
      <c r="A802" s="37"/>
      <c r="B802" s="38"/>
      <c r="C802" s="181" t="s">
        <v>1279</v>
      </c>
      <c r="D802" s="181" t="s">
        <v>199</v>
      </c>
      <c r="E802" s="182" t="s">
        <v>1280</v>
      </c>
      <c r="F802" s="183" t="s">
        <v>1281</v>
      </c>
      <c r="G802" s="184" t="s">
        <v>202</v>
      </c>
      <c r="H802" s="185">
        <v>2715.8470000000002</v>
      </c>
      <c r="I802" s="186"/>
      <c r="J802" s="187">
        <f>ROUND(I802*H802,2)</f>
        <v>0</v>
      </c>
      <c r="K802" s="183" t="s">
        <v>203</v>
      </c>
      <c r="L802" s="42"/>
      <c r="M802" s="188" t="s">
        <v>28</v>
      </c>
      <c r="N802" s="189" t="s">
        <v>45</v>
      </c>
      <c r="O802" s="67"/>
      <c r="P802" s="190">
        <f>O802*H802</f>
        <v>0</v>
      </c>
      <c r="Q802" s="190">
        <v>2.5999999999999998E-4</v>
      </c>
      <c r="R802" s="190">
        <f>Q802*H802</f>
        <v>0.70612021999999997</v>
      </c>
      <c r="S802" s="190">
        <v>0</v>
      </c>
      <c r="T802" s="191">
        <f>S802*H802</f>
        <v>0</v>
      </c>
      <c r="U802" s="37"/>
      <c r="V802" s="37"/>
      <c r="W802" s="37"/>
      <c r="X802" s="37"/>
      <c r="Y802" s="37"/>
      <c r="Z802" s="37"/>
      <c r="AA802" s="37"/>
      <c r="AB802" s="37"/>
      <c r="AC802" s="37"/>
      <c r="AD802" s="37"/>
      <c r="AE802" s="37"/>
      <c r="AR802" s="192" t="s">
        <v>204</v>
      </c>
      <c r="AT802" s="192" t="s">
        <v>199</v>
      </c>
      <c r="AU802" s="192" t="s">
        <v>84</v>
      </c>
      <c r="AY802" s="20" t="s">
        <v>197</v>
      </c>
      <c r="BE802" s="193">
        <f>IF(N802="základní",J802,0)</f>
        <v>0</v>
      </c>
      <c r="BF802" s="193">
        <f>IF(N802="snížená",J802,0)</f>
        <v>0</v>
      </c>
      <c r="BG802" s="193">
        <f>IF(N802="zákl. přenesená",J802,0)</f>
        <v>0</v>
      </c>
      <c r="BH802" s="193">
        <f>IF(N802="sníž. přenesená",J802,0)</f>
        <v>0</v>
      </c>
      <c r="BI802" s="193">
        <f>IF(N802="nulová",J802,0)</f>
        <v>0</v>
      </c>
      <c r="BJ802" s="20" t="s">
        <v>82</v>
      </c>
      <c r="BK802" s="193">
        <f>ROUND(I802*H802,2)</f>
        <v>0</v>
      </c>
      <c r="BL802" s="20" t="s">
        <v>204</v>
      </c>
      <c r="BM802" s="192" t="s">
        <v>1282</v>
      </c>
    </row>
    <row r="803" spans="1:65" s="2" customFormat="1" ht="11.25">
      <c r="A803" s="37"/>
      <c r="B803" s="38"/>
      <c r="C803" s="39"/>
      <c r="D803" s="194" t="s">
        <v>206</v>
      </c>
      <c r="E803" s="39"/>
      <c r="F803" s="195" t="s">
        <v>1283</v>
      </c>
      <c r="G803" s="39"/>
      <c r="H803" s="39"/>
      <c r="I803" s="196"/>
      <c r="J803" s="39"/>
      <c r="K803" s="39"/>
      <c r="L803" s="42"/>
      <c r="M803" s="197"/>
      <c r="N803" s="198"/>
      <c r="O803" s="67"/>
      <c r="P803" s="67"/>
      <c r="Q803" s="67"/>
      <c r="R803" s="67"/>
      <c r="S803" s="67"/>
      <c r="T803" s="68"/>
      <c r="U803" s="37"/>
      <c r="V803" s="37"/>
      <c r="W803" s="37"/>
      <c r="X803" s="37"/>
      <c r="Y803" s="37"/>
      <c r="Z803" s="37"/>
      <c r="AA803" s="37"/>
      <c r="AB803" s="37"/>
      <c r="AC803" s="37"/>
      <c r="AD803" s="37"/>
      <c r="AE803" s="37"/>
      <c r="AT803" s="20" t="s">
        <v>206</v>
      </c>
      <c r="AU803" s="20" t="s">
        <v>84</v>
      </c>
    </row>
    <row r="804" spans="1:65" s="15" customFormat="1" ht="11.25">
      <c r="B804" s="222"/>
      <c r="C804" s="223"/>
      <c r="D804" s="201" t="s">
        <v>213</v>
      </c>
      <c r="E804" s="224" t="s">
        <v>28</v>
      </c>
      <c r="F804" s="225" t="s">
        <v>1245</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5" customFormat="1" ht="11.25">
      <c r="B807" s="222"/>
      <c r="C807" s="223"/>
      <c r="D807" s="201" t="s">
        <v>213</v>
      </c>
      <c r="E807" s="224" t="s">
        <v>28</v>
      </c>
      <c r="F807" s="225" t="s">
        <v>1286</v>
      </c>
      <c r="G807" s="223"/>
      <c r="H807" s="224" t="s">
        <v>28</v>
      </c>
      <c r="I807" s="226"/>
      <c r="J807" s="223"/>
      <c r="K807" s="223"/>
      <c r="L807" s="227"/>
      <c r="M807" s="228"/>
      <c r="N807" s="229"/>
      <c r="O807" s="229"/>
      <c r="P807" s="229"/>
      <c r="Q807" s="229"/>
      <c r="R807" s="229"/>
      <c r="S807" s="229"/>
      <c r="T807" s="230"/>
      <c r="AT807" s="231" t="s">
        <v>213</v>
      </c>
      <c r="AU807" s="231" t="s">
        <v>84</v>
      </c>
      <c r="AV807" s="15" t="s">
        <v>82</v>
      </c>
      <c r="AW807" s="15" t="s">
        <v>35</v>
      </c>
      <c r="AX807" s="15" t="s">
        <v>74</v>
      </c>
      <c r="AY807" s="231" t="s">
        <v>197</v>
      </c>
    </row>
    <row r="808" spans="1:65" s="13" customFormat="1" ht="11.25">
      <c r="B808" s="199"/>
      <c r="C808" s="200"/>
      <c r="D808" s="201" t="s">
        <v>213</v>
      </c>
      <c r="E808" s="202" t="s">
        <v>28</v>
      </c>
      <c r="F808" s="203" t="s">
        <v>1287</v>
      </c>
      <c r="G808" s="200"/>
      <c r="H808" s="204">
        <v>79.8</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-13.75</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1289</v>
      </c>
      <c r="G810" s="200"/>
      <c r="H810" s="204">
        <v>-5.0599999999999996</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808</v>
      </c>
      <c r="G811" s="200"/>
      <c r="H811" s="204">
        <v>-4.41</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3.2</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1.4850000000000001</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3" customFormat="1" ht="11.25">
      <c r="B814" s="199"/>
      <c r="C814" s="200"/>
      <c r="D814" s="201" t="s">
        <v>213</v>
      </c>
      <c r="E814" s="202" t="s">
        <v>28</v>
      </c>
      <c r="F814" s="203" t="s">
        <v>1292</v>
      </c>
      <c r="G814" s="200"/>
      <c r="H814" s="204">
        <v>1.575</v>
      </c>
      <c r="I814" s="205"/>
      <c r="J814" s="200"/>
      <c r="K814" s="200"/>
      <c r="L814" s="206"/>
      <c r="M814" s="207"/>
      <c r="N814" s="208"/>
      <c r="O814" s="208"/>
      <c r="P814" s="208"/>
      <c r="Q814" s="208"/>
      <c r="R814" s="208"/>
      <c r="S814" s="208"/>
      <c r="T814" s="209"/>
      <c r="AT814" s="210" t="s">
        <v>213</v>
      </c>
      <c r="AU814" s="210" t="s">
        <v>84</v>
      </c>
      <c r="AV814" s="13" t="s">
        <v>84</v>
      </c>
      <c r="AW814" s="13" t="s">
        <v>35</v>
      </c>
      <c r="AX814" s="13" t="s">
        <v>74</v>
      </c>
      <c r="AY814" s="210" t="s">
        <v>197</v>
      </c>
    </row>
    <row r="815" spans="1:65" s="15" customFormat="1" ht="11.25">
      <c r="B815" s="222"/>
      <c r="C815" s="223"/>
      <c r="D815" s="201" t="s">
        <v>213</v>
      </c>
      <c r="E815" s="224" t="s">
        <v>28</v>
      </c>
      <c r="F815" s="225" t="s">
        <v>1293</v>
      </c>
      <c r="G815" s="223"/>
      <c r="H815" s="224" t="s">
        <v>28</v>
      </c>
      <c r="I815" s="226"/>
      <c r="J815" s="223"/>
      <c r="K815" s="223"/>
      <c r="L815" s="227"/>
      <c r="M815" s="228"/>
      <c r="N815" s="229"/>
      <c r="O815" s="229"/>
      <c r="P815" s="229"/>
      <c r="Q815" s="229"/>
      <c r="R815" s="229"/>
      <c r="S815" s="229"/>
      <c r="T815" s="230"/>
      <c r="AT815" s="231" t="s">
        <v>213</v>
      </c>
      <c r="AU815" s="231" t="s">
        <v>84</v>
      </c>
      <c r="AV815" s="15" t="s">
        <v>82</v>
      </c>
      <c r="AW815" s="15" t="s">
        <v>35</v>
      </c>
      <c r="AX815" s="15" t="s">
        <v>74</v>
      </c>
      <c r="AY815" s="231" t="s">
        <v>197</v>
      </c>
    </row>
    <row r="816" spans="1:65" s="13" customFormat="1" ht="11.25">
      <c r="B816" s="199"/>
      <c r="C816" s="200"/>
      <c r="D816" s="201" t="s">
        <v>213</v>
      </c>
      <c r="E816" s="202" t="s">
        <v>28</v>
      </c>
      <c r="F816" s="203" t="s">
        <v>1294</v>
      </c>
      <c r="G816" s="200"/>
      <c r="H816" s="204">
        <v>74.7</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1295</v>
      </c>
      <c r="G817" s="200"/>
      <c r="H817" s="204">
        <v>-11.55</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795</v>
      </c>
      <c r="G818" s="200"/>
      <c r="H818" s="204">
        <v>-6.6150000000000002</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0.78800000000000003</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3" customFormat="1" ht="11.25">
      <c r="B820" s="199"/>
      <c r="C820" s="200"/>
      <c r="D820" s="201" t="s">
        <v>213</v>
      </c>
      <c r="E820" s="202" t="s">
        <v>28</v>
      </c>
      <c r="F820" s="203" t="s">
        <v>1297</v>
      </c>
      <c r="G820" s="200"/>
      <c r="H820" s="204">
        <v>0.8</v>
      </c>
      <c r="I820" s="205"/>
      <c r="J820" s="200"/>
      <c r="K820" s="200"/>
      <c r="L820" s="206"/>
      <c r="M820" s="207"/>
      <c r="N820" s="208"/>
      <c r="O820" s="208"/>
      <c r="P820" s="208"/>
      <c r="Q820" s="208"/>
      <c r="R820" s="208"/>
      <c r="S820" s="208"/>
      <c r="T820" s="209"/>
      <c r="AT820" s="210" t="s">
        <v>213</v>
      </c>
      <c r="AU820" s="210" t="s">
        <v>84</v>
      </c>
      <c r="AV820" s="13" t="s">
        <v>84</v>
      </c>
      <c r="AW820" s="13" t="s">
        <v>35</v>
      </c>
      <c r="AX820" s="13" t="s">
        <v>74</v>
      </c>
      <c r="AY820" s="210" t="s">
        <v>197</v>
      </c>
    </row>
    <row r="821" spans="2:51" s="15" customFormat="1" ht="11.25">
      <c r="B821" s="222"/>
      <c r="C821" s="223"/>
      <c r="D821" s="201" t="s">
        <v>213</v>
      </c>
      <c r="E821" s="224" t="s">
        <v>28</v>
      </c>
      <c r="F821" s="225" t="s">
        <v>1298</v>
      </c>
      <c r="G821" s="223"/>
      <c r="H821" s="224" t="s">
        <v>28</v>
      </c>
      <c r="I821" s="226"/>
      <c r="J821" s="223"/>
      <c r="K821" s="223"/>
      <c r="L821" s="227"/>
      <c r="M821" s="228"/>
      <c r="N821" s="229"/>
      <c r="O821" s="229"/>
      <c r="P821" s="229"/>
      <c r="Q821" s="229"/>
      <c r="R821" s="229"/>
      <c r="S821" s="229"/>
      <c r="T821" s="230"/>
      <c r="AT821" s="231" t="s">
        <v>213</v>
      </c>
      <c r="AU821" s="231" t="s">
        <v>84</v>
      </c>
      <c r="AV821" s="15" t="s">
        <v>82</v>
      </c>
      <c r="AW821" s="15" t="s">
        <v>35</v>
      </c>
      <c r="AX821" s="15" t="s">
        <v>74</v>
      </c>
      <c r="AY821" s="231" t="s">
        <v>197</v>
      </c>
    </row>
    <row r="822" spans="2:51" s="13" customFormat="1" ht="11.25">
      <c r="B822" s="199"/>
      <c r="C822" s="200"/>
      <c r="D822" s="201" t="s">
        <v>213</v>
      </c>
      <c r="E822" s="202" t="s">
        <v>28</v>
      </c>
      <c r="F822" s="203" t="s">
        <v>1299</v>
      </c>
      <c r="G822" s="200"/>
      <c r="H822" s="204">
        <v>300.3</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-9</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-2.363</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849</v>
      </c>
      <c r="G825" s="200"/>
      <c r="H825" s="204">
        <v>-3.9980000000000002</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852</v>
      </c>
      <c r="G826" s="200"/>
      <c r="H826" s="204">
        <v>-4.29</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-23.204999999999998</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6.3</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3.48</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3" customFormat="1" ht="11.25">
      <c r="B830" s="199"/>
      <c r="C830" s="200"/>
      <c r="D830" s="201" t="s">
        <v>213</v>
      </c>
      <c r="E830" s="202" t="s">
        <v>28</v>
      </c>
      <c r="F830" s="203" t="s">
        <v>1303</v>
      </c>
      <c r="G830" s="200"/>
      <c r="H830" s="204">
        <v>1.905</v>
      </c>
      <c r="I830" s="205"/>
      <c r="J830" s="200"/>
      <c r="K830" s="200"/>
      <c r="L830" s="206"/>
      <c r="M830" s="207"/>
      <c r="N830" s="208"/>
      <c r="O830" s="208"/>
      <c r="P830" s="208"/>
      <c r="Q830" s="208"/>
      <c r="R830" s="208"/>
      <c r="S830" s="208"/>
      <c r="T830" s="209"/>
      <c r="AT830" s="210" t="s">
        <v>213</v>
      </c>
      <c r="AU830" s="210" t="s">
        <v>84</v>
      </c>
      <c r="AV830" s="13" t="s">
        <v>84</v>
      </c>
      <c r="AW830" s="13" t="s">
        <v>35</v>
      </c>
      <c r="AX830" s="13" t="s">
        <v>74</v>
      </c>
      <c r="AY830" s="210" t="s">
        <v>197</v>
      </c>
    </row>
    <row r="831" spans="2:51" s="15" customFormat="1" ht="11.25">
      <c r="B831" s="222"/>
      <c r="C831" s="223"/>
      <c r="D831" s="201" t="s">
        <v>213</v>
      </c>
      <c r="E831" s="224" t="s">
        <v>28</v>
      </c>
      <c r="F831" s="225" t="s">
        <v>1304</v>
      </c>
      <c r="G831" s="223"/>
      <c r="H831" s="224" t="s">
        <v>28</v>
      </c>
      <c r="I831" s="226"/>
      <c r="J831" s="223"/>
      <c r="K831" s="223"/>
      <c r="L831" s="227"/>
      <c r="M831" s="228"/>
      <c r="N831" s="229"/>
      <c r="O831" s="229"/>
      <c r="P831" s="229"/>
      <c r="Q831" s="229"/>
      <c r="R831" s="229"/>
      <c r="S831" s="229"/>
      <c r="T831" s="230"/>
      <c r="AT831" s="231" t="s">
        <v>213</v>
      </c>
      <c r="AU831" s="231" t="s">
        <v>84</v>
      </c>
      <c r="AV831" s="15" t="s">
        <v>82</v>
      </c>
      <c r="AW831" s="15" t="s">
        <v>35</v>
      </c>
      <c r="AX831" s="15" t="s">
        <v>74</v>
      </c>
      <c r="AY831" s="231" t="s">
        <v>197</v>
      </c>
    </row>
    <row r="832" spans="2:51" s="13" customFormat="1" ht="11.25">
      <c r="B832" s="199"/>
      <c r="C832" s="200"/>
      <c r="D832" s="201" t="s">
        <v>213</v>
      </c>
      <c r="E832" s="202" t="s">
        <v>28</v>
      </c>
      <c r="F832" s="203" t="s">
        <v>1305</v>
      </c>
      <c r="G832" s="200"/>
      <c r="H832" s="204">
        <v>367.8</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-13.23</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-23.94</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3" customFormat="1" ht="11.25">
      <c r="B835" s="199"/>
      <c r="C835" s="200"/>
      <c r="D835" s="201" t="s">
        <v>213</v>
      </c>
      <c r="E835" s="202" t="s">
        <v>28</v>
      </c>
      <c r="F835" s="203" t="s">
        <v>1308</v>
      </c>
      <c r="G835" s="200"/>
      <c r="H835" s="204">
        <v>3.9079999999999999</v>
      </c>
      <c r="I835" s="205"/>
      <c r="J835" s="200"/>
      <c r="K835" s="200"/>
      <c r="L835" s="206"/>
      <c r="M835" s="207"/>
      <c r="N835" s="208"/>
      <c r="O835" s="208"/>
      <c r="P835" s="208"/>
      <c r="Q835" s="208"/>
      <c r="R835" s="208"/>
      <c r="S835" s="208"/>
      <c r="T835" s="209"/>
      <c r="AT835" s="210" t="s">
        <v>213</v>
      </c>
      <c r="AU835" s="210" t="s">
        <v>84</v>
      </c>
      <c r="AV835" s="13" t="s">
        <v>84</v>
      </c>
      <c r="AW835" s="13" t="s">
        <v>35</v>
      </c>
      <c r="AX835" s="13" t="s">
        <v>74</v>
      </c>
      <c r="AY835" s="210" t="s">
        <v>197</v>
      </c>
    </row>
    <row r="836" spans="2:51" s="15" customFormat="1" ht="11.25">
      <c r="B836" s="222"/>
      <c r="C836" s="223"/>
      <c r="D836" s="201" t="s">
        <v>213</v>
      </c>
      <c r="E836" s="224" t="s">
        <v>28</v>
      </c>
      <c r="F836" s="225" t="s">
        <v>1309</v>
      </c>
      <c r="G836" s="223"/>
      <c r="H836" s="224" t="s">
        <v>28</v>
      </c>
      <c r="I836" s="226"/>
      <c r="J836" s="223"/>
      <c r="K836" s="223"/>
      <c r="L836" s="227"/>
      <c r="M836" s="228"/>
      <c r="N836" s="229"/>
      <c r="O836" s="229"/>
      <c r="P836" s="229"/>
      <c r="Q836" s="229"/>
      <c r="R836" s="229"/>
      <c r="S836" s="229"/>
      <c r="T836" s="230"/>
      <c r="AT836" s="231" t="s">
        <v>213</v>
      </c>
      <c r="AU836" s="231" t="s">
        <v>84</v>
      </c>
      <c r="AV836" s="15" t="s">
        <v>82</v>
      </c>
      <c r="AW836" s="15" t="s">
        <v>35</v>
      </c>
      <c r="AX836" s="15" t="s">
        <v>74</v>
      </c>
      <c r="AY836" s="231" t="s">
        <v>197</v>
      </c>
    </row>
    <row r="837" spans="2:51" s="13" customFormat="1" ht="11.25">
      <c r="B837" s="199"/>
      <c r="C837" s="200"/>
      <c r="D837" s="201" t="s">
        <v>213</v>
      </c>
      <c r="E837" s="202" t="s">
        <v>28</v>
      </c>
      <c r="F837" s="203" t="s">
        <v>1310</v>
      </c>
      <c r="G837" s="200"/>
      <c r="H837" s="204">
        <v>147.9</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1311</v>
      </c>
      <c r="G838" s="200"/>
      <c r="H838" s="204">
        <v>-2.2050000000000001</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796</v>
      </c>
      <c r="G839" s="200"/>
      <c r="H839" s="204">
        <v>-5.9850000000000003</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3" customFormat="1" ht="11.25">
      <c r="B840" s="199"/>
      <c r="C840" s="200"/>
      <c r="D840" s="201" t="s">
        <v>213</v>
      </c>
      <c r="E840" s="202" t="s">
        <v>28</v>
      </c>
      <c r="F840" s="203" t="s">
        <v>1312</v>
      </c>
      <c r="G840" s="200"/>
      <c r="H840" s="204">
        <v>2.0699999999999998</v>
      </c>
      <c r="I840" s="205"/>
      <c r="J840" s="200"/>
      <c r="K840" s="200"/>
      <c r="L840" s="206"/>
      <c r="M840" s="207"/>
      <c r="N840" s="208"/>
      <c r="O840" s="208"/>
      <c r="P840" s="208"/>
      <c r="Q840" s="208"/>
      <c r="R840" s="208"/>
      <c r="S840" s="208"/>
      <c r="T840" s="209"/>
      <c r="AT840" s="210" t="s">
        <v>213</v>
      </c>
      <c r="AU840" s="210" t="s">
        <v>84</v>
      </c>
      <c r="AV840" s="13" t="s">
        <v>84</v>
      </c>
      <c r="AW840" s="13" t="s">
        <v>35</v>
      </c>
      <c r="AX840" s="13" t="s">
        <v>74</v>
      </c>
      <c r="AY840" s="210" t="s">
        <v>197</v>
      </c>
    </row>
    <row r="841" spans="2:51" s="15" customFormat="1" ht="11.25">
      <c r="B841" s="222"/>
      <c r="C841" s="223"/>
      <c r="D841" s="201" t="s">
        <v>213</v>
      </c>
      <c r="E841" s="224" t="s">
        <v>28</v>
      </c>
      <c r="F841" s="225" t="s">
        <v>1313</v>
      </c>
      <c r="G841" s="223"/>
      <c r="H841" s="224" t="s">
        <v>28</v>
      </c>
      <c r="I841" s="226"/>
      <c r="J841" s="223"/>
      <c r="K841" s="223"/>
      <c r="L841" s="227"/>
      <c r="M841" s="228"/>
      <c r="N841" s="229"/>
      <c r="O841" s="229"/>
      <c r="P841" s="229"/>
      <c r="Q841" s="229"/>
      <c r="R841" s="229"/>
      <c r="S841" s="229"/>
      <c r="T841" s="230"/>
      <c r="AT841" s="231" t="s">
        <v>213</v>
      </c>
      <c r="AU841" s="231" t="s">
        <v>84</v>
      </c>
      <c r="AV841" s="15" t="s">
        <v>82</v>
      </c>
      <c r="AW841" s="15" t="s">
        <v>35</v>
      </c>
      <c r="AX841" s="15" t="s">
        <v>74</v>
      </c>
      <c r="AY841" s="231" t="s">
        <v>197</v>
      </c>
    </row>
    <row r="842" spans="2:51" s="13" customFormat="1" ht="11.25">
      <c r="B842" s="199"/>
      <c r="C842" s="200"/>
      <c r="D842" s="201" t="s">
        <v>213</v>
      </c>
      <c r="E842" s="202" t="s">
        <v>28</v>
      </c>
      <c r="F842" s="203" t="s">
        <v>1314</v>
      </c>
      <c r="G842" s="200"/>
      <c r="H842" s="204">
        <v>67.8</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-5.3479999999999999</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3" customFormat="1" ht="11.25">
      <c r="B844" s="199"/>
      <c r="C844" s="200"/>
      <c r="D844" s="201" t="s">
        <v>213</v>
      </c>
      <c r="E844" s="202" t="s">
        <v>28</v>
      </c>
      <c r="F844" s="203" t="s">
        <v>1316</v>
      </c>
      <c r="G844" s="200"/>
      <c r="H844" s="204">
        <v>1.613</v>
      </c>
      <c r="I844" s="205"/>
      <c r="J844" s="200"/>
      <c r="K844" s="200"/>
      <c r="L844" s="206"/>
      <c r="M844" s="207"/>
      <c r="N844" s="208"/>
      <c r="O844" s="208"/>
      <c r="P844" s="208"/>
      <c r="Q844" s="208"/>
      <c r="R844" s="208"/>
      <c r="S844" s="208"/>
      <c r="T844" s="209"/>
      <c r="AT844" s="210" t="s">
        <v>213</v>
      </c>
      <c r="AU844" s="210" t="s">
        <v>84</v>
      </c>
      <c r="AV844" s="13" t="s">
        <v>84</v>
      </c>
      <c r="AW844" s="13" t="s">
        <v>35</v>
      </c>
      <c r="AX844" s="13" t="s">
        <v>74</v>
      </c>
      <c r="AY844" s="210" t="s">
        <v>197</v>
      </c>
    </row>
    <row r="845" spans="2:51" s="15" customFormat="1" ht="11.25">
      <c r="B845" s="222"/>
      <c r="C845" s="223"/>
      <c r="D845" s="201" t="s">
        <v>213</v>
      </c>
      <c r="E845" s="224" t="s">
        <v>28</v>
      </c>
      <c r="F845" s="225" t="s">
        <v>1317</v>
      </c>
      <c r="G845" s="223"/>
      <c r="H845" s="224" t="s">
        <v>28</v>
      </c>
      <c r="I845" s="226"/>
      <c r="J845" s="223"/>
      <c r="K845" s="223"/>
      <c r="L845" s="227"/>
      <c r="M845" s="228"/>
      <c r="N845" s="229"/>
      <c r="O845" s="229"/>
      <c r="P845" s="229"/>
      <c r="Q845" s="229"/>
      <c r="R845" s="229"/>
      <c r="S845" s="229"/>
      <c r="T845" s="230"/>
      <c r="AT845" s="231" t="s">
        <v>213</v>
      </c>
      <c r="AU845" s="231" t="s">
        <v>84</v>
      </c>
      <c r="AV845" s="15" t="s">
        <v>82</v>
      </c>
      <c r="AW845" s="15" t="s">
        <v>35</v>
      </c>
      <c r="AX845" s="15" t="s">
        <v>74</v>
      </c>
      <c r="AY845" s="231" t="s">
        <v>197</v>
      </c>
    </row>
    <row r="846" spans="2:51" s="13" customFormat="1" ht="11.25">
      <c r="B846" s="199"/>
      <c r="C846" s="200"/>
      <c r="D846" s="201" t="s">
        <v>213</v>
      </c>
      <c r="E846" s="202" t="s">
        <v>28</v>
      </c>
      <c r="F846" s="203" t="s">
        <v>1318</v>
      </c>
      <c r="G846" s="200"/>
      <c r="H846" s="204">
        <v>111.9</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-9.27</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0.66200000000000003</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3" customFormat="1" ht="11.25">
      <c r="B849" s="199"/>
      <c r="C849" s="200"/>
      <c r="D849" s="201" t="s">
        <v>213</v>
      </c>
      <c r="E849" s="202" t="s">
        <v>28</v>
      </c>
      <c r="F849" s="203" t="s">
        <v>1321</v>
      </c>
      <c r="G849" s="200"/>
      <c r="H849" s="204">
        <v>2.02</v>
      </c>
      <c r="I849" s="205"/>
      <c r="J849" s="200"/>
      <c r="K849" s="200"/>
      <c r="L849" s="206"/>
      <c r="M849" s="207"/>
      <c r="N849" s="208"/>
      <c r="O849" s="208"/>
      <c r="P849" s="208"/>
      <c r="Q849" s="208"/>
      <c r="R849" s="208"/>
      <c r="S849" s="208"/>
      <c r="T849" s="209"/>
      <c r="AT849" s="210" t="s">
        <v>213</v>
      </c>
      <c r="AU849" s="210" t="s">
        <v>84</v>
      </c>
      <c r="AV849" s="13" t="s">
        <v>84</v>
      </c>
      <c r="AW849" s="13" t="s">
        <v>35</v>
      </c>
      <c r="AX849" s="13" t="s">
        <v>74</v>
      </c>
      <c r="AY849" s="210" t="s">
        <v>197</v>
      </c>
    </row>
    <row r="850" spans="2:51" s="15" customFormat="1" ht="11.25">
      <c r="B850" s="222"/>
      <c r="C850" s="223"/>
      <c r="D850" s="201" t="s">
        <v>213</v>
      </c>
      <c r="E850" s="224" t="s">
        <v>28</v>
      </c>
      <c r="F850" s="225" t="s">
        <v>1322</v>
      </c>
      <c r="G850" s="223"/>
      <c r="H850" s="224" t="s">
        <v>28</v>
      </c>
      <c r="I850" s="226"/>
      <c r="J850" s="223"/>
      <c r="K850" s="223"/>
      <c r="L850" s="227"/>
      <c r="M850" s="228"/>
      <c r="N850" s="229"/>
      <c r="O850" s="229"/>
      <c r="P850" s="229"/>
      <c r="Q850" s="229"/>
      <c r="R850" s="229"/>
      <c r="S850" s="229"/>
      <c r="T850" s="230"/>
      <c r="AT850" s="231" t="s">
        <v>213</v>
      </c>
      <c r="AU850" s="231" t="s">
        <v>84</v>
      </c>
      <c r="AV850" s="15" t="s">
        <v>82</v>
      </c>
      <c r="AW850" s="15" t="s">
        <v>35</v>
      </c>
      <c r="AX850" s="15" t="s">
        <v>74</v>
      </c>
      <c r="AY850" s="231" t="s">
        <v>197</v>
      </c>
    </row>
    <row r="851" spans="2:51" s="13" customFormat="1" ht="11.25">
      <c r="B851" s="199"/>
      <c r="C851" s="200"/>
      <c r="D851" s="201" t="s">
        <v>213</v>
      </c>
      <c r="E851" s="202" t="s">
        <v>28</v>
      </c>
      <c r="F851" s="203" t="s">
        <v>1323</v>
      </c>
      <c r="G851" s="200"/>
      <c r="H851" s="204">
        <v>179.7</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-14.52</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-8.19</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-6.38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4.6349999999999998</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4.9649999999999999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3" customFormat="1" ht="11.25">
      <c r="B857" s="199"/>
      <c r="C857" s="200"/>
      <c r="D857" s="201" t="s">
        <v>213</v>
      </c>
      <c r="E857" s="202" t="s">
        <v>28</v>
      </c>
      <c r="F857" s="203" t="s">
        <v>1329</v>
      </c>
      <c r="G857" s="200"/>
      <c r="H857" s="204">
        <v>1.59</v>
      </c>
      <c r="I857" s="205"/>
      <c r="J857" s="200"/>
      <c r="K857" s="200"/>
      <c r="L857" s="206"/>
      <c r="M857" s="207"/>
      <c r="N857" s="208"/>
      <c r="O857" s="208"/>
      <c r="P857" s="208"/>
      <c r="Q857" s="208"/>
      <c r="R857" s="208"/>
      <c r="S857" s="208"/>
      <c r="T857" s="209"/>
      <c r="AT857" s="210" t="s">
        <v>213</v>
      </c>
      <c r="AU857" s="210" t="s">
        <v>84</v>
      </c>
      <c r="AV857" s="13" t="s">
        <v>84</v>
      </c>
      <c r="AW857" s="13" t="s">
        <v>35</v>
      </c>
      <c r="AX857" s="13" t="s">
        <v>74</v>
      </c>
      <c r="AY857" s="210" t="s">
        <v>197</v>
      </c>
    </row>
    <row r="858" spans="2:51" s="15" customFormat="1" ht="11.25">
      <c r="B858" s="222"/>
      <c r="C858" s="223"/>
      <c r="D858" s="201" t="s">
        <v>213</v>
      </c>
      <c r="E858" s="224" t="s">
        <v>28</v>
      </c>
      <c r="F858" s="225" t="s">
        <v>1330</v>
      </c>
      <c r="G858" s="223"/>
      <c r="H858" s="224" t="s">
        <v>28</v>
      </c>
      <c r="I858" s="226"/>
      <c r="J858" s="223"/>
      <c r="K858" s="223"/>
      <c r="L858" s="227"/>
      <c r="M858" s="228"/>
      <c r="N858" s="229"/>
      <c r="O858" s="229"/>
      <c r="P858" s="229"/>
      <c r="Q858" s="229"/>
      <c r="R858" s="229"/>
      <c r="S858" s="229"/>
      <c r="T858" s="230"/>
      <c r="AT858" s="231" t="s">
        <v>213</v>
      </c>
      <c r="AU858" s="231" t="s">
        <v>84</v>
      </c>
      <c r="AV858" s="15" t="s">
        <v>82</v>
      </c>
      <c r="AW858" s="15" t="s">
        <v>35</v>
      </c>
      <c r="AX858" s="15" t="s">
        <v>74</v>
      </c>
      <c r="AY858" s="231" t="s">
        <v>197</v>
      </c>
    </row>
    <row r="859" spans="2:51" s="13" customFormat="1" ht="11.25">
      <c r="B859" s="199"/>
      <c r="C859" s="200"/>
      <c r="D859" s="201" t="s">
        <v>213</v>
      </c>
      <c r="E859" s="202" t="s">
        <v>28</v>
      </c>
      <c r="F859" s="203" t="s">
        <v>1331</v>
      </c>
      <c r="G859" s="200"/>
      <c r="H859" s="204">
        <v>60.6</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-7.77</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3" customFormat="1" ht="11.25">
      <c r="B861" s="199"/>
      <c r="C861" s="200"/>
      <c r="D861" s="201" t="s">
        <v>213</v>
      </c>
      <c r="E861" s="202" t="s">
        <v>28</v>
      </c>
      <c r="F861" s="203" t="s">
        <v>1333</v>
      </c>
      <c r="G861" s="200"/>
      <c r="H861" s="204">
        <v>1.575</v>
      </c>
      <c r="I861" s="205"/>
      <c r="J861" s="200"/>
      <c r="K861" s="200"/>
      <c r="L861" s="206"/>
      <c r="M861" s="207"/>
      <c r="N861" s="208"/>
      <c r="O861" s="208"/>
      <c r="P861" s="208"/>
      <c r="Q861" s="208"/>
      <c r="R861" s="208"/>
      <c r="S861" s="208"/>
      <c r="T861" s="209"/>
      <c r="AT861" s="210" t="s">
        <v>213</v>
      </c>
      <c r="AU861" s="210" t="s">
        <v>84</v>
      </c>
      <c r="AV861" s="13" t="s">
        <v>84</v>
      </c>
      <c r="AW861" s="13" t="s">
        <v>35</v>
      </c>
      <c r="AX861" s="13" t="s">
        <v>74</v>
      </c>
      <c r="AY861" s="210" t="s">
        <v>197</v>
      </c>
    </row>
    <row r="862" spans="2:51" s="16" customFormat="1" ht="11.25">
      <c r="B862" s="232"/>
      <c r="C862" s="233"/>
      <c r="D862" s="201" t="s">
        <v>213</v>
      </c>
      <c r="E862" s="234" t="s">
        <v>28</v>
      </c>
      <c r="F862" s="235" t="s">
        <v>416</v>
      </c>
      <c r="G862" s="233"/>
      <c r="H862" s="236">
        <v>1251.992</v>
      </c>
      <c r="I862" s="237"/>
      <c r="J862" s="233"/>
      <c r="K862" s="233"/>
      <c r="L862" s="238"/>
      <c r="M862" s="239"/>
      <c r="N862" s="240"/>
      <c r="O862" s="240"/>
      <c r="P862" s="240"/>
      <c r="Q862" s="240"/>
      <c r="R862" s="240"/>
      <c r="S862" s="240"/>
      <c r="T862" s="241"/>
      <c r="AT862" s="242" t="s">
        <v>213</v>
      </c>
      <c r="AU862" s="242" t="s">
        <v>84</v>
      </c>
      <c r="AV862" s="16" t="s">
        <v>160</v>
      </c>
      <c r="AW862" s="16" t="s">
        <v>35</v>
      </c>
      <c r="AX862" s="16" t="s">
        <v>74</v>
      </c>
      <c r="AY862" s="242" t="s">
        <v>197</v>
      </c>
    </row>
    <row r="863" spans="2:51" s="15" customFormat="1" ht="11.25">
      <c r="B863" s="222"/>
      <c r="C863" s="223"/>
      <c r="D863" s="201" t="s">
        <v>213</v>
      </c>
      <c r="E863" s="224" t="s">
        <v>28</v>
      </c>
      <c r="F863" s="225" t="s">
        <v>1002</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5" customFormat="1" ht="11.25">
      <c r="B864" s="222"/>
      <c r="C864" s="223"/>
      <c r="D864" s="201" t="s">
        <v>213</v>
      </c>
      <c r="E864" s="224" t="s">
        <v>28</v>
      </c>
      <c r="F864" s="225" t="s">
        <v>1334</v>
      </c>
      <c r="G864" s="223"/>
      <c r="H864" s="224" t="s">
        <v>28</v>
      </c>
      <c r="I864" s="226"/>
      <c r="J864" s="223"/>
      <c r="K864" s="223"/>
      <c r="L864" s="227"/>
      <c r="M864" s="228"/>
      <c r="N864" s="229"/>
      <c r="O864" s="229"/>
      <c r="P864" s="229"/>
      <c r="Q864" s="229"/>
      <c r="R864" s="229"/>
      <c r="S864" s="229"/>
      <c r="T864" s="230"/>
      <c r="AT864" s="231" t="s">
        <v>213</v>
      </c>
      <c r="AU864" s="231" t="s">
        <v>84</v>
      </c>
      <c r="AV864" s="15" t="s">
        <v>82</v>
      </c>
      <c r="AW864" s="15" t="s">
        <v>35</v>
      </c>
      <c r="AX864" s="15" t="s">
        <v>74</v>
      </c>
      <c r="AY864" s="231" t="s">
        <v>197</v>
      </c>
    </row>
    <row r="865" spans="2:51" s="13" customFormat="1" ht="11.25">
      <c r="B865" s="199"/>
      <c r="C865" s="200"/>
      <c r="D865" s="201" t="s">
        <v>213</v>
      </c>
      <c r="E865" s="202" t="s">
        <v>28</v>
      </c>
      <c r="F865" s="203" t="s">
        <v>1335</v>
      </c>
      <c r="G865" s="200"/>
      <c r="H865" s="204">
        <v>62.1</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-15.77</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3" customFormat="1" ht="11.25">
      <c r="B867" s="199"/>
      <c r="C867" s="200"/>
      <c r="D867" s="201" t="s">
        <v>213</v>
      </c>
      <c r="E867" s="202" t="s">
        <v>28</v>
      </c>
      <c r="F867" s="203" t="s">
        <v>1337</v>
      </c>
      <c r="G867" s="200"/>
      <c r="H867" s="204">
        <v>2.82</v>
      </c>
      <c r="I867" s="205"/>
      <c r="J867" s="200"/>
      <c r="K867" s="200"/>
      <c r="L867" s="206"/>
      <c r="M867" s="207"/>
      <c r="N867" s="208"/>
      <c r="O867" s="208"/>
      <c r="P867" s="208"/>
      <c r="Q867" s="208"/>
      <c r="R867" s="208"/>
      <c r="S867" s="208"/>
      <c r="T867" s="209"/>
      <c r="AT867" s="210" t="s">
        <v>213</v>
      </c>
      <c r="AU867" s="210" t="s">
        <v>84</v>
      </c>
      <c r="AV867" s="13" t="s">
        <v>84</v>
      </c>
      <c r="AW867" s="13" t="s">
        <v>35</v>
      </c>
      <c r="AX867" s="13" t="s">
        <v>74</v>
      </c>
      <c r="AY867" s="210" t="s">
        <v>197</v>
      </c>
    </row>
    <row r="868" spans="2:51" s="15" customFormat="1" ht="11.25">
      <c r="B868" s="222"/>
      <c r="C868" s="223"/>
      <c r="D868" s="201" t="s">
        <v>213</v>
      </c>
      <c r="E868" s="224" t="s">
        <v>28</v>
      </c>
      <c r="F868" s="225" t="s">
        <v>1338</v>
      </c>
      <c r="G868" s="223"/>
      <c r="H868" s="224" t="s">
        <v>28</v>
      </c>
      <c r="I868" s="226"/>
      <c r="J868" s="223"/>
      <c r="K868" s="223"/>
      <c r="L868" s="227"/>
      <c r="M868" s="228"/>
      <c r="N868" s="229"/>
      <c r="O868" s="229"/>
      <c r="P868" s="229"/>
      <c r="Q868" s="229"/>
      <c r="R868" s="229"/>
      <c r="S868" s="229"/>
      <c r="T868" s="230"/>
      <c r="AT868" s="231" t="s">
        <v>213</v>
      </c>
      <c r="AU868" s="231" t="s">
        <v>84</v>
      </c>
      <c r="AV868" s="15" t="s">
        <v>82</v>
      </c>
      <c r="AW868" s="15" t="s">
        <v>35</v>
      </c>
      <c r="AX868" s="15" t="s">
        <v>74</v>
      </c>
      <c r="AY868" s="231" t="s">
        <v>197</v>
      </c>
    </row>
    <row r="869" spans="2:51" s="13" customFormat="1" ht="11.25">
      <c r="B869" s="199"/>
      <c r="C869" s="200"/>
      <c r="D869" s="201" t="s">
        <v>213</v>
      </c>
      <c r="E869" s="202" t="s">
        <v>28</v>
      </c>
      <c r="F869" s="203" t="s">
        <v>1339</v>
      </c>
      <c r="G869" s="200"/>
      <c r="H869" s="204">
        <v>246</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-18.690000000000001</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-5.04</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-18.559999999999999</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1.788</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1.9350000000000001</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3" customFormat="1" ht="11.25">
      <c r="B875" s="199"/>
      <c r="C875" s="200"/>
      <c r="D875" s="201" t="s">
        <v>213</v>
      </c>
      <c r="E875" s="202" t="s">
        <v>28</v>
      </c>
      <c r="F875" s="203" t="s">
        <v>1345</v>
      </c>
      <c r="G875" s="200"/>
      <c r="H875" s="204">
        <v>9.327</v>
      </c>
      <c r="I875" s="205"/>
      <c r="J875" s="200"/>
      <c r="K875" s="200"/>
      <c r="L875" s="206"/>
      <c r="M875" s="207"/>
      <c r="N875" s="208"/>
      <c r="O875" s="208"/>
      <c r="P875" s="208"/>
      <c r="Q875" s="208"/>
      <c r="R875" s="208"/>
      <c r="S875" s="208"/>
      <c r="T875" s="209"/>
      <c r="AT875" s="210" t="s">
        <v>213</v>
      </c>
      <c r="AU875" s="210" t="s">
        <v>84</v>
      </c>
      <c r="AV875" s="13" t="s">
        <v>84</v>
      </c>
      <c r="AW875" s="13" t="s">
        <v>35</v>
      </c>
      <c r="AX875" s="13" t="s">
        <v>74</v>
      </c>
      <c r="AY875" s="210" t="s">
        <v>197</v>
      </c>
    </row>
    <row r="876" spans="2:51" s="15" customFormat="1" ht="11.25">
      <c r="B876" s="222"/>
      <c r="C876" s="223"/>
      <c r="D876" s="201" t="s">
        <v>213</v>
      </c>
      <c r="E876" s="224" t="s">
        <v>28</v>
      </c>
      <c r="F876" s="225" t="s">
        <v>1346</v>
      </c>
      <c r="G876" s="223"/>
      <c r="H876" s="224" t="s">
        <v>28</v>
      </c>
      <c r="I876" s="226"/>
      <c r="J876" s="223"/>
      <c r="K876" s="223"/>
      <c r="L876" s="227"/>
      <c r="M876" s="228"/>
      <c r="N876" s="229"/>
      <c r="O876" s="229"/>
      <c r="P876" s="229"/>
      <c r="Q876" s="229"/>
      <c r="R876" s="229"/>
      <c r="S876" s="229"/>
      <c r="T876" s="230"/>
      <c r="AT876" s="231" t="s">
        <v>213</v>
      </c>
      <c r="AU876" s="231" t="s">
        <v>84</v>
      </c>
      <c r="AV876" s="15" t="s">
        <v>82</v>
      </c>
      <c r="AW876" s="15" t="s">
        <v>35</v>
      </c>
      <c r="AX876" s="15" t="s">
        <v>74</v>
      </c>
      <c r="AY876" s="231" t="s">
        <v>197</v>
      </c>
    </row>
    <row r="877" spans="2:51" s="13" customFormat="1" ht="11.25">
      <c r="B877" s="199"/>
      <c r="C877" s="200"/>
      <c r="D877" s="201" t="s">
        <v>213</v>
      </c>
      <c r="E877" s="202" t="s">
        <v>28</v>
      </c>
      <c r="F877" s="203" t="s">
        <v>1347</v>
      </c>
      <c r="G877" s="200"/>
      <c r="H877" s="204">
        <v>270.3</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-21.945</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-7.4</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3" customFormat="1" ht="11.25">
      <c r="B880" s="199"/>
      <c r="C880" s="200"/>
      <c r="D880" s="201" t="s">
        <v>213</v>
      </c>
      <c r="E880" s="202" t="s">
        <v>28</v>
      </c>
      <c r="F880" s="203" t="s">
        <v>1350</v>
      </c>
      <c r="G880" s="200"/>
      <c r="H880" s="204">
        <v>3.42</v>
      </c>
      <c r="I880" s="205"/>
      <c r="J880" s="200"/>
      <c r="K880" s="200"/>
      <c r="L880" s="206"/>
      <c r="M880" s="207"/>
      <c r="N880" s="208"/>
      <c r="O880" s="208"/>
      <c r="P880" s="208"/>
      <c r="Q880" s="208"/>
      <c r="R880" s="208"/>
      <c r="S880" s="208"/>
      <c r="T880" s="209"/>
      <c r="AT880" s="210" t="s">
        <v>213</v>
      </c>
      <c r="AU880" s="210" t="s">
        <v>84</v>
      </c>
      <c r="AV880" s="13" t="s">
        <v>84</v>
      </c>
      <c r="AW880" s="13" t="s">
        <v>35</v>
      </c>
      <c r="AX880" s="13" t="s">
        <v>74</v>
      </c>
      <c r="AY880" s="210" t="s">
        <v>197</v>
      </c>
    </row>
    <row r="881" spans="1:65" s="15" customFormat="1" ht="11.25">
      <c r="B881" s="222"/>
      <c r="C881" s="223"/>
      <c r="D881" s="201" t="s">
        <v>213</v>
      </c>
      <c r="E881" s="224" t="s">
        <v>28</v>
      </c>
      <c r="F881" s="225" t="s">
        <v>1351</v>
      </c>
      <c r="G881" s="223"/>
      <c r="H881" s="224" t="s">
        <v>28</v>
      </c>
      <c r="I881" s="226"/>
      <c r="J881" s="223"/>
      <c r="K881" s="223"/>
      <c r="L881" s="227"/>
      <c r="M881" s="228"/>
      <c r="N881" s="229"/>
      <c r="O881" s="229"/>
      <c r="P881" s="229"/>
      <c r="Q881" s="229"/>
      <c r="R881" s="229"/>
      <c r="S881" s="229"/>
      <c r="T881" s="230"/>
      <c r="AT881" s="231" t="s">
        <v>213</v>
      </c>
      <c r="AU881" s="231" t="s">
        <v>84</v>
      </c>
      <c r="AV881" s="15" t="s">
        <v>82</v>
      </c>
      <c r="AW881" s="15" t="s">
        <v>35</v>
      </c>
      <c r="AX881" s="15" t="s">
        <v>74</v>
      </c>
      <c r="AY881" s="231" t="s">
        <v>197</v>
      </c>
    </row>
    <row r="882" spans="1:65" s="13" customFormat="1" ht="11.25">
      <c r="B882" s="199"/>
      <c r="C882" s="200"/>
      <c r="D882" s="201" t="s">
        <v>213</v>
      </c>
      <c r="E882" s="202" t="s">
        <v>28</v>
      </c>
      <c r="F882" s="203" t="s">
        <v>1352</v>
      </c>
      <c r="G882" s="200"/>
      <c r="H882" s="204">
        <v>227.1</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-10.185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-18.5</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3" customFormat="1" ht="11.25">
      <c r="B885" s="199"/>
      <c r="C885" s="200"/>
      <c r="D885" s="201" t="s">
        <v>213</v>
      </c>
      <c r="E885" s="202" t="s">
        <v>28</v>
      </c>
      <c r="F885" s="203" t="s">
        <v>1355</v>
      </c>
      <c r="G885" s="200"/>
      <c r="H885" s="204">
        <v>8.5500000000000007</v>
      </c>
      <c r="I885" s="205"/>
      <c r="J885" s="200"/>
      <c r="K885" s="200"/>
      <c r="L885" s="206"/>
      <c r="M885" s="207"/>
      <c r="N885" s="208"/>
      <c r="O885" s="208"/>
      <c r="P885" s="208"/>
      <c r="Q885" s="208"/>
      <c r="R885" s="208"/>
      <c r="S885" s="208"/>
      <c r="T885" s="209"/>
      <c r="AT885" s="210" t="s">
        <v>213</v>
      </c>
      <c r="AU885" s="210" t="s">
        <v>84</v>
      </c>
      <c r="AV885" s="13" t="s">
        <v>84</v>
      </c>
      <c r="AW885" s="13" t="s">
        <v>35</v>
      </c>
      <c r="AX885" s="13" t="s">
        <v>74</v>
      </c>
      <c r="AY885" s="210" t="s">
        <v>197</v>
      </c>
    </row>
    <row r="886" spans="1:65" s="15" customFormat="1" ht="11.25">
      <c r="B886" s="222"/>
      <c r="C886" s="223"/>
      <c r="D886" s="201" t="s">
        <v>213</v>
      </c>
      <c r="E886" s="224" t="s">
        <v>28</v>
      </c>
      <c r="F886" s="225" t="s">
        <v>1356</v>
      </c>
      <c r="G886" s="223"/>
      <c r="H886" s="224" t="s">
        <v>28</v>
      </c>
      <c r="I886" s="226"/>
      <c r="J886" s="223"/>
      <c r="K886" s="223"/>
      <c r="L886" s="227"/>
      <c r="M886" s="228"/>
      <c r="N886" s="229"/>
      <c r="O886" s="229"/>
      <c r="P886" s="229"/>
      <c r="Q886" s="229"/>
      <c r="R886" s="229"/>
      <c r="S886" s="229"/>
      <c r="T886" s="230"/>
      <c r="AT886" s="231" t="s">
        <v>213</v>
      </c>
      <c r="AU886" s="231" t="s">
        <v>84</v>
      </c>
      <c r="AV886" s="15" t="s">
        <v>82</v>
      </c>
      <c r="AW886" s="15" t="s">
        <v>35</v>
      </c>
      <c r="AX886" s="15" t="s">
        <v>74</v>
      </c>
      <c r="AY886" s="231" t="s">
        <v>197</v>
      </c>
    </row>
    <row r="887" spans="1:65" s="13" customFormat="1" ht="11.25">
      <c r="B887" s="199"/>
      <c r="C887" s="200"/>
      <c r="D887" s="201" t="s">
        <v>213</v>
      </c>
      <c r="E887" s="202" t="s">
        <v>28</v>
      </c>
      <c r="F887" s="203" t="s">
        <v>1357</v>
      </c>
      <c r="G887" s="200"/>
      <c r="H887" s="204">
        <v>780.03</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1342</v>
      </c>
      <c r="G888" s="200"/>
      <c r="H888" s="204">
        <v>-18.559999999999999</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837</v>
      </c>
      <c r="G889" s="200"/>
      <c r="H889" s="204">
        <v>-26.25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3" customFormat="1" ht="11.25">
      <c r="B890" s="199"/>
      <c r="C890" s="200"/>
      <c r="D890" s="201" t="s">
        <v>213</v>
      </c>
      <c r="E890" s="202" t="s">
        <v>28</v>
      </c>
      <c r="F890" s="203" t="s">
        <v>1358</v>
      </c>
      <c r="G890" s="200"/>
      <c r="H890" s="204">
        <v>11.385</v>
      </c>
      <c r="I890" s="205"/>
      <c r="J890" s="200"/>
      <c r="K890" s="200"/>
      <c r="L890" s="206"/>
      <c r="M890" s="207"/>
      <c r="N890" s="208"/>
      <c r="O890" s="208"/>
      <c r="P890" s="208"/>
      <c r="Q890" s="208"/>
      <c r="R890" s="208"/>
      <c r="S890" s="208"/>
      <c r="T890" s="209"/>
      <c r="AT890" s="210" t="s">
        <v>213</v>
      </c>
      <c r="AU890" s="210" t="s">
        <v>84</v>
      </c>
      <c r="AV890" s="13" t="s">
        <v>84</v>
      </c>
      <c r="AW890" s="13" t="s">
        <v>35</v>
      </c>
      <c r="AX890" s="13" t="s">
        <v>74</v>
      </c>
      <c r="AY890" s="210" t="s">
        <v>197</v>
      </c>
    </row>
    <row r="891" spans="1:65" s="16" customFormat="1" ht="11.25">
      <c r="B891" s="232"/>
      <c r="C891" s="233"/>
      <c r="D891" s="201" t="s">
        <v>213</v>
      </c>
      <c r="E891" s="234" t="s">
        <v>28</v>
      </c>
      <c r="F891" s="235" t="s">
        <v>416</v>
      </c>
      <c r="G891" s="233"/>
      <c r="H891" s="236">
        <v>1463.855</v>
      </c>
      <c r="I891" s="237"/>
      <c r="J891" s="233"/>
      <c r="K891" s="233"/>
      <c r="L891" s="238"/>
      <c r="M891" s="239"/>
      <c r="N891" s="240"/>
      <c r="O891" s="240"/>
      <c r="P891" s="240"/>
      <c r="Q891" s="240"/>
      <c r="R891" s="240"/>
      <c r="S891" s="240"/>
      <c r="T891" s="241"/>
      <c r="AT891" s="242" t="s">
        <v>213</v>
      </c>
      <c r="AU891" s="242" t="s">
        <v>84</v>
      </c>
      <c r="AV891" s="16" t="s">
        <v>160</v>
      </c>
      <c r="AW891" s="16" t="s">
        <v>35</v>
      </c>
      <c r="AX891" s="16" t="s">
        <v>74</v>
      </c>
      <c r="AY891" s="242" t="s">
        <v>197</v>
      </c>
    </row>
    <row r="892" spans="1:65" s="14" customFormat="1" ht="11.25">
      <c r="B892" s="211"/>
      <c r="C892" s="212"/>
      <c r="D892" s="201" t="s">
        <v>213</v>
      </c>
      <c r="E892" s="213" t="s">
        <v>28</v>
      </c>
      <c r="F892" s="214" t="s">
        <v>226</v>
      </c>
      <c r="G892" s="212"/>
      <c r="H892" s="215">
        <v>2715.8470000000002</v>
      </c>
      <c r="I892" s="216"/>
      <c r="J892" s="212"/>
      <c r="K892" s="212"/>
      <c r="L892" s="217"/>
      <c r="M892" s="218"/>
      <c r="N892" s="219"/>
      <c r="O892" s="219"/>
      <c r="P892" s="219"/>
      <c r="Q892" s="219"/>
      <c r="R892" s="219"/>
      <c r="S892" s="219"/>
      <c r="T892" s="220"/>
      <c r="AT892" s="221" t="s">
        <v>213</v>
      </c>
      <c r="AU892" s="221" t="s">
        <v>84</v>
      </c>
      <c r="AV892" s="14" t="s">
        <v>204</v>
      </c>
      <c r="AW892" s="14" t="s">
        <v>35</v>
      </c>
      <c r="AX892" s="14" t="s">
        <v>82</v>
      </c>
      <c r="AY892" s="221" t="s">
        <v>197</v>
      </c>
    </row>
    <row r="893" spans="1:65" s="2" customFormat="1" ht="24.2" customHeight="1">
      <c r="A893" s="37"/>
      <c r="B893" s="38"/>
      <c r="C893" s="181" t="s">
        <v>1359</v>
      </c>
      <c r="D893" s="181" t="s">
        <v>199</v>
      </c>
      <c r="E893" s="182" t="s">
        <v>1360</v>
      </c>
      <c r="F893" s="183" t="s">
        <v>1361</v>
      </c>
      <c r="G893" s="184" t="s">
        <v>202</v>
      </c>
      <c r="H893" s="185">
        <v>700</v>
      </c>
      <c r="I893" s="186"/>
      <c r="J893" s="187">
        <f>ROUND(I893*H893,2)</f>
        <v>0</v>
      </c>
      <c r="K893" s="183" t="s">
        <v>203</v>
      </c>
      <c r="L893" s="42"/>
      <c r="M893" s="188" t="s">
        <v>28</v>
      </c>
      <c r="N893" s="189" t="s">
        <v>45</v>
      </c>
      <c r="O893" s="67"/>
      <c r="P893" s="190">
        <f>O893*H893</f>
        <v>0</v>
      </c>
      <c r="Q893" s="190">
        <v>4.3800000000000002E-3</v>
      </c>
      <c r="R893" s="190">
        <f>Q893*H893</f>
        <v>3.0660000000000003</v>
      </c>
      <c r="S893" s="190">
        <v>0</v>
      </c>
      <c r="T893" s="191">
        <f>S893*H893</f>
        <v>0</v>
      </c>
      <c r="U893" s="37"/>
      <c r="V893" s="37"/>
      <c r="W893" s="37"/>
      <c r="X893" s="37"/>
      <c r="Y893" s="37"/>
      <c r="Z893" s="37"/>
      <c r="AA893" s="37"/>
      <c r="AB893" s="37"/>
      <c r="AC893" s="37"/>
      <c r="AD893" s="37"/>
      <c r="AE893" s="37"/>
      <c r="AR893" s="192" t="s">
        <v>204</v>
      </c>
      <c r="AT893" s="192" t="s">
        <v>199</v>
      </c>
      <c r="AU893" s="192" t="s">
        <v>84</v>
      </c>
      <c r="AY893" s="20" t="s">
        <v>197</v>
      </c>
      <c r="BE893" s="193">
        <f>IF(N893="základní",J893,0)</f>
        <v>0</v>
      </c>
      <c r="BF893" s="193">
        <f>IF(N893="snížená",J893,0)</f>
        <v>0</v>
      </c>
      <c r="BG893" s="193">
        <f>IF(N893="zákl. přenesená",J893,0)</f>
        <v>0</v>
      </c>
      <c r="BH893" s="193">
        <f>IF(N893="sníž. přenesená",J893,0)</f>
        <v>0</v>
      </c>
      <c r="BI893" s="193">
        <f>IF(N893="nulová",J893,0)</f>
        <v>0</v>
      </c>
      <c r="BJ893" s="20" t="s">
        <v>82</v>
      </c>
      <c r="BK893" s="193">
        <f>ROUND(I893*H893,2)</f>
        <v>0</v>
      </c>
      <c r="BL893" s="20" t="s">
        <v>204</v>
      </c>
      <c r="BM893" s="192" t="s">
        <v>1362</v>
      </c>
    </row>
    <row r="894" spans="1:65" s="2" customFormat="1" ht="11.25">
      <c r="A894" s="37"/>
      <c r="B894" s="38"/>
      <c r="C894" s="39"/>
      <c r="D894" s="194" t="s">
        <v>206</v>
      </c>
      <c r="E894" s="39"/>
      <c r="F894" s="195" t="s">
        <v>1363</v>
      </c>
      <c r="G894" s="39"/>
      <c r="H894" s="39"/>
      <c r="I894" s="196"/>
      <c r="J894" s="39"/>
      <c r="K894" s="39"/>
      <c r="L894" s="42"/>
      <c r="M894" s="197"/>
      <c r="N894" s="198"/>
      <c r="O894" s="67"/>
      <c r="P894" s="67"/>
      <c r="Q894" s="67"/>
      <c r="R894" s="67"/>
      <c r="S894" s="67"/>
      <c r="T894" s="68"/>
      <c r="U894" s="37"/>
      <c r="V894" s="37"/>
      <c r="W894" s="37"/>
      <c r="X894" s="37"/>
      <c r="Y894" s="37"/>
      <c r="Z894" s="37"/>
      <c r="AA894" s="37"/>
      <c r="AB894" s="37"/>
      <c r="AC894" s="37"/>
      <c r="AD894" s="37"/>
      <c r="AE894" s="37"/>
      <c r="AT894" s="20" t="s">
        <v>206</v>
      </c>
      <c r="AU894" s="20" t="s">
        <v>84</v>
      </c>
    </row>
    <row r="895" spans="1:65" s="15" customFormat="1" ht="11.25">
      <c r="B895" s="222"/>
      <c r="C895" s="223"/>
      <c r="D895" s="201" t="s">
        <v>213</v>
      </c>
      <c r="E895" s="224" t="s">
        <v>28</v>
      </c>
      <c r="F895" s="225" t="s">
        <v>1245</v>
      </c>
      <c r="G895" s="223"/>
      <c r="H895" s="224" t="s">
        <v>28</v>
      </c>
      <c r="I895" s="226"/>
      <c r="J895" s="223"/>
      <c r="K895" s="223"/>
      <c r="L895" s="227"/>
      <c r="M895" s="228"/>
      <c r="N895" s="229"/>
      <c r="O895" s="229"/>
      <c r="P895" s="229"/>
      <c r="Q895" s="229"/>
      <c r="R895" s="229"/>
      <c r="S895" s="229"/>
      <c r="T895" s="230"/>
      <c r="AT895" s="231" t="s">
        <v>213</v>
      </c>
      <c r="AU895" s="231" t="s">
        <v>84</v>
      </c>
      <c r="AV895" s="15" t="s">
        <v>82</v>
      </c>
      <c r="AW895" s="15" t="s">
        <v>35</v>
      </c>
      <c r="AX895" s="15" t="s">
        <v>74</v>
      </c>
      <c r="AY895" s="231" t="s">
        <v>197</v>
      </c>
    </row>
    <row r="896" spans="1:65" s="13" customFormat="1" ht="11.25">
      <c r="B896" s="199"/>
      <c r="C896" s="200"/>
      <c r="D896" s="201" t="s">
        <v>213</v>
      </c>
      <c r="E896" s="202" t="s">
        <v>28</v>
      </c>
      <c r="F896" s="203" t="s">
        <v>1364</v>
      </c>
      <c r="G896" s="200"/>
      <c r="H896" s="204">
        <v>700</v>
      </c>
      <c r="I896" s="205"/>
      <c r="J896" s="200"/>
      <c r="K896" s="200"/>
      <c r="L896" s="206"/>
      <c r="M896" s="207"/>
      <c r="N896" s="208"/>
      <c r="O896" s="208"/>
      <c r="P896" s="208"/>
      <c r="Q896" s="208"/>
      <c r="R896" s="208"/>
      <c r="S896" s="208"/>
      <c r="T896" s="209"/>
      <c r="AT896" s="210" t="s">
        <v>213</v>
      </c>
      <c r="AU896" s="210" t="s">
        <v>84</v>
      </c>
      <c r="AV896" s="13" t="s">
        <v>84</v>
      </c>
      <c r="AW896" s="13" t="s">
        <v>35</v>
      </c>
      <c r="AX896" s="13" t="s">
        <v>82</v>
      </c>
      <c r="AY896" s="210" t="s">
        <v>197</v>
      </c>
    </row>
    <row r="897" spans="1:65" s="2" customFormat="1" ht="24.2" customHeight="1">
      <c r="A897" s="37"/>
      <c r="B897" s="38"/>
      <c r="C897" s="181" t="s">
        <v>1365</v>
      </c>
      <c r="D897" s="181" t="s">
        <v>199</v>
      </c>
      <c r="E897" s="182" t="s">
        <v>1366</v>
      </c>
      <c r="F897" s="183" t="s">
        <v>1367</v>
      </c>
      <c r="G897" s="184" t="s">
        <v>202</v>
      </c>
      <c r="H897" s="185">
        <v>451.80200000000002</v>
      </c>
      <c r="I897" s="186"/>
      <c r="J897" s="187">
        <f>ROUND(I897*H897,2)</f>
        <v>0</v>
      </c>
      <c r="K897" s="183" t="s">
        <v>203</v>
      </c>
      <c r="L897" s="42"/>
      <c r="M897" s="188" t="s">
        <v>28</v>
      </c>
      <c r="N897" s="189" t="s">
        <v>45</v>
      </c>
      <c r="O897" s="67"/>
      <c r="P897" s="190">
        <f>O897*H897</f>
        <v>0</v>
      </c>
      <c r="Q897" s="190">
        <v>1.3650000000000001E-2</v>
      </c>
      <c r="R897" s="190">
        <f>Q897*H897</f>
        <v>6.1670973000000009</v>
      </c>
      <c r="S897" s="190">
        <v>0</v>
      </c>
      <c r="T897" s="191">
        <f>S897*H897</f>
        <v>0</v>
      </c>
      <c r="U897" s="37"/>
      <c r="V897" s="37"/>
      <c r="W897" s="37"/>
      <c r="X897" s="37"/>
      <c r="Y897" s="37"/>
      <c r="Z897" s="37"/>
      <c r="AA897" s="37"/>
      <c r="AB897" s="37"/>
      <c r="AC897" s="37"/>
      <c r="AD897" s="37"/>
      <c r="AE897" s="37"/>
      <c r="AR897" s="192" t="s">
        <v>204</v>
      </c>
      <c r="AT897" s="192" t="s">
        <v>199</v>
      </c>
      <c r="AU897" s="192" t="s">
        <v>84</v>
      </c>
      <c r="AY897" s="20" t="s">
        <v>197</v>
      </c>
      <c r="BE897" s="193">
        <f>IF(N897="základní",J897,0)</f>
        <v>0</v>
      </c>
      <c r="BF897" s="193">
        <f>IF(N897="snížená",J897,0)</f>
        <v>0</v>
      </c>
      <c r="BG897" s="193">
        <f>IF(N897="zákl. přenesená",J897,0)</f>
        <v>0</v>
      </c>
      <c r="BH897" s="193">
        <f>IF(N897="sníž. přenesená",J897,0)</f>
        <v>0</v>
      </c>
      <c r="BI897" s="193">
        <f>IF(N897="nulová",J897,0)</f>
        <v>0</v>
      </c>
      <c r="BJ897" s="20" t="s">
        <v>82</v>
      </c>
      <c r="BK897" s="193">
        <f>ROUND(I897*H897,2)</f>
        <v>0</v>
      </c>
      <c r="BL897" s="20" t="s">
        <v>204</v>
      </c>
      <c r="BM897" s="192" t="s">
        <v>1368</v>
      </c>
    </row>
    <row r="898" spans="1:65" s="2" customFormat="1" ht="11.25">
      <c r="A898" s="37"/>
      <c r="B898" s="38"/>
      <c r="C898" s="39"/>
      <c r="D898" s="194" t="s">
        <v>206</v>
      </c>
      <c r="E898" s="39"/>
      <c r="F898" s="195" t="s">
        <v>1369</v>
      </c>
      <c r="G898" s="39"/>
      <c r="H898" s="39"/>
      <c r="I898" s="196"/>
      <c r="J898" s="39"/>
      <c r="K898" s="39"/>
      <c r="L898" s="42"/>
      <c r="M898" s="197"/>
      <c r="N898" s="198"/>
      <c r="O898" s="67"/>
      <c r="P898" s="67"/>
      <c r="Q898" s="67"/>
      <c r="R898" s="67"/>
      <c r="S898" s="67"/>
      <c r="T898" s="68"/>
      <c r="U898" s="37"/>
      <c r="V898" s="37"/>
      <c r="W898" s="37"/>
      <c r="X898" s="37"/>
      <c r="Y898" s="37"/>
      <c r="Z898" s="37"/>
      <c r="AA898" s="37"/>
      <c r="AB898" s="37"/>
      <c r="AC898" s="37"/>
      <c r="AD898" s="37"/>
      <c r="AE898" s="37"/>
      <c r="AT898" s="20" t="s">
        <v>206</v>
      </c>
      <c r="AU898" s="20" t="s">
        <v>84</v>
      </c>
    </row>
    <row r="899" spans="1:65" s="15" customFormat="1" ht="11.25">
      <c r="B899" s="222"/>
      <c r="C899" s="223"/>
      <c r="D899" s="201" t="s">
        <v>213</v>
      </c>
      <c r="E899" s="224" t="s">
        <v>28</v>
      </c>
      <c r="F899" s="225" t="s">
        <v>1245</v>
      </c>
      <c r="G899" s="223"/>
      <c r="H899" s="224" t="s">
        <v>28</v>
      </c>
      <c r="I899" s="226"/>
      <c r="J899" s="223"/>
      <c r="K899" s="223"/>
      <c r="L899" s="227"/>
      <c r="M899" s="228"/>
      <c r="N899" s="229"/>
      <c r="O899" s="229"/>
      <c r="P899" s="229"/>
      <c r="Q899" s="229"/>
      <c r="R899" s="229"/>
      <c r="S899" s="229"/>
      <c r="T899" s="230"/>
      <c r="AT899" s="231" t="s">
        <v>213</v>
      </c>
      <c r="AU899" s="231" t="s">
        <v>84</v>
      </c>
      <c r="AV899" s="15" t="s">
        <v>82</v>
      </c>
      <c r="AW899" s="15" t="s">
        <v>35</v>
      </c>
      <c r="AX899" s="15" t="s">
        <v>74</v>
      </c>
      <c r="AY899" s="231" t="s">
        <v>197</v>
      </c>
    </row>
    <row r="900" spans="1:65" s="13" customFormat="1" ht="11.25">
      <c r="B900" s="199"/>
      <c r="C900" s="200"/>
      <c r="D900" s="201" t="s">
        <v>213</v>
      </c>
      <c r="E900" s="202" t="s">
        <v>28</v>
      </c>
      <c r="F900" s="203" t="s">
        <v>1370</v>
      </c>
      <c r="G900" s="200"/>
      <c r="H900" s="204">
        <v>451.80200000000002</v>
      </c>
      <c r="I900" s="205"/>
      <c r="J900" s="200"/>
      <c r="K900" s="200"/>
      <c r="L900" s="206"/>
      <c r="M900" s="207"/>
      <c r="N900" s="208"/>
      <c r="O900" s="208"/>
      <c r="P900" s="208"/>
      <c r="Q900" s="208"/>
      <c r="R900" s="208"/>
      <c r="S900" s="208"/>
      <c r="T900" s="209"/>
      <c r="AT900" s="210" t="s">
        <v>213</v>
      </c>
      <c r="AU900" s="210" t="s">
        <v>84</v>
      </c>
      <c r="AV900" s="13" t="s">
        <v>84</v>
      </c>
      <c r="AW900" s="13" t="s">
        <v>35</v>
      </c>
      <c r="AX900" s="13" t="s">
        <v>82</v>
      </c>
      <c r="AY900" s="210" t="s">
        <v>197</v>
      </c>
    </row>
    <row r="901" spans="1:65" s="2" customFormat="1" ht="24.2" customHeight="1">
      <c r="A901" s="37"/>
      <c r="B901" s="38"/>
      <c r="C901" s="181" t="s">
        <v>1371</v>
      </c>
      <c r="D901" s="181" t="s">
        <v>199</v>
      </c>
      <c r="E901" s="182" t="s">
        <v>1372</v>
      </c>
      <c r="F901" s="183" t="s">
        <v>1373</v>
      </c>
      <c r="G901" s="184" t="s">
        <v>202</v>
      </c>
      <c r="H901" s="185">
        <v>2264.0450000000001</v>
      </c>
      <c r="I901" s="186"/>
      <c r="J901" s="187">
        <f>ROUND(I901*H901,2)</f>
        <v>0</v>
      </c>
      <c r="K901" s="183" t="s">
        <v>203</v>
      </c>
      <c r="L901" s="42"/>
      <c r="M901" s="188" t="s">
        <v>28</v>
      </c>
      <c r="N901" s="189" t="s">
        <v>45</v>
      </c>
      <c r="O901" s="67"/>
      <c r="P901" s="190">
        <f>O901*H901</f>
        <v>0</v>
      </c>
      <c r="Q901" s="190">
        <v>1.6279999999999999E-2</v>
      </c>
      <c r="R901" s="190">
        <f>Q901*H901</f>
        <v>36.858652599999999</v>
      </c>
      <c r="S901" s="190">
        <v>0</v>
      </c>
      <c r="T901" s="191">
        <f>S901*H901</f>
        <v>0</v>
      </c>
      <c r="U901" s="37"/>
      <c r="V901" s="37"/>
      <c r="W901" s="37"/>
      <c r="X901" s="37"/>
      <c r="Y901" s="37"/>
      <c r="Z901" s="37"/>
      <c r="AA901" s="37"/>
      <c r="AB901" s="37"/>
      <c r="AC901" s="37"/>
      <c r="AD901" s="37"/>
      <c r="AE901" s="37"/>
      <c r="AR901" s="192" t="s">
        <v>204</v>
      </c>
      <c r="AT901" s="192" t="s">
        <v>199</v>
      </c>
      <c r="AU901" s="192" t="s">
        <v>84</v>
      </c>
      <c r="AY901" s="20" t="s">
        <v>197</v>
      </c>
      <c r="BE901" s="193">
        <f>IF(N901="základní",J901,0)</f>
        <v>0</v>
      </c>
      <c r="BF901" s="193">
        <f>IF(N901="snížená",J901,0)</f>
        <v>0</v>
      </c>
      <c r="BG901" s="193">
        <f>IF(N901="zákl. přenesená",J901,0)</f>
        <v>0</v>
      </c>
      <c r="BH901" s="193">
        <f>IF(N901="sníž. přenesená",J901,0)</f>
        <v>0</v>
      </c>
      <c r="BI901" s="193">
        <f>IF(N901="nulová",J901,0)</f>
        <v>0</v>
      </c>
      <c r="BJ901" s="20" t="s">
        <v>82</v>
      </c>
      <c r="BK901" s="193">
        <f>ROUND(I901*H901,2)</f>
        <v>0</v>
      </c>
      <c r="BL901" s="20" t="s">
        <v>204</v>
      </c>
      <c r="BM901" s="192" t="s">
        <v>1374</v>
      </c>
    </row>
    <row r="902" spans="1:65" s="2" customFormat="1" ht="11.25">
      <c r="A902" s="37"/>
      <c r="B902" s="38"/>
      <c r="C902" s="39"/>
      <c r="D902" s="194" t="s">
        <v>206</v>
      </c>
      <c r="E902" s="39"/>
      <c r="F902" s="195" t="s">
        <v>1375</v>
      </c>
      <c r="G902" s="39"/>
      <c r="H902" s="39"/>
      <c r="I902" s="196"/>
      <c r="J902" s="39"/>
      <c r="K902" s="39"/>
      <c r="L902" s="42"/>
      <c r="M902" s="197"/>
      <c r="N902" s="198"/>
      <c r="O902" s="67"/>
      <c r="P902" s="67"/>
      <c r="Q902" s="67"/>
      <c r="R902" s="67"/>
      <c r="S902" s="67"/>
      <c r="T902" s="68"/>
      <c r="U902" s="37"/>
      <c r="V902" s="37"/>
      <c r="W902" s="37"/>
      <c r="X902" s="37"/>
      <c r="Y902" s="37"/>
      <c r="Z902" s="37"/>
      <c r="AA902" s="37"/>
      <c r="AB902" s="37"/>
      <c r="AC902" s="37"/>
      <c r="AD902" s="37"/>
      <c r="AE902" s="37"/>
      <c r="AT902" s="20" t="s">
        <v>206</v>
      </c>
      <c r="AU902" s="20" t="s">
        <v>84</v>
      </c>
    </row>
    <row r="903" spans="1:65" s="15" customFormat="1" ht="11.25">
      <c r="B903" s="222"/>
      <c r="C903" s="223"/>
      <c r="D903" s="201" t="s">
        <v>213</v>
      </c>
      <c r="E903" s="224" t="s">
        <v>28</v>
      </c>
      <c r="F903" s="225" t="s">
        <v>1245</v>
      </c>
      <c r="G903" s="223"/>
      <c r="H903" s="224" t="s">
        <v>28</v>
      </c>
      <c r="I903" s="226"/>
      <c r="J903" s="223"/>
      <c r="K903" s="223"/>
      <c r="L903" s="227"/>
      <c r="M903" s="228"/>
      <c r="N903" s="229"/>
      <c r="O903" s="229"/>
      <c r="P903" s="229"/>
      <c r="Q903" s="229"/>
      <c r="R903" s="229"/>
      <c r="S903" s="229"/>
      <c r="T903" s="230"/>
      <c r="AT903" s="231" t="s">
        <v>213</v>
      </c>
      <c r="AU903" s="231" t="s">
        <v>84</v>
      </c>
      <c r="AV903" s="15" t="s">
        <v>82</v>
      </c>
      <c r="AW903" s="15" t="s">
        <v>35</v>
      </c>
      <c r="AX903" s="15" t="s">
        <v>74</v>
      </c>
      <c r="AY903" s="231" t="s">
        <v>197</v>
      </c>
    </row>
    <row r="904" spans="1:65" s="13" customFormat="1" ht="11.25">
      <c r="B904" s="199"/>
      <c r="C904" s="200"/>
      <c r="D904" s="201" t="s">
        <v>213</v>
      </c>
      <c r="E904" s="202" t="s">
        <v>28</v>
      </c>
      <c r="F904" s="203" t="s">
        <v>1376</v>
      </c>
      <c r="G904" s="200"/>
      <c r="H904" s="204">
        <v>2715.8470000000002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3" customFormat="1" ht="11.25">
      <c r="B905" s="199"/>
      <c r="C905" s="200"/>
      <c r="D905" s="201" t="s">
        <v>213</v>
      </c>
      <c r="E905" s="202" t="s">
        <v>28</v>
      </c>
      <c r="F905" s="203" t="s">
        <v>1377</v>
      </c>
      <c r="G905" s="200"/>
      <c r="H905" s="204">
        <v>-451.80200000000002</v>
      </c>
      <c r="I905" s="205"/>
      <c r="J905" s="200"/>
      <c r="K905" s="200"/>
      <c r="L905" s="206"/>
      <c r="M905" s="207"/>
      <c r="N905" s="208"/>
      <c r="O905" s="208"/>
      <c r="P905" s="208"/>
      <c r="Q905" s="208"/>
      <c r="R905" s="208"/>
      <c r="S905" s="208"/>
      <c r="T905" s="209"/>
      <c r="AT905" s="210" t="s">
        <v>213</v>
      </c>
      <c r="AU905" s="210" t="s">
        <v>84</v>
      </c>
      <c r="AV905" s="13" t="s">
        <v>84</v>
      </c>
      <c r="AW905" s="13" t="s">
        <v>35</v>
      </c>
      <c r="AX905" s="13" t="s">
        <v>74</v>
      </c>
      <c r="AY905" s="210" t="s">
        <v>197</v>
      </c>
    </row>
    <row r="906" spans="1:65" s="14" customFormat="1" ht="11.25">
      <c r="B906" s="211"/>
      <c r="C906" s="212"/>
      <c r="D906" s="201" t="s">
        <v>213</v>
      </c>
      <c r="E906" s="213" t="s">
        <v>28</v>
      </c>
      <c r="F906" s="214" t="s">
        <v>226</v>
      </c>
      <c r="G906" s="212"/>
      <c r="H906" s="215">
        <v>2264.0450000000001</v>
      </c>
      <c r="I906" s="216"/>
      <c r="J906" s="212"/>
      <c r="K906" s="212"/>
      <c r="L906" s="217"/>
      <c r="M906" s="218"/>
      <c r="N906" s="219"/>
      <c r="O906" s="219"/>
      <c r="P906" s="219"/>
      <c r="Q906" s="219"/>
      <c r="R906" s="219"/>
      <c r="S906" s="219"/>
      <c r="T906" s="220"/>
      <c r="AT906" s="221" t="s">
        <v>213</v>
      </c>
      <c r="AU906" s="221" t="s">
        <v>84</v>
      </c>
      <c r="AV906" s="14" t="s">
        <v>204</v>
      </c>
      <c r="AW906" s="14" t="s">
        <v>35</v>
      </c>
      <c r="AX906" s="14" t="s">
        <v>82</v>
      </c>
      <c r="AY906" s="221" t="s">
        <v>197</v>
      </c>
    </row>
    <row r="907" spans="1:65" s="2" customFormat="1" ht="24.2" customHeight="1">
      <c r="A907" s="37"/>
      <c r="B907" s="38"/>
      <c r="C907" s="181" t="s">
        <v>1378</v>
      </c>
      <c r="D907" s="181" t="s">
        <v>199</v>
      </c>
      <c r="E907" s="182" t="s">
        <v>1379</v>
      </c>
      <c r="F907" s="183" t="s">
        <v>1380</v>
      </c>
      <c r="G907" s="184" t="s">
        <v>202</v>
      </c>
      <c r="H907" s="185">
        <v>2715.8470000000002</v>
      </c>
      <c r="I907" s="186"/>
      <c r="J907" s="187">
        <f>ROUND(I907*H907,2)</f>
        <v>0</v>
      </c>
      <c r="K907" s="183" t="s">
        <v>203</v>
      </c>
      <c r="L907" s="42"/>
      <c r="M907" s="188" t="s">
        <v>28</v>
      </c>
      <c r="N907" s="189" t="s">
        <v>45</v>
      </c>
      <c r="O907" s="67"/>
      <c r="P907" s="190">
        <f>O907*H907</f>
        <v>0</v>
      </c>
      <c r="Q907" s="190">
        <v>6.7999999999999996E-3</v>
      </c>
      <c r="R907" s="190">
        <f>Q907*H907</f>
        <v>18.467759600000001</v>
      </c>
      <c r="S907" s="190">
        <v>0</v>
      </c>
      <c r="T907" s="191">
        <f>S907*H907</f>
        <v>0</v>
      </c>
      <c r="U907" s="37"/>
      <c r="V907" s="37"/>
      <c r="W907" s="37"/>
      <c r="X907" s="37"/>
      <c r="Y907" s="37"/>
      <c r="Z907" s="37"/>
      <c r="AA907" s="37"/>
      <c r="AB907" s="37"/>
      <c r="AC907" s="37"/>
      <c r="AD907" s="37"/>
      <c r="AE907" s="37"/>
      <c r="AR907" s="192" t="s">
        <v>204</v>
      </c>
      <c r="AT907" s="192" t="s">
        <v>199</v>
      </c>
      <c r="AU907" s="192" t="s">
        <v>84</v>
      </c>
      <c r="AY907" s="20" t="s">
        <v>197</v>
      </c>
      <c r="BE907" s="193">
        <f>IF(N907="základní",J907,0)</f>
        <v>0</v>
      </c>
      <c r="BF907" s="193">
        <f>IF(N907="snížená",J907,0)</f>
        <v>0</v>
      </c>
      <c r="BG907" s="193">
        <f>IF(N907="zákl. přenesená",J907,0)</f>
        <v>0</v>
      </c>
      <c r="BH907" s="193">
        <f>IF(N907="sníž. přenesená",J907,0)</f>
        <v>0</v>
      </c>
      <c r="BI907" s="193">
        <f>IF(N907="nulová",J907,0)</f>
        <v>0</v>
      </c>
      <c r="BJ907" s="20" t="s">
        <v>82</v>
      </c>
      <c r="BK907" s="193">
        <f>ROUND(I907*H907,2)</f>
        <v>0</v>
      </c>
      <c r="BL907" s="20" t="s">
        <v>204</v>
      </c>
      <c r="BM907" s="192" t="s">
        <v>1381</v>
      </c>
    </row>
    <row r="908" spans="1:65" s="2" customFormat="1" ht="11.25">
      <c r="A908" s="37"/>
      <c r="B908" s="38"/>
      <c r="C908" s="39"/>
      <c r="D908" s="194" t="s">
        <v>206</v>
      </c>
      <c r="E908" s="39"/>
      <c r="F908" s="195" t="s">
        <v>1382</v>
      </c>
      <c r="G908" s="39"/>
      <c r="H908" s="39"/>
      <c r="I908" s="196"/>
      <c r="J908" s="39"/>
      <c r="K908" s="39"/>
      <c r="L908" s="42"/>
      <c r="M908" s="197"/>
      <c r="N908" s="198"/>
      <c r="O908" s="67"/>
      <c r="P908" s="67"/>
      <c r="Q908" s="67"/>
      <c r="R908" s="67"/>
      <c r="S908" s="67"/>
      <c r="T908" s="68"/>
      <c r="U908" s="37"/>
      <c r="V908" s="37"/>
      <c r="W908" s="37"/>
      <c r="X908" s="37"/>
      <c r="Y908" s="37"/>
      <c r="Z908" s="37"/>
      <c r="AA908" s="37"/>
      <c r="AB908" s="37"/>
      <c r="AC908" s="37"/>
      <c r="AD908" s="37"/>
      <c r="AE908" s="37"/>
      <c r="AT908" s="20" t="s">
        <v>206</v>
      </c>
      <c r="AU908" s="20" t="s">
        <v>84</v>
      </c>
    </row>
    <row r="909" spans="1:65" s="15" customFormat="1" ht="11.25">
      <c r="B909" s="222"/>
      <c r="C909" s="223"/>
      <c r="D909" s="201" t="s">
        <v>213</v>
      </c>
      <c r="E909" s="224" t="s">
        <v>28</v>
      </c>
      <c r="F909" s="225" t="s">
        <v>1245</v>
      </c>
      <c r="G909" s="223"/>
      <c r="H909" s="224" t="s">
        <v>28</v>
      </c>
      <c r="I909" s="226"/>
      <c r="J909" s="223"/>
      <c r="K909" s="223"/>
      <c r="L909" s="227"/>
      <c r="M909" s="228"/>
      <c r="N909" s="229"/>
      <c r="O909" s="229"/>
      <c r="P909" s="229"/>
      <c r="Q909" s="229"/>
      <c r="R909" s="229"/>
      <c r="S909" s="229"/>
      <c r="T909" s="230"/>
      <c r="AT909" s="231" t="s">
        <v>213</v>
      </c>
      <c r="AU909" s="231" t="s">
        <v>84</v>
      </c>
      <c r="AV909" s="15" t="s">
        <v>82</v>
      </c>
      <c r="AW909" s="15" t="s">
        <v>35</v>
      </c>
      <c r="AX909" s="15" t="s">
        <v>74</v>
      </c>
      <c r="AY909" s="231" t="s">
        <v>197</v>
      </c>
    </row>
    <row r="910" spans="1:65" s="13" customFormat="1" ht="11.25">
      <c r="B910" s="199"/>
      <c r="C910" s="200"/>
      <c r="D910" s="201" t="s">
        <v>213</v>
      </c>
      <c r="E910" s="202" t="s">
        <v>28</v>
      </c>
      <c r="F910" s="203" t="s">
        <v>1376</v>
      </c>
      <c r="G910" s="200"/>
      <c r="H910" s="204">
        <v>2715.8470000000002</v>
      </c>
      <c r="I910" s="205"/>
      <c r="J910" s="200"/>
      <c r="K910" s="200"/>
      <c r="L910" s="206"/>
      <c r="M910" s="207"/>
      <c r="N910" s="208"/>
      <c r="O910" s="208"/>
      <c r="P910" s="208"/>
      <c r="Q910" s="208"/>
      <c r="R910" s="208"/>
      <c r="S910" s="208"/>
      <c r="T910" s="209"/>
      <c r="AT910" s="210" t="s">
        <v>213</v>
      </c>
      <c r="AU910" s="210" t="s">
        <v>84</v>
      </c>
      <c r="AV910" s="13" t="s">
        <v>84</v>
      </c>
      <c r="AW910" s="13" t="s">
        <v>35</v>
      </c>
      <c r="AX910" s="13" t="s">
        <v>82</v>
      </c>
      <c r="AY910" s="210" t="s">
        <v>197</v>
      </c>
    </row>
    <row r="911" spans="1:65" s="2" customFormat="1" ht="16.5" customHeight="1">
      <c r="A911" s="37"/>
      <c r="B911" s="38"/>
      <c r="C911" s="181" t="s">
        <v>1383</v>
      </c>
      <c r="D911" s="181" t="s">
        <v>199</v>
      </c>
      <c r="E911" s="182" t="s">
        <v>1384</v>
      </c>
      <c r="F911" s="183" t="s">
        <v>1385</v>
      </c>
      <c r="G911" s="184" t="s">
        <v>202</v>
      </c>
      <c r="H911" s="185">
        <v>16</v>
      </c>
      <c r="I911" s="186"/>
      <c r="J911" s="187">
        <f>ROUND(I911*H911,2)</f>
        <v>0</v>
      </c>
      <c r="K911" s="183" t="s">
        <v>203</v>
      </c>
      <c r="L911" s="42"/>
      <c r="M911" s="188" t="s">
        <v>28</v>
      </c>
      <c r="N911" s="189" t="s">
        <v>45</v>
      </c>
      <c r="O911" s="67"/>
      <c r="P911" s="190">
        <f>O911*H911</f>
        <v>0</v>
      </c>
      <c r="Q911" s="190">
        <v>4.1200000000000001E-2</v>
      </c>
      <c r="R911" s="190">
        <f>Q911*H911</f>
        <v>0.65920000000000001</v>
      </c>
      <c r="S911" s="190">
        <v>0</v>
      </c>
      <c r="T911" s="191">
        <f>S911*H911</f>
        <v>0</v>
      </c>
      <c r="U911" s="37"/>
      <c r="V911" s="37"/>
      <c r="W911" s="37"/>
      <c r="X911" s="37"/>
      <c r="Y911" s="37"/>
      <c r="Z911" s="37"/>
      <c r="AA911" s="37"/>
      <c r="AB911" s="37"/>
      <c r="AC911" s="37"/>
      <c r="AD911" s="37"/>
      <c r="AE911" s="37"/>
      <c r="AR911" s="192" t="s">
        <v>204</v>
      </c>
      <c r="AT911" s="192" t="s">
        <v>199</v>
      </c>
      <c r="AU911" s="192" t="s">
        <v>84</v>
      </c>
      <c r="AY911" s="20" t="s">
        <v>197</v>
      </c>
      <c r="BE911" s="193">
        <f>IF(N911="základní",J911,0)</f>
        <v>0</v>
      </c>
      <c r="BF911" s="193">
        <f>IF(N911="snížená",J911,0)</f>
        <v>0</v>
      </c>
      <c r="BG911" s="193">
        <f>IF(N911="zákl. přenesená",J911,0)</f>
        <v>0</v>
      </c>
      <c r="BH911" s="193">
        <f>IF(N911="sníž. přenesená",J911,0)</f>
        <v>0</v>
      </c>
      <c r="BI911" s="193">
        <f>IF(N911="nulová",J911,0)</f>
        <v>0</v>
      </c>
      <c r="BJ911" s="20" t="s">
        <v>82</v>
      </c>
      <c r="BK911" s="193">
        <f>ROUND(I911*H911,2)</f>
        <v>0</v>
      </c>
      <c r="BL911" s="20" t="s">
        <v>204</v>
      </c>
      <c r="BM911" s="192" t="s">
        <v>1386</v>
      </c>
    </row>
    <row r="912" spans="1:65" s="2" customFormat="1" ht="11.25">
      <c r="A912" s="37"/>
      <c r="B912" s="38"/>
      <c r="C912" s="39"/>
      <c r="D912" s="194" t="s">
        <v>206</v>
      </c>
      <c r="E912" s="39"/>
      <c r="F912" s="195" t="s">
        <v>1387</v>
      </c>
      <c r="G912" s="39"/>
      <c r="H912" s="39"/>
      <c r="I912" s="196"/>
      <c r="J912" s="39"/>
      <c r="K912" s="39"/>
      <c r="L912" s="42"/>
      <c r="M912" s="197"/>
      <c r="N912" s="198"/>
      <c r="O912" s="67"/>
      <c r="P912" s="67"/>
      <c r="Q912" s="67"/>
      <c r="R912" s="67"/>
      <c r="S912" s="67"/>
      <c r="T912" s="68"/>
      <c r="U912" s="37"/>
      <c r="V912" s="37"/>
      <c r="W912" s="37"/>
      <c r="X912" s="37"/>
      <c r="Y912" s="37"/>
      <c r="Z912" s="37"/>
      <c r="AA912" s="37"/>
      <c r="AB912" s="37"/>
      <c r="AC912" s="37"/>
      <c r="AD912" s="37"/>
      <c r="AE912" s="37"/>
      <c r="AT912" s="20" t="s">
        <v>206</v>
      </c>
      <c r="AU912" s="20" t="s">
        <v>84</v>
      </c>
    </row>
    <row r="913" spans="1:65" s="15" customFormat="1" ht="11.25">
      <c r="B913" s="222"/>
      <c r="C913" s="223"/>
      <c r="D913" s="201" t="s">
        <v>213</v>
      </c>
      <c r="E913" s="224" t="s">
        <v>28</v>
      </c>
      <c r="F913" s="225" t="s">
        <v>1388</v>
      </c>
      <c r="G913" s="223"/>
      <c r="H913" s="224" t="s">
        <v>28</v>
      </c>
      <c r="I913" s="226"/>
      <c r="J913" s="223"/>
      <c r="K913" s="223"/>
      <c r="L913" s="227"/>
      <c r="M913" s="228"/>
      <c r="N913" s="229"/>
      <c r="O913" s="229"/>
      <c r="P913" s="229"/>
      <c r="Q913" s="229"/>
      <c r="R913" s="229"/>
      <c r="S913" s="229"/>
      <c r="T913" s="230"/>
      <c r="AT913" s="231" t="s">
        <v>213</v>
      </c>
      <c r="AU913" s="231" t="s">
        <v>84</v>
      </c>
      <c r="AV913" s="15" t="s">
        <v>82</v>
      </c>
      <c r="AW913" s="15" t="s">
        <v>35</v>
      </c>
      <c r="AX913" s="15" t="s">
        <v>74</v>
      </c>
      <c r="AY913" s="231" t="s">
        <v>197</v>
      </c>
    </row>
    <row r="914" spans="1:65" s="13" customFormat="1" ht="11.25">
      <c r="B914" s="199"/>
      <c r="C914" s="200"/>
      <c r="D914" s="201" t="s">
        <v>213</v>
      </c>
      <c r="E914" s="202" t="s">
        <v>28</v>
      </c>
      <c r="F914" s="203" t="s">
        <v>1389</v>
      </c>
      <c r="G914" s="200"/>
      <c r="H914" s="204">
        <v>16</v>
      </c>
      <c r="I914" s="205"/>
      <c r="J914" s="200"/>
      <c r="K914" s="200"/>
      <c r="L914" s="206"/>
      <c r="M914" s="207"/>
      <c r="N914" s="208"/>
      <c r="O914" s="208"/>
      <c r="P914" s="208"/>
      <c r="Q914" s="208"/>
      <c r="R914" s="208"/>
      <c r="S914" s="208"/>
      <c r="T914" s="209"/>
      <c r="AT914" s="210" t="s">
        <v>213</v>
      </c>
      <c r="AU914" s="210" t="s">
        <v>84</v>
      </c>
      <c r="AV914" s="13" t="s">
        <v>84</v>
      </c>
      <c r="AW914" s="13" t="s">
        <v>35</v>
      </c>
      <c r="AX914" s="13" t="s">
        <v>82</v>
      </c>
      <c r="AY914" s="210" t="s">
        <v>197</v>
      </c>
    </row>
    <row r="915" spans="1:65" s="2" customFormat="1" ht="16.5" customHeight="1">
      <c r="A915" s="37"/>
      <c r="B915" s="38"/>
      <c r="C915" s="181" t="s">
        <v>1390</v>
      </c>
      <c r="D915" s="181" t="s">
        <v>199</v>
      </c>
      <c r="E915" s="182" t="s">
        <v>1391</v>
      </c>
      <c r="F915" s="183" t="s">
        <v>1392</v>
      </c>
      <c r="G915" s="184" t="s">
        <v>202</v>
      </c>
      <c r="H915" s="185">
        <v>1.9730000000000001</v>
      </c>
      <c r="I915" s="186"/>
      <c r="J915" s="187">
        <f>ROUND(I915*H915,2)</f>
        <v>0</v>
      </c>
      <c r="K915" s="183" t="s">
        <v>203</v>
      </c>
      <c r="L915" s="42"/>
      <c r="M915" s="188" t="s">
        <v>28</v>
      </c>
      <c r="N915" s="189" t="s">
        <v>45</v>
      </c>
      <c r="O915" s="67"/>
      <c r="P915" s="190">
        <f>O915*H915</f>
        <v>0</v>
      </c>
      <c r="Q915" s="190">
        <v>4.1200000000000001E-2</v>
      </c>
      <c r="R915" s="190">
        <f>Q915*H915</f>
        <v>8.1287600000000002E-2</v>
      </c>
      <c r="S915" s="190">
        <v>0</v>
      </c>
      <c r="T915" s="191">
        <f>S915*H915</f>
        <v>0</v>
      </c>
      <c r="U915" s="37"/>
      <c r="V915" s="37"/>
      <c r="W915" s="37"/>
      <c r="X915" s="37"/>
      <c r="Y915" s="37"/>
      <c r="Z915" s="37"/>
      <c r="AA915" s="37"/>
      <c r="AB915" s="37"/>
      <c r="AC915" s="37"/>
      <c r="AD915" s="37"/>
      <c r="AE915" s="37"/>
      <c r="AR915" s="192" t="s">
        <v>204</v>
      </c>
      <c r="AT915" s="192" t="s">
        <v>199</v>
      </c>
      <c r="AU915" s="192" t="s">
        <v>84</v>
      </c>
      <c r="AY915" s="20" t="s">
        <v>197</v>
      </c>
      <c r="BE915" s="193">
        <f>IF(N915="základní",J915,0)</f>
        <v>0</v>
      </c>
      <c r="BF915" s="193">
        <f>IF(N915="snížená",J915,0)</f>
        <v>0</v>
      </c>
      <c r="BG915" s="193">
        <f>IF(N915="zákl. přenesená",J915,0)</f>
        <v>0</v>
      </c>
      <c r="BH915" s="193">
        <f>IF(N915="sníž. přenesená",J915,0)</f>
        <v>0</v>
      </c>
      <c r="BI915" s="193">
        <f>IF(N915="nulová",J915,0)</f>
        <v>0</v>
      </c>
      <c r="BJ915" s="20" t="s">
        <v>82</v>
      </c>
      <c r="BK915" s="193">
        <f>ROUND(I915*H915,2)</f>
        <v>0</v>
      </c>
      <c r="BL915" s="20" t="s">
        <v>204</v>
      </c>
      <c r="BM915" s="192" t="s">
        <v>1393</v>
      </c>
    </row>
    <row r="916" spans="1:65" s="2" customFormat="1" ht="11.25">
      <c r="A916" s="37"/>
      <c r="B916" s="38"/>
      <c r="C916" s="39"/>
      <c r="D916" s="194" t="s">
        <v>206</v>
      </c>
      <c r="E916" s="39"/>
      <c r="F916" s="195" t="s">
        <v>1394</v>
      </c>
      <c r="G916" s="39"/>
      <c r="H916" s="39"/>
      <c r="I916" s="196"/>
      <c r="J916" s="39"/>
      <c r="K916" s="39"/>
      <c r="L916" s="42"/>
      <c r="M916" s="197"/>
      <c r="N916" s="198"/>
      <c r="O916" s="67"/>
      <c r="P916" s="67"/>
      <c r="Q916" s="67"/>
      <c r="R916" s="67"/>
      <c r="S916" s="67"/>
      <c r="T916" s="68"/>
      <c r="U916" s="37"/>
      <c r="V916" s="37"/>
      <c r="W916" s="37"/>
      <c r="X916" s="37"/>
      <c r="Y916" s="37"/>
      <c r="Z916" s="37"/>
      <c r="AA916" s="37"/>
      <c r="AB916" s="37"/>
      <c r="AC916" s="37"/>
      <c r="AD916" s="37"/>
      <c r="AE916" s="37"/>
      <c r="AT916" s="20" t="s">
        <v>206</v>
      </c>
      <c r="AU916" s="20" t="s">
        <v>84</v>
      </c>
    </row>
    <row r="917" spans="1:65" s="15" customFormat="1" ht="11.25">
      <c r="B917" s="222"/>
      <c r="C917" s="223"/>
      <c r="D917" s="201" t="s">
        <v>213</v>
      </c>
      <c r="E917" s="224" t="s">
        <v>28</v>
      </c>
      <c r="F917" s="225" t="s">
        <v>725</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5" customFormat="1" ht="11.25">
      <c r="B918" s="222"/>
      <c r="C918" s="223"/>
      <c r="D918" s="201" t="s">
        <v>213</v>
      </c>
      <c r="E918" s="224" t="s">
        <v>28</v>
      </c>
      <c r="F918" s="225" t="s">
        <v>1395</v>
      </c>
      <c r="G918" s="223"/>
      <c r="H918" s="224" t="s">
        <v>28</v>
      </c>
      <c r="I918" s="226"/>
      <c r="J918" s="223"/>
      <c r="K918" s="223"/>
      <c r="L918" s="227"/>
      <c r="M918" s="228"/>
      <c r="N918" s="229"/>
      <c r="O918" s="229"/>
      <c r="P918" s="229"/>
      <c r="Q918" s="229"/>
      <c r="R918" s="229"/>
      <c r="S918" s="229"/>
      <c r="T918" s="230"/>
      <c r="AT918" s="231" t="s">
        <v>213</v>
      </c>
      <c r="AU918" s="231" t="s">
        <v>84</v>
      </c>
      <c r="AV918" s="15" t="s">
        <v>82</v>
      </c>
      <c r="AW918" s="15" t="s">
        <v>35</v>
      </c>
      <c r="AX918" s="15" t="s">
        <v>74</v>
      </c>
      <c r="AY918" s="231" t="s">
        <v>197</v>
      </c>
    </row>
    <row r="919" spans="1:65" s="13" customFormat="1" ht="11.25">
      <c r="B919" s="199"/>
      <c r="C919" s="200"/>
      <c r="D919" s="201" t="s">
        <v>213</v>
      </c>
      <c r="E919" s="202" t="s">
        <v>28</v>
      </c>
      <c r="F919" s="203" t="s">
        <v>1396</v>
      </c>
      <c r="G919" s="200"/>
      <c r="H919" s="204">
        <v>0.61299999999999999</v>
      </c>
      <c r="I919" s="205"/>
      <c r="J919" s="200"/>
      <c r="K919" s="200"/>
      <c r="L919" s="206"/>
      <c r="M919" s="207"/>
      <c r="N919" s="208"/>
      <c r="O919" s="208"/>
      <c r="P919" s="208"/>
      <c r="Q919" s="208"/>
      <c r="R919" s="208"/>
      <c r="S919" s="208"/>
      <c r="T919" s="209"/>
      <c r="AT919" s="210" t="s">
        <v>213</v>
      </c>
      <c r="AU919" s="210" t="s">
        <v>84</v>
      </c>
      <c r="AV919" s="13" t="s">
        <v>84</v>
      </c>
      <c r="AW919" s="13" t="s">
        <v>35</v>
      </c>
      <c r="AX919" s="13" t="s">
        <v>74</v>
      </c>
      <c r="AY919" s="210" t="s">
        <v>197</v>
      </c>
    </row>
    <row r="920" spans="1:65" s="15" customFormat="1" ht="11.25">
      <c r="B920" s="222"/>
      <c r="C920" s="223"/>
      <c r="D920" s="201" t="s">
        <v>213</v>
      </c>
      <c r="E920" s="224" t="s">
        <v>28</v>
      </c>
      <c r="F920" s="225" t="s">
        <v>1397</v>
      </c>
      <c r="G920" s="223"/>
      <c r="H920" s="224" t="s">
        <v>28</v>
      </c>
      <c r="I920" s="226"/>
      <c r="J920" s="223"/>
      <c r="K920" s="223"/>
      <c r="L920" s="227"/>
      <c r="M920" s="228"/>
      <c r="N920" s="229"/>
      <c r="O920" s="229"/>
      <c r="P920" s="229"/>
      <c r="Q920" s="229"/>
      <c r="R920" s="229"/>
      <c r="S920" s="229"/>
      <c r="T920" s="230"/>
      <c r="AT920" s="231" t="s">
        <v>213</v>
      </c>
      <c r="AU920" s="231" t="s">
        <v>84</v>
      </c>
      <c r="AV920" s="15" t="s">
        <v>82</v>
      </c>
      <c r="AW920" s="15" t="s">
        <v>35</v>
      </c>
      <c r="AX920" s="15" t="s">
        <v>74</v>
      </c>
      <c r="AY920" s="231" t="s">
        <v>197</v>
      </c>
    </row>
    <row r="921" spans="1:65" s="13" customFormat="1" ht="11.25">
      <c r="B921" s="199"/>
      <c r="C921" s="200"/>
      <c r="D921" s="201" t="s">
        <v>213</v>
      </c>
      <c r="E921" s="202" t="s">
        <v>28</v>
      </c>
      <c r="F921" s="203" t="s">
        <v>1398</v>
      </c>
      <c r="G921" s="200"/>
      <c r="H921" s="204">
        <v>1.36</v>
      </c>
      <c r="I921" s="205"/>
      <c r="J921" s="200"/>
      <c r="K921" s="200"/>
      <c r="L921" s="206"/>
      <c r="M921" s="207"/>
      <c r="N921" s="208"/>
      <c r="O921" s="208"/>
      <c r="P921" s="208"/>
      <c r="Q921" s="208"/>
      <c r="R921" s="208"/>
      <c r="S921" s="208"/>
      <c r="T921" s="209"/>
      <c r="AT921" s="210" t="s">
        <v>213</v>
      </c>
      <c r="AU921" s="210" t="s">
        <v>84</v>
      </c>
      <c r="AV921" s="13" t="s">
        <v>84</v>
      </c>
      <c r="AW921" s="13" t="s">
        <v>35</v>
      </c>
      <c r="AX921" s="13" t="s">
        <v>74</v>
      </c>
      <c r="AY921" s="210" t="s">
        <v>197</v>
      </c>
    </row>
    <row r="922" spans="1:65" s="14" customFormat="1" ht="11.25">
      <c r="B922" s="211"/>
      <c r="C922" s="212"/>
      <c r="D922" s="201" t="s">
        <v>213</v>
      </c>
      <c r="E922" s="213" t="s">
        <v>28</v>
      </c>
      <c r="F922" s="214" t="s">
        <v>226</v>
      </c>
      <c r="G922" s="212"/>
      <c r="H922" s="215">
        <v>1.9730000000000001</v>
      </c>
      <c r="I922" s="216"/>
      <c r="J922" s="212"/>
      <c r="K922" s="212"/>
      <c r="L922" s="217"/>
      <c r="M922" s="218"/>
      <c r="N922" s="219"/>
      <c r="O922" s="219"/>
      <c r="P922" s="219"/>
      <c r="Q922" s="219"/>
      <c r="R922" s="219"/>
      <c r="S922" s="219"/>
      <c r="T922" s="220"/>
      <c r="AT922" s="221" t="s">
        <v>213</v>
      </c>
      <c r="AU922" s="221" t="s">
        <v>84</v>
      </c>
      <c r="AV922" s="14" t="s">
        <v>204</v>
      </c>
      <c r="AW922" s="14" t="s">
        <v>35</v>
      </c>
      <c r="AX922" s="14" t="s">
        <v>82</v>
      </c>
      <c r="AY922" s="221" t="s">
        <v>197</v>
      </c>
    </row>
    <row r="923" spans="1:65" s="2" customFormat="1" ht="16.5" customHeight="1">
      <c r="A923" s="37"/>
      <c r="B923" s="38"/>
      <c r="C923" s="181" t="s">
        <v>1399</v>
      </c>
      <c r="D923" s="181" t="s">
        <v>199</v>
      </c>
      <c r="E923" s="182" t="s">
        <v>1400</v>
      </c>
      <c r="F923" s="183" t="s">
        <v>1401</v>
      </c>
      <c r="G923" s="184" t="s">
        <v>202</v>
      </c>
      <c r="H923" s="185">
        <v>702.40599999999995</v>
      </c>
      <c r="I923" s="186"/>
      <c r="J923" s="187">
        <f>ROUND(I923*H923,2)</f>
        <v>0</v>
      </c>
      <c r="K923" s="183" t="s">
        <v>203</v>
      </c>
      <c r="L923" s="42"/>
      <c r="M923" s="188" t="s">
        <v>28</v>
      </c>
      <c r="N923" s="189" t="s">
        <v>45</v>
      </c>
      <c r="O923" s="67"/>
      <c r="P923" s="190">
        <f>O923*H923</f>
        <v>0</v>
      </c>
      <c r="Q923" s="190">
        <v>1.0399999999999999E-3</v>
      </c>
      <c r="R923" s="190">
        <f>Q923*H923</f>
        <v>0.73050223999999986</v>
      </c>
      <c r="S923" s="190">
        <v>6.0000000000000002E-5</v>
      </c>
      <c r="T923" s="191">
        <f>S923*H923</f>
        <v>4.2144359999999999E-2</v>
      </c>
      <c r="U923" s="37"/>
      <c r="V923" s="37"/>
      <c r="W923" s="37"/>
      <c r="X923" s="37"/>
      <c r="Y923" s="37"/>
      <c r="Z923" s="37"/>
      <c r="AA923" s="37"/>
      <c r="AB923" s="37"/>
      <c r="AC923" s="37"/>
      <c r="AD923" s="37"/>
      <c r="AE923" s="37"/>
      <c r="AR923" s="192" t="s">
        <v>204</v>
      </c>
      <c r="AT923" s="192" t="s">
        <v>199</v>
      </c>
      <c r="AU923" s="192" t="s">
        <v>84</v>
      </c>
      <c r="AY923" s="20" t="s">
        <v>197</v>
      </c>
      <c r="BE923" s="193">
        <f>IF(N923="základní",J923,0)</f>
        <v>0</v>
      </c>
      <c r="BF923" s="193">
        <f>IF(N923="snížená",J923,0)</f>
        <v>0</v>
      </c>
      <c r="BG923" s="193">
        <f>IF(N923="zákl. přenesená",J923,0)</f>
        <v>0</v>
      </c>
      <c r="BH923" s="193">
        <f>IF(N923="sníž. přenesená",J923,0)</f>
        <v>0</v>
      </c>
      <c r="BI923" s="193">
        <f>IF(N923="nulová",J923,0)</f>
        <v>0</v>
      </c>
      <c r="BJ923" s="20" t="s">
        <v>82</v>
      </c>
      <c r="BK923" s="193">
        <f>ROUND(I923*H923,2)</f>
        <v>0</v>
      </c>
      <c r="BL923" s="20" t="s">
        <v>204</v>
      </c>
      <c r="BM923" s="192" t="s">
        <v>1402</v>
      </c>
    </row>
    <row r="924" spans="1:65" s="2" customFormat="1" ht="11.25">
      <c r="A924" s="37"/>
      <c r="B924" s="38"/>
      <c r="C924" s="39"/>
      <c r="D924" s="194" t="s">
        <v>206</v>
      </c>
      <c r="E924" s="39"/>
      <c r="F924" s="195" t="s">
        <v>1403</v>
      </c>
      <c r="G924" s="39"/>
      <c r="H924" s="39"/>
      <c r="I924" s="196"/>
      <c r="J924" s="39"/>
      <c r="K924" s="39"/>
      <c r="L924" s="42"/>
      <c r="M924" s="197"/>
      <c r="N924" s="198"/>
      <c r="O924" s="67"/>
      <c r="P924" s="67"/>
      <c r="Q924" s="67"/>
      <c r="R924" s="67"/>
      <c r="S924" s="67"/>
      <c r="T924" s="68"/>
      <c r="U924" s="37"/>
      <c r="V924" s="37"/>
      <c r="W924" s="37"/>
      <c r="X924" s="37"/>
      <c r="Y924" s="37"/>
      <c r="Z924" s="37"/>
      <c r="AA924" s="37"/>
      <c r="AB924" s="37"/>
      <c r="AC924" s="37"/>
      <c r="AD924" s="37"/>
      <c r="AE924" s="37"/>
      <c r="AT924" s="20" t="s">
        <v>206</v>
      </c>
      <c r="AU924" s="20" t="s">
        <v>84</v>
      </c>
    </row>
    <row r="925" spans="1:65" s="15" customFormat="1" ht="11.25">
      <c r="B925" s="222"/>
      <c r="C925" s="223"/>
      <c r="D925" s="201" t="s">
        <v>213</v>
      </c>
      <c r="E925" s="224" t="s">
        <v>28</v>
      </c>
      <c r="F925" s="225" t="s">
        <v>412</v>
      </c>
      <c r="G925" s="223"/>
      <c r="H925" s="224" t="s">
        <v>28</v>
      </c>
      <c r="I925" s="226"/>
      <c r="J925" s="223"/>
      <c r="K925" s="223"/>
      <c r="L925" s="227"/>
      <c r="M925" s="228"/>
      <c r="N925" s="229"/>
      <c r="O925" s="229"/>
      <c r="P925" s="229"/>
      <c r="Q925" s="229"/>
      <c r="R925" s="229"/>
      <c r="S925" s="229"/>
      <c r="T925" s="230"/>
      <c r="AT925" s="231" t="s">
        <v>213</v>
      </c>
      <c r="AU925" s="231" t="s">
        <v>84</v>
      </c>
      <c r="AV925" s="15" t="s">
        <v>82</v>
      </c>
      <c r="AW925" s="15" t="s">
        <v>35</v>
      </c>
      <c r="AX925" s="15" t="s">
        <v>74</v>
      </c>
      <c r="AY925" s="231" t="s">
        <v>197</v>
      </c>
    </row>
    <row r="926" spans="1:65" s="13" customFormat="1" ht="11.25">
      <c r="B926" s="199"/>
      <c r="C926" s="200"/>
      <c r="D926" s="201" t="s">
        <v>213</v>
      </c>
      <c r="E926" s="202" t="s">
        <v>28</v>
      </c>
      <c r="F926" s="203" t="s">
        <v>1404</v>
      </c>
      <c r="G926" s="200"/>
      <c r="H926" s="204">
        <v>102.40600000000001</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3" customFormat="1" ht="11.25">
      <c r="B927" s="199"/>
      <c r="C927" s="200"/>
      <c r="D927" s="201" t="s">
        <v>213</v>
      </c>
      <c r="E927" s="202" t="s">
        <v>28</v>
      </c>
      <c r="F927" s="203" t="s">
        <v>1405</v>
      </c>
      <c r="G927" s="200"/>
      <c r="H927" s="204">
        <v>600</v>
      </c>
      <c r="I927" s="205"/>
      <c r="J927" s="200"/>
      <c r="K927" s="200"/>
      <c r="L927" s="206"/>
      <c r="M927" s="207"/>
      <c r="N927" s="208"/>
      <c r="O927" s="208"/>
      <c r="P927" s="208"/>
      <c r="Q927" s="208"/>
      <c r="R927" s="208"/>
      <c r="S927" s="208"/>
      <c r="T927" s="209"/>
      <c r="AT927" s="210" t="s">
        <v>213</v>
      </c>
      <c r="AU927" s="210" t="s">
        <v>84</v>
      </c>
      <c r="AV927" s="13" t="s">
        <v>84</v>
      </c>
      <c r="AW927" s="13" t="s">
        <v>35</v>
      </c>
      <c r="AX927" s="13" t="s">
        <v>74</v>
      </c>
      <c r="AY927" s="210" t="s">
        <v>197</v>
      </c>
    </row>
    <row r="928" spans="1:65" s="14" customFormat="1" ht="11.25">
      <c r="B928" s="211"/>
      <c r="C928" s="212"/>
      <c r="D928" s="201" t="s">
        <v>213</v>
      </c>
      <c r="E928" s="213" t="s">
        <v>28</v>
      </c>
      <c r="F928" s="214" t="s">
        <v>226</v>
      </c>
      <c r="G928" s="212"/>
      <c r="H928" s="215">
        <v>702.40599999999995</v>
      </c>
      <c r="I928" s="216"/>
      <c r="J928" s="212"/>
      <c r="K928" s="212"/>
      <c r="L928" s="217"/>
      <c r="M928" s="218"/>
      <c r="N928" s="219"/>
      <c r="O928" s="219"/>
      <c r="P928" s="219"/>
      <c r="Q928" s="219"/>
      <c r="R928" s="219"/>
      <c r="S928" s="219"/>
      <c r="T928" s="220"/>
      <c r="AT928" s="221" t="s">
        <v>213</v>
      </c>
      <c r="AU928" s="221" t="s">
        <v>84</v>
      </c>
      <c r="AV928" s="14" t="s">
        <v>204</v>
      </c>
      <c r="AW928" s="14" t="s">
        <v>35</v>
      </c>
      <c r="AX928" s="14" t="s">
        <v>82</v>
      </c>
      <c r="AY928" s="221" t="s">
        <v>197</v>
      </c>
    </row>
    <row r="929" spans="1:65" s="2" customFormat="1" ht="16.5" customHeight="1">
      <c r="A929" s="37"/>
      <c r="B929" s="38"/>
      <c r="C929" s="181" t="s">
        <v>1406</v>
      </c>
      <c r="D929" s="181" t="s">
        <v>199</v>
      </c>
      <c r="E929" s="182" t="s">
        <v>1407</v>
      </c>
      <c r="F929" s="183" t="s">
        <v>1408</v>
      </c>
      <c r="G929" s="184" t="s">
        <v>202</v>
      </c>
      <c r="H929" s="185">
        <v>7.6479999999999997</v>
      </c>
      <c r="I929" s="186"/>
      <c r="J929" s="187">
        <f>ROUND(I929*H929,2)</f>
        <v>0</v>
      </c>
      <c r="K929" s="183" t="s">
        <v>203</v>
      </c>
      <c r="L929" s="42"/>
      <c r="M929" s="188" t="s">
        <v>28</v>
      </c>
      <c r="N929" s="189" t="s">
        <v>45</v>
      </c>
      <c r="O929" s="67"/>
      <c r="P929" s="190">
        <f>O929*H929</f>
        <v>0</v>
      </c>
      <c r="Q929" s="190">
        <v>2.5999999999999998E-4</v>
      </c>
      <c r="R929" s="190">
        <f>Q929*H929</f>
        <v>1.9884799999999999E-3</v>
      </c>
      <c r="S929" s="190">
        <v>0</v>
      </c>
      <c r="T929" s="191">
        <f>S929*H929</f>
        <v>0</v>
      </c>
      <c r="U929" s="37"/>
      <c r="V929" s="37"/>
      <c r="W929" s="37"/>
      <c r="X929" s="37"/>
      <c r="Y929" s="37"/>
      <c r="Z929" s="37"/>
      <c r="AA929" s="37"/>
      <c r="AB929" s="37"/>
      <c r="AC929" s="37"/>
      <c r="AD929" s="37"/>
      <c r="AE929" s="37"/>
      <c r="AR929" s="192" t="s">
        <v>204</v>
      </c>
      <c r="AT929" s="192" t="s">
        <v>199</v>
      </c>
      <c r="AU929" s="192" t="s">
        <v>84</v>
      </c>
      <c r="AY929" s="20" t="s">
        <v>197</v>
      </c>
      <c r="BE929" s="193">
        <f>IF(N929="základní",J929,0)</f>
        <v>0</v>
      </c>
      <c r="BF929" s="193">
        <f>IF(N929="snížená",J929,0)</f>
        <v>0</v>
      </c>
      <c r="BG929" s="193">
        <f>IF(N929="zákl. přenesená",J929,0)</f>
        <v>0</v>
      </c>
      <c r="BH929" s="193">
        <f>IF(N929="sníž. přenesená",J929,0)</f>
        <v>0</v>
      </c>
      <c r="BI929" s="193">
        <f>IF(N929="nulová",J929,0)</f>
        <v>0</v>
      </c>
      <c r="BJ929" s="20" t="s">
        <v>82</v>
      </c>
      <c r="BK929" s="193">
        <f>ROUND(I929*H929,2)</f>
        <v>0</v>
      </c>
      <c r="BL929" s="20" t="s">
        <v>204</v>
      </c>
      <c r="BM929" s="192" t="s">
        <v>1409</v>
      </c>
    </row>
    <row r="930" spans="1:65" s="2" customFormat="1" ht="11.25">
      <c r="A930" s="37"/>
      <c r="B930" s="38"/>
      <c r="C930" s="39"/>
      <c r="D930" s="194" t="s">
        <v>206</v>
      </c>
      <c r="E930" s="39"/>
      <c r="F930" s="195" t="s">
        <v>1410</v>
      </c>
      <c r="G930" s="39"/>
      <c r="H930" s="39"/>
      <c r="I930" s="196"/>
      <c r="J930" s="39"/>
      <c r="K930" s="39"/>
      <c r="L930" s="42"/>
      <c r="M930" s="197"/>
      <c r="N930" s="198"/>
      <c r="O930" s="67"/>
      <c r="P930" s="67"/>
      <c r="Q930" s="67"/>
      <c r="R930" s="67"/>
      <c r="S930" s="67"/>
      <c r="T930" s="68"/>
      <c r="U930" s="37"/>
      <c r="V930" s="37"/>
      <c r="W930" s="37"/>
      <c r="X930" s="37"/>
      <c r="Y930" s="37"/>
      <c r="Z930" s="37"/>
      <c r="AA930" s="37"/>
      <c r="AB930" s="37"/>
      <c r="AC930" s="37"/>
      <c r="AD930" s="37"/>
      <c r="AE930" s="37"/>
      <c r="AT930" s="20" t="s">
        <v>206</v>
      </c>
      <c r="AU930" s="20" t="s">
        <v>84</v>
      </c>
    </row>
    <row r="931" spans="1:65" s="2" customFormat="1" ht="16.5" customHeight="1">
      <c r="A931" s="37"/>
      <c r="B931" s="38"/>
      <c r="C931" s="181" t="s">
        <v>1411</v>
      </c>
      <c r="D931" s="181" t="s">
        <v>199</v>
      </c>
      <c r="E931" s="182" t="s">
        <v>1412</v>
      </c>
      <c r="F931" s="183" t="s">
        <v>1413</v>
      </c>
      <c r="G931" s="184" t="s">
        <v>202</v>
      </c>
      <c r="H931" s="185">
        <v>7.6479999999999997</v>
      </c>
      <c r="I931" s="186"/>
      <c r="J931" s="187">
        <f>ROUND(I931*H931,2)</f>
        <v>0</v>
      </c>
      <c r="K931" s="183" t="s">
        <v>203</v>
      </c>
      <c r="L931" s="42"/>
      <c r="M931" s="188" t="s">
        <v>28</v>
      </c>
      <c r="N931" s="189" t="s">
        <v>45</v>
      </c>
      <c r="O931" s="67"/>
      <c r="P931" s="190">
        <f>O931*H931</f>
        <v>0</v>
      </c>
      <c r="Q931" s="190">
        <v>1.3999999999999999E-4</v>
      </c>
      <c r="R931" s="190">
        <f>Q931*H931</f>
        <v>1.0707199999999998E-3</v>
      </c>
      <c r="S931" s="190">
        <v>0</v>
      </c>
      <c r="T931" s="191">
        <f>S931*H931</f>
        <v>0</v>
      </c>
      <c r="U931" s="37"/>
      <c r="V931" s="37"/>
      <c r="W931" s="37"/>
      <c r="X931" s="37"/>
      <c r="Y931" s="37"/>
      <c r="Z931" s="37"/>
      <c r="AA931" s="37"/>
      <c r="AB931" s="37"/>
      <c r="AC931" s="37"/>
      <c r="AD931" s="37"/>
      <c r="AE931" s="37"/>
      <c r="AR931" s="192" t="s">
        <v>204</v>
      </c>
      <c r="AT931" s="192" t="s">
        <v>199</v>
      </c>
      <c r="AU931" s="192" t="s">
        <v>84</v>
      </c>
      <c r="AY931" s="20" t="s">
        <v>197</v>
      </c>
      <c r="BE931" s="193">
        <f>IF(N931="základní",J931,0)</f>
        <v>0</v>
      </c>
      <c r="BF931" s="193">
        <f>IF(N931="snížená",J931,0)</f>
        <v>0</v>
      </c>
      <c r="BG931" s="193">
        <f>IF(N931="zákl. přenesená",J931,0)</f>
        <v>0</v>
      </c>
      <c r="BH931" s="193">
        <f>IF(N931="sníž. přenesená",J931,0)</f>
        <v>0</v>
      </c>
      <c r="BI931" s="193">
        <f>IF(N931="nulová",J931,0)</f>
        <v>0</v>
      </c>
      <c r="BJ931" s="20" t="s">
        <v>82</v>
      </c>
      <c r="BK931" s="193">
        <f>ROUND(I931*H931,2)</f>
        <v>0</v>
      </c>
      <c r="BL931" s="20" t="s">
        <v>204</v>
      </c>
      <c r="BM931" s="192" t="s">
        <v>1414</v>
      </c>
    </row>
    <row r="932" spans="1:65" s="2" customFormat="1" ht="11.25">
      <c r="A932" s="37"/>
      <c r="B932" s="38"/>
      <c r="C932" s="39"/>
      <c r="D932" s="194" t="s">
        <v>206</v>
      </c>
      <c r="E932" s="39"/>
      <c r="F932" s="195" t="s">
        <v>1415</v>
      </c>
      <c r="G932" s="39"/>
      <c r="H932" s="39"/>
      <c r="I932" s="196"/>
      <c r="J932" s="39"/>
      <c r="K932" s="39"/>
      <c r="L932" s="42"/>
      <c r="M932" s="197"/>
      <c r="N932" s="198"/>
      <c r="O932" s="67"/>
      <c r="P932" s="67"/>
      <c r="Q932" s="67"/>
      <c r="R932" s="67"/>
      <c r="S932" s="67"/>
      <c r="T932" s="68"/>
      <c r="U932" s="37"/>
      <c r="V932" s="37"/>
      <c r="W932" s="37"/>
      <c r="X932" s="37"/>
      <c r="Y932" s="37"/>
      <c r="Z932" s="37"/>
      <c r="AA932" s="37"/>
      <c r="AB932" s="37"/>
      <c r="AC932" s="37"/>
      <c r="AD932" s="37"/>
      <c r="AE932" s="37"/>
      <c r="AT932" s="20" t="s">
        <v>206</v>
      </c>
      <c r="AU932" s="20" t="s">
        <v>84</v>
      </c>
    </row>
    <row r="933" spans="1:65" s="2" customFormat="1" ht="37.9" customHeight="1">
      <c r="A933" s="37"/>
      <c r="B933" s="38"/>
      <c r="C933" s="181" t="s">
        <v>1416</v>
      </c>
      <c r="D933" s="181" t="s">
        <v>199</v>
      </c>
      <c r="E933" s="182" t="s">
        <v>1417</v>
      </c>
      <c r="F933" s="183" t="s">
        <v>1418</v>
      </c>
      <c r="G933" s="184" t="s">
        <v>202</v>
      </c>
      <c r="H933" s="185">
        <v>7.6479999999999997</v>
      </c>
      <c r="I933" s="186"/>
      <c r="J933" s="187">
        <f>ROUND(I933*H933,2)</f>
        <v>0</v>
      </c>
      <c r="K933" s="183" t="s">
        <v>203</v>
      </c>
      <c r="L933" s="42"/>
      <c r="M933" s="188" t="s">
        <v>28</v>
      </c>
      <c r="N933" s="189" t="s">
        <v>45</v>
      </c>
      <c r="O933" s="67"/>
      <c r="P933" s="190">
        <f>O933*H933</f>
        <v>0</v>
      </c>
      <c r="Q933" s="190">
        <v>8.6E-3</v>
      </c>
      <c r="R933" s="190">
        <f>Q933*H933</f>
        <v>6.5772799999999992E-2</v>
      </c>
      <c r="S933" s="190">
        <v>0</v>
      </c>
      <c r="T933" s="191">
        <f>S933*H933</f>
        <v>0</v>
      </c>
      <c r="U933" s="37"/>
      <c r="V933" s="37"/>
      <c r="W933" s="37"/>
      <c r="X933" s="37"/>
      <c r="Y933" s="37"/>
      <c r="Z933" s="37"/>
      <c r="AA933" s="37"/>
      <c r="AB933" s="37"/>
      <c r="AC933" s="37"/>
      <c r="AD933" s="37"/>
      <c r="AE933" s="37"/>
      <c r="AR933" s="192" t="s">
        <v>204</v>
      </c>
      <c r="AT933" s="192" t="s">
        <v>199</v>
      </c>
      <c r="AU933" s="192" t="s">
        <v>84</v>
      </c>
      <c r="AY933" s="20" t="s">
        <v>197</v>
      </c>
      <c r="BE933" s="193">
        <f>IF(N933="základní",J933,0)</f>
        <v>0</v>
      </c>
      <c r="BF933" s="193">
        <f>IF(N933="snížená",J933,0)</f>
        <v>0</v>
      </c>
      <c r="BG933" s="193">
        <f>IF(N933="zákl. přenesená",J933,0)</f>
        <v>0</v>
      </c>
      <c r="BH933" s="193">
        <f>IF(N933="sníž. přenesená",J933,0)</f>
        <v>0</v>
      </c>
      <c r="BI933" s="193">
        <f>IF(N933="nulová",J933,0)</f>
        <v>0</v>
      </c>
      <c r="BJ933" s="20" t="s">
        <v>82</v>
      </c>
      <c r="BK933" s="193">
        <f>ROUND(I933*H933,2)</f>
        <v>0</v>
      </c>
      <c r="BL933" s="20" t="s">
        <v>204</v>
      </c>
      <c r="BM933" s="192" t="s">
        <v>1419</v>
      </c>
    </row>
    <row r="934" spans="1:65" s="2" customFormat="1" ht="11.25">
      <c r="A934" s="37"/>
      <c r="B934" s="38"/>
      <c r="C934" s="39"/>
      <c r="D934" s="194" t="s">
        <v>206</v>
      </c>
      <c r="E934" s="39"/>
      <c r="F934" s="195" t="s">
        <v>1420</v>
      </c>
      <c r="G934" s="39"/>
      <c r="H934" s="39"/>
      <c r="I934" s="196"/>
      <c r="J934" s="39"/>
      <c r="K934" s="39"/>
      <c r="L934" s="42"/>
      <c r="M934" s="197"/>
      <c r="N934" s="198"/>
      <c r="O934" s="67"/>
      <c r="P934" s="67"/>
      <c r="Q934" s="67"/>
      <c r="R934" s="67"/>
      <c r="S934" s="67"/>
      <c r="T934" s="68"/>
      <c r="U934" s="37"/>
      <c r="V934" s="37"/>
      <c r="W934" s="37"/>
      <c r="X934" s="37"/>
      <c r="Y934" s="37"/>
      <c r="Z934" s="37"/>
      <c r="AA934" s="37"/>
      <c r="AB934" s="37"/>
      <c r="AC934" s="37"/>
      <c r="AD934" s="37"/>
      <c r="AE934" s="37"/>
      <c r="AT934" s="20" t="s">
        <v>206</v>
      </c>
      <c r="AU934" s="20" t="s">
        <v>84</v>
      </c>
    </row>
    <row r="935" spans="1:65" s="15" customFormat="1" ht="11.25">
      <c r="B935" s="222"/>
      <c r="C935" s="223"/>
      <c r="D935" s="201" t="s">
        <v>213</v>
      </c>
      <c r="E935" s="224" t="s">
        <v>28</v>
      </c>
      <c r="F935" s="225" t="s">
        <v>1245</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5" customFormat="1" ht="11.25">
      <c r="B936" s="222"/>
      <c r="C936" s="223"/>
      <c r="D936" s="201" t="s">
        <v>213</v>
      </c>
      <c r="E936" s="224" t="s">
        <v>28</v>
      </c>
      <c r="F936" s="225" t="s">
        <v>1421</v>
      </c>
      <c r="G936" s="223"/>
      <c r="H936" s="224" t="s">
        <v>28</v>
      </c>
      <c r="I936" s="226"/>
      <c r="J936" s="223"/>
      <c r="K936" s="223"/>
      <c r="L936" s="227"/>
      <c r="M936" s="228"/>
      <c r="N936" s="229"/>
      <c r="O936" s="229"/>
      <c r="P936" s="229"/>
      <c r="Q936" s="229"/>
      <c r="R936" s="229"/>
      <c r="S936" s="229"/>
      <c r="T936" s="230"/>
      <c r="AT936" s="231" t="s">
        <v>213</v>
      </c>
      <c r="AU936" s="231" t="s">
        <v>84</v>
      </c>
      <c r="AV936" s="15" t="s">
        <v>82</v>
      </c>
      <c r="AW936" s="15" t="s">
        <v>35</v>
      </c>
      <c r="AX936" s="15" t="s">
        <v>74</v>
      </c>
      <c r="AY936" s="231" t="s">
        <v>197</v>
      </c>
    </row>
    <row r="937" spans="1:65" s="13" customFormat="1" ht="11.25">
      <c r="B937" s="199"/>
      <c r="C937" s="200"/>
      <c r="D937" s="201" t="s">
        <v>213</v>
      </c>
      <c r="E937" s="202" t="s">
        <v>28</v>
      </c>
      <c r="F937" s="203" t="s">
        <v>1422</v>
      </c>
      <c r="G937" s="200"/>
      <c r="H937" s="204">
        <v>7.6479999999999997</v>
      </c>
      <c r="I937" s="205"/>
      <c r="J937" s="200"/>
      <c r="K937" s="200"/>
      <c r="L937" s="206"/>
      <c r="M937" s="207"/>
      <c r="N937" s="208"/>
      <c r="O937" s="208"/>
      <c r="P937" s="208"/>
      <c r="Q937" s="208"/>
      <c r="R937" s="208"/>
      <c r="S937" s="208"/>
      <c r="T937" s="209"/>
      <c r="AT937" s="210" t="s">
        <v>213</v>
      </c>
      <c r="AU937" s="210" t="s">
        <v>84</v>
      </c>
      <c r="AV937" s="13" t="s">
        <v>84</v>
      </c>
      <c r="AW937" s="13" t="s">
        <v>35</v>
      </c>
      <c r="AX937" s="13" t="s">
        <v>82</v>
      </c>
      <c r="AY937" s="210" t="s">
        <v>197</v>
      </c>
    </row>
    <row r="938" spans="1:65" s="2" customFormat="1" ht="16.5" customHeight="1">
      <c r="A938" s="37"/>
      <c r="B938" s="38"/>
      <c r="C938" s="247" t="s">
        <v>1423</v>
      </c>
      <c r="D938" s="247" t="s">
        <v>519</v>
      </c>
      <c r="E938" s="248" t="s">
        <v>1424</v>
      </c>
      <c r="F938" s="249" t="s">
        <v>1425</v>
      </c>
      <c r="G938" s="250" t="s">
        <v>202</v>
      </c>
      <c r="H938" s="251">
        <v>8.0299999999999994</v>
      </c>
      <c r="I938" s="252"/>
      <c r="J938" s="253">
        <f>ROUND(I938*H938,2)</f>
        <v>0</v>
      </c>
      <c r="K938" s="249" t="s">
        <v>203</v>
      </c>
      <c r="L938" s="254"/>
      <c r="M938" s="255" t="s">
        <v>28</v>
      </c>
      <c r="N938" s="256" t="s">
        <v>45</v>
      </c>
      <c r="O938" s="67"/>
      <c r="P938" s="190">
        <f>O938*H938</f>
        <v>0</v>
      </c>
      <c r="Q938" s="190">
        <v>1.6800000000000001E-3</v>
      </c>
      <c r="R938" s="190">
        <f>Q938*H938</f>
        <v>1.34904E-2</v>
      </c>
      <c r="S938" s="190">
        <v>0</v>
      </c>
      <c r="T938" s="191">
        <f>S938*H938</f>
        <v>0</v>
      </c>
      <c r="U938" s="37"/>
      <c r="V938" s="37"/>
      <c r="W938" s="37"/>
      <c r="X938" s="37"/>
      <c r="Y938" s="37"/>
      <c r="Z938" s="37"/>
      <c r="AA938" s="37"/>
      <c r="AB938" s="37"/>
      <c r="AC938" s="37"/>
      <c r="AD938" s="37"/>
      <c r="AE938" s="37"/>
      <c r="AR938" s="192" t="s">
        <v>243</v>
      </c>
      <c r="AT938" s="192" t="s">
        <v>519</v>
      </c>
      <c r="AU938" s="192" t="s">
        <v>84</v>
      </c>
      <c r="AY938" s="20" t="s">
        <v>197</v>
      </c>
      <c r="BE938" s="193">
        <f>IF(N938="základní",J938,0)</f>
        <v>0</v>
      </c>
      <c r="BF938" s="193">
        <f>IF(N938="snížená",J938,0)</f>
        <v>0</v>
      </c>
      <c r="BG938" s="193">
        <f>IF(N938="zákl. přenesená",J938,0)</f>
        <v>0</v>
      </c>
      <c r="BH938" s="193">
        <f>IF(N938="sníž. přenesená",J938,0)</f>
        <v>0</v>
      </c>
      <c r="BI938" s="193">
        <f>IF(N938="nulová",J938,0)</f>
        <v>0</v>
      </c>
      <c r="BJ938" s="20" t="s">
        <v>82</v>
      </c>
      <c r="BK938" s="193">
        <f>ROUND(I938*H938,2)</f>
        <v>0</v>
      </c>
      <c r="BL938" s="20" t="s">
        <v>204</v>
      </c>
      <c r="BM938" s="192" t="s">
        <v>1426</v>
      </c>
    </row>
    <row r="939" spans="1:65" s="13" customFormat="1" ht="11.25">
      <c r="B939" s="199"/>
      <c r="C939" s="200"/>
      <c r="D939" s="201" t="s">
        <v>213</v>
      </c>
      <c r="E939" s="200"/>
      <c r="F939" s="203" t="s">
        <v>1427</v>
      </c>
      <c r="G939" s="200"/>
      <c r="H939" s="204">
        <v>8.0299999999999994</v>
      </c>
      <c r="I939" s="205"/>
      <c r="J939" s="200"/>
      <c r="K939" s="200"/>
      <c r="L939" s="206"/>
      <c r="M939" s="207"/>
      <c r="N939" s="208"/>
      <c r="O939" s="208"/>
      <c r="P939" s="208"/>
      <c r="Q939" s="208"/>
      <c r="R939" s="208"/>
      <c r="S939" s="208"/>
      <c r="T939" s="209"/>
      <c r="AT939" s="210" t="s">
        <v>213</v>
      </c>
      <c r="AU939" s="210" t="s">
        <v>84</v>
      </c>
      <c r="AV939" s="13" t="s">
        <v>84</v>
      </c>
      <c r="AW939" s="13" t="s">
        <v>4</v>
      </c>
      <c r="AX939" s="13" t="s">
        <v>82</v>
      </c>
      <c r="AY939" s="210" t="s">
        <v>197</v>
      </c>
    </row>
    <row r="940" spans="1:65" s="2" customFormat="1" ht="24.2" customHeight="1">
      <c r="A940" s="37"/>
      <c r="B940" s="38"/>
      <c r="C940" s="181" t="s">
        <v>1428</v>
      </c>
      <c r="D940" s="181" t="s">
        <v>199</v>
      </c>
      <c r="E940" s="182" t="s">
        <v>1429</v>
      </c>
      <c r="F940" s="183" t="s">
        <v>1430</v>
      </c>
      <c r="G940" s="184" t="s">
        <v>202</v>
      </c>
      <c r="H940" s="185">
        <v>7.6479999999999997</v>
      </c>
      <c r="I940" s="186"/>
      <c r="J940" s="187">
        <f>ROUND(I940*H940,2)</f>
        <v>0</v>
      </c>
      <c r="K940" s="183" t="s">
        <v>203</v>
      </c>
      <c r="L940" s="42"/>
      <c r="M940" s="188" t="s">
        <v>28</v>
      </c>
      <c r="N940" s="189" t="s">
        <v>45</v>
      </c>
      <c r="O940" s="67"/>
      <c r="P940" s="190">
        <f>O940*H940</f>
        <v>0</v>
      </c>
      <c r="Q940" s="190">
        <v>1E-4</v>
      </c>
      <c r="R940" s="190">
        <f>Q940*H940</f>
        <v>7.6480000000000005E-4</v>
      </c>
      <c r="S940" s="190">
        <v>0</v>
      </c>
      <c r="T940" s="191">
        <f>S940*H940</f>
        <v>0</v>
      </c>
      <c r="U940" s="37"/>
      <c r="V940" s="37"/>
      <c r="W940" s="37"/>
      <c r="X940" s="37"/>
      <c r="Y940" s="37"/>
      <c r="Z940" s="37"/>
      <c r="AA940" s="37"/>
      <c r="AB940" s="37"/>
      <c r="AC940" s="37"/>
      <c r="AD940" s="37"/>
      <c r="AE940" s="37"/>
      <c r="AR940" s="192" t="s">
        <v>204</v>
      </c>
      <c r="AT940" s="192" t="s">
        <v>199</v>
      </c>
      <c r="AU940" s="192" t="s">
        <v>84</v>
      </c>
      <c r="AY940" s="20" t="s">
        <v>197</v>
      </c>
      <c r="BE940" s="193">
        <f>IF(N940="základní",J940,0)</f>
        <v>0</v>
      </c>
      <c r="BF940" s="193">
        <f>IF(N940="snížená",J940,0)</f>
        <v>0</v>
      </c>
      <c r="BG940" s="193">
        <f>IF(N940="zákl. přenesená",J940,0)</f>
        <v>0</v>
      </c>
      <c r="BH940" s="193">
        <f>IF(N940="sníž. přenesená",J940,0)</f>
        <v>0</v>
      </c>
      <c r="BI940" s="193">
        <f>IF(N940="nulová",J940,0)</f>
        <v>0</v>
      </c>
      <c r="BJ940" s="20" t="s">
        <v>82</v>
      </c>
      <c r="BK940" s="193">
        <f>ROUND(I940*H940,2)</f>
        <v>0</v>
      </c>
      <c r="BL940" s="20" t="s">
        <v>204</v>
      </c>
      <c r="BM940" s="192" t="s">
        <v>1431</v>
      </c>
    </row>
    <row r="941" spans="1:65" s="2" customFormat="1" ht="11.25">
      <c r="A941" s="37"/>
      <c r="B941" s="38"/>
      <c r="C941" s="39"/>
      <c r="D941" s="194" t="s">
        <v>206</v>
      </c>
      <c r="E941" s="39"/>
      <c r="F941" s="195" t="s">
        <v>1432</v>
      </c>
      <c r="G941" s="39"/>
      <c r="H941" s="39"/>
      <c r="I941" s="196"/>
      <c r="J941" s="39"/>
      <c r="K941" s="39"/>
      <c r="L941" s="42"/>
      <c r="M941" s="197"/>
      <c r="N941" s="198"/>
      <c r="O941" s="67"/>
      <c r="P941" s="67"/>
      <c r="Q941" s="67"/>
      <c r="R941" s="67"/>
      <c r="S941" s="67"/>
      <c r="T941" s="68"/>
      <c r="U941" s="37"/>
      <c r="V941" s="37"/>
      <c r="W941" s="37"/>
      <c r="X941" s="37"/>
      <c r="Y941" s="37"/>
      <c r="Z941" s="37"/>
      <c r="AA941" s="37"/>
      <c r="AB941" s="37"/>
      <c r="AC941" s="37"/>
      <c r="AD941" s="37"/>
      <c r="AE941" s="37"/>
      <c r="AT941" s="20" t="s">
        <v>206</v>
      </c>
      <c r="AU941" s="20" t="s">
        <v>84</v>
      </c>
    </row>
    <row r="942" spans="1:65" s="2" customFormat="1" ht="24.2" customHeight="1">
      <c r="A942" s="37"/>
      <c r="B942" s="38"/>
      <c r="C942" s="181" t="s">
        <v>1433</v>
      </c>
      <c r="D942" s="181" t="s">
        <v>199</v>
      </c>
      <c r="E942" s="182" t="s">
        <v>1434</v>
      </c>
      <c r="F942" s="183" t="s">
        <v>1435</v>
      </c>
      <c r="G942" s="184" t="s">
        <v>202</v>
      </c>
      <c r="H942" s="185">
        <v>7.6479999999999997</v>
      </c>
      <c r="I942" s="186"/>
      <c r="J942" s="187">
        <f>ROUND(I942*H942,2)</f>
        <v>0</v>
      </c>
      <c r="K942" s="183" t="s">
        <v>203</v>
      </c>
      <c r="L942" s="42"/>
      <c r="M942" s="188" t="s">
        <v>28</v>
      </c>
      <c r="N942" s="189" t="s">
        <v>45</v>
      </c>
      <c r="O942" s="67"/>
      <c r="P942" s="190">
        <f>O942*H942</f>
        <v>0</v>
      </c>
      <c r="Q942" s="190">
        <v>2.0500000000000001E-2</v>
      </c>
      <c r="R942" s="190">
        <f>Q942*H942</f>
        <v>0.15678400000000001</v>
      </c>
      <c r="S942" s="190">
        <v>0</v>
      </c>
      <c r="T942" s="191">
        <f>S942*H942</f>
        <v>0</v>
      </c>
      <c r="U942" s="37"/>
      <c r="V942" s="37"/>
      <c r="W942" s="37"/>
      <c r="X942" s="37"/>
      <c r="Y942" s="37"/>
      <c r="Z942" s="37"/>
      <c r="AA942" s="37"/>
      <c r="AB942" s="37"/>
      <c r="AC942" s="37"/>
      <c r="AD942" s="37"/>
      <c r="AE942" s="37"/>
      <c r="AR942" s="192" t="s">
        <v>204</v>
      </c>
      <c r="AT942" s="192" t="s">
        <v>199</v>
      </c>
      <c r="AU942" s="192" t="s">
        <v>84</v>
      </c>
      <c r="AY942" s="20" t="s">
        <v>197</v>
      </c>
      <c r="BE942" s="193">
        <f>IF(N942="základní",J942,0)</f>
        <v>0</v>
      </c>
      <c r="BF942" s="193">
        <f>IF(N942="snížená",J942,0)</f>
        <v>0</v>
      </c>
      <c r="BG942" s="193">
        <f>IF(N942="zákl. přenesená",J942,0)</f>
        <v>0</v>
      </c>
      <c r="BH942" s="193">
        <f>IF(N942="sníž. přenesená",J942,0)</f>
        <v>0</v>
      </c>
      <c r="BI942" s="193">
        <f>IF(N942="nulová",J942,0)</f>
        <v>0</v>
      </c>
      <c r="BJ942" s="20" t="s">
        <v>82</v>
      </c>
      <c r="BK942" s="193">
        <f>ROUND(I942*H942,2)</f>
        <v>0</v>
      </c>
      <c r="BL942" s="20" t="s">
        <v>204</v>
      </c>
      <c r="BM942" s="192" t="s">
        <v>1436</v>
      </c>
    </row>
    <row r="943" spans="1:65" s="2" customFormat="1" ht="11.25">
      <c r="A943" s="37"/>
      <c r="B943" s="38"/>
      <c r="C943" s="39"/>
      <c r="D943" s="194" t="s">
        <v>206</v>
      </c>
      <c r="E943" s="39"/>
      <c r="F943" s="195" t="s">
        <v>1437</v>
      </c>
      <c r="G943" s="39"/>
      <c r="H943" s="39"/>
      <c r="I943" s="196"/>
      <c r="J943" s="39"/>
      <c r="K943" s="39"/>
      <c r="L943" s="42"/>
      <c r="M943" s="197"/>
      <c r="N943" s="198"/>
      <c r="O943" s="67"/>
      <c r="P943" s="67"/>
      <c r="Q943" s="67"/>
      <c r="R943" s="67"/>
      <c r="S943" s="67"/>
      <c r="T943" s="68"/>
      <c r="U943" s="37"/>
      <c r="V943" s="37"/>
      <c r="W943" s="37"/>
      <c r="X943" s="37"/>
      <c r="Y943" s="37"/>
      <c r="Z943" s="37"/>
      <c r="AA943" s="37"/>
      <c r="AB943" s="37"/>
      <c r="AC943" s="37"/>
      <c r="AD943" s="37"/>
      <c r="AE943" s="37"/>
      <c r="AT943" s="20" t="s">
        <v>206</v>
      </c>
      <c r="AU943" s="20" t="s">
        <v>84</v>
      </c>
    </row>
    <row r="944" spans="1:65" s="15" customFormat="1" ht="11.25">
      <c r="B944" s="222"/>
      <c r="C944" s="223"/>
      <c r="D944" s="201" t="s">
        <v>213</v>
      </c>
      <c r="E944" s="224" t="s">
        <v>28</v>
      </c>
      <c r="F944" s="225" t="s">
        <v>1245</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5" customFormat="1" ht="11.25">
      <c r="B945" s="222"/>
      <c r="C945" s="223"/>
      <c r="D945" s="201" t="s">
        <v>213</v>
      </c>
      <c r="E945" s="224" t="s">
        <v>28</v>
      </c>
      <c r="F945" s="225" t="s">
        <v>1421</v>
      </c>
      <c r="G945" s="223"/>
      <c r="H945" s="224" t="s">
        <v>28</v>
      </c>
      <c r="I945" s="226"/>
      <c r="J945" s="223"/>
      <c r="K945" s="223"/>
      <c r="L945" s="227"/>
      <c r="M945" s="228"/>
      <c r="N945" s="229"/>
      <c r="O945" s="229"/>
      <c r="P945" s="229"/>
      <c r="Q945" s="229"/>
      <c r="R945" s="229"/>
      <c r="S945" s="229"/>
      <c r="T945" s="230"/>
      <c r="AT945" s="231" t="s">
        <v>213</v>
      </c>
      <c r="AU945" s="231" t="s">
        <v>84</v>
      </c>
      <c r="AV945" s="15" t="s">
        <v>82</v>
      </c>
      <c r="AW945" s="15" t="s">
        <v>35</v>
      </c>
      <c r="AX945" s="15" t="s">
        <v>74</v>
      </c>
      <c r="AY945" s="231" t="s">
        <v>197</v>
      </c>
    </row>
    <row r="946" spans="1:65" s="13" customFormat="1" ht="11.25">
      <c r="B946" s="199"/>
      <c r="C946" s="200"/>
      <c r="D946" s="201" t="s">
        <v>213</v>
      </c>
      <c r="E946" s="202" t="s">
        <v>28</v>
      </c>
      <c r="F946" s="203" t="s">
        <v>1422</v>
      </c>
      <c r="G946" s="200"/>
      <c r="H946" s="204">
        <v>7.6479999999999997</v>
      </c>
      <c r="I946" s="205"/>
      <c r="J946" s="200"/>
      <c r="K946" s="200"/>
      <c r="L946" s="206"/>
      <c r="M946" s="207"/>
      <c r="N946" s="208"/>
      <c r="O946" s="208"/>
      <c r="P946" s="208"/>
      <c r="Q946" s="208"/>
      <c r="R946" s="208"/>
      <c r="S946" s="208"/>
      <c r="T946" s="209"/>
      <c r="AT946" s="210" t="s">
        <v>213</v>
      </c>
      <c r="AU946" s="210" t="s">
        <v>84</v>
      </c>
      <c r="AV946" s="13" t="s">
        <v>84</v>
      </c>
      <c r="AW946" s="13" t="s">
        <v>35</v>
      </c>
      <c r="AX946" s="13" t="s">
        <v>82</v>
      </c>
      <c r="AY946" s="210" t="s">
        <v>197</v>
      </c>
    </row>
    <row r="947" spans="1:65" s="2" customFormat="1" ht="24.2" customHeight="1">
      <c r="A947" s="37"/>
      <c r="B947" s="38"/>
      <c r="C947" s="181" t="s">
        <v>1438</v>
      </c>
      <c r="D947" s="181" t="s">
        <v>199</v>
      </c>
      <c r="E947" s="182" t="s">
        <v>1439</v>
      </c>
      <c r="F947" s="183" t="s">
        <v>1440</v>
      </c>
      <c r="G947" s="184" t="s">
        <v>202</v>
      </c>
      <c r="H947" s="185">
        <v>7.6479999999999997</v>
      </c>
      <c r="I947" s="186"/>
      <c r="J947" s="187">
        <f>ROUND(I947*H947,2)</f>
        <v>0</v>
      </c>
      <c r="K947" s="183" t="s">
        <v>203</v>
      </c>
      <c r="L947" s="42"/>
      <c r="M947" s="188" t="s">
        <v>28</v>
      </c>
      <c r="N947" s="189" t="s">
        <v>45</v>
      </c>
      <c r="O947" s="67"/>
      <c r="P947" s="190">
        <f>O947*H947</f>
        <v>0</v>
      </c>
      <c r="Q947" s="190">
        <v>2.8500000000000001E-3</v>
      </c>
      <c r="R947" s="190">
        <f>Q947*H947</f>
        <v>2.1796800000000002E-2</v>
      </c>
      <c r="S947" s="190">
        <v>0</v>
      </c>
      <c r="T947" s="191">
        <f>S947*H947</f>
        <v>0</v>
      </c>
      <c r="U947" s="37"/>
      <c r="V947" s="37"/>
      <c r="W947" s="37"/>
      <c r="X947" s="37"/>
      <c r="Y947" s="37"/>
      <c r="Z947" s="37"/>
      <c r="AA947" s="37"/>
      <c r="AB947" s="37"/>
      <c r="AC947" s="37"/>
      <c r="AD947" s="37"/>
      <c r="AE947" s="37"/>
      <c r="AR947" s="192" t="s">
        <v>204</v>
      </c>
      <c r="AT947" s="192" t="s">
        <v>199</v>
      </c>
      <c r="AU947" s="192" t="s">
        <v>84</v>
      </c>
      <c r="AY947" s="20" t="s">
        <v>197</v>
      </c>
      <c r="BE947" s="193">
        <f>IF(N947="základní",J947,0)</f>
        <v>0</v>
      </c>
      <c r="BF947" s="193">
        <f>IF(N947="snížená",J947,0)</f>
        <v>0</v>
      </c>
      <c r="BG947" s="193">
        <f>IF(N947="zákl. přenesená",J947,0)</f>
        <v>0</v>
      </c>
      <c r="BH947" s="193">
        <f>IF(N947="sníž. přenesená",J947,0)</f>
        <v>0</v>
      </c>
      <c r="BI947" s="193">
        <f>IF(N947="nulová",J947,0)</f>
        <v>0</v>
      </c>
      <c r="BJ947" s="20" t="s">
        <v>82</v>
      </c>
      <c r="BK947" s="193">
        <f>ROUND(I947*H947,2)</f>
        <v>0</v>
      </c>
      <c r="BL947" s="20" t="s">
        <v>204</v>
      </c>
      <c r="BM947" s="192" t="s">
        <v>1441</v>
      </c>
    </row>
    <row r="948" spans="1:65" s="2" customFormat="1" ht="11.25">
      <c r="A948" s="37"/>
      <c r="B948" s="38"/>
      <c r="C948" s="39"/>
      <c r="D948" s="194" t="s">
        <v>206</v>
      </c>
      <c r="E948" s="39"/>
      <c r="F948" s="195" t="s">
        <v>1442</v>
      </c>
      <c r="G948" s="39"/>
      <c r="H948" s="39"/>
      <c r="I948" s="196"/>
      <c r="J948" s="39"/>
      <c r="K948" s="39"/>
      <c r="L948" s="42"/>
      <c r="M948" s="197"/>
      <c r="N948" s="198"/>
      <c r="O948" s="67"/>
      <c r="P948" s="67"/>
      <c r="Q948" s="67"/>
      <c r="R948" s="67"/>
      <c r="S948" s="67"/>
      <c r="T948" s="68"/>
      <c r="U948" s="37"/>
      <c r="V948" s="37"/>
      <c r="W948" s="37"/>
      <c r="X948" s="37"/>
      <c r="Y948" s="37"/>
      <c r="Z948" s="37"/>
      <c r="AA948" s="37"/>
      <c r="AB948" s="37"/>
      <c r="AC948" s="37"/>
      <c r="AD948" s="37"/>
      <c r="AE948" s="37"/>
      <c r="AT948" s="20" t="s">
        <v>206</v>
      </c>
      <c r="AU948" s="20" t="s">
        <v>84</v>
      </c>
    </row>
    <row r="949" spans="1:65" s="2" customFormat="1" ht="16.5" customHeight="1">
      <c r="A949" s="37"/>
      <c r="B949" s="38"/>
      <c r="C949" s="181" t="s">
        <v>1443</v>
      </c>
      <c r="D949" s="181" t="s">
        <v>199</v>
      </c>
      <c r="E949" s="182" t="s">
        <v>1444</v>
      </c>
      <c r="F949" s="183" t="s">
        <v>1445</v>
      </c>
      <c r="G949" s="184" t="s">
        <v>202</v>
      </c>
      <c r="H949" s="185">
        <v>1494.8230000000001</v>
      </c>
      <c r="I949" s="186"/>
      <c r="J949" s="187">
        <f>ROUND(I949*H949,2)</f>
        <v>0</v>
      </c>
      <c r="K949" s="183" t="s">
        <v>203</v>
      </c>
      <c r="L949" s="42"/>
      <c r="M949" s="188" t="s">
        <v>28</v>
      </c>
      <c r="N949" s="189" t="s">
        <v>45</v>
      </c>
      <c r="O949" s="67"/>
      <c r="P949" s="190">
        <f>O949*H949</f>
        <v>0</v>
      </c>
      <c r="Q949" s="190">
        <v>2.5999999999999998E-4</v>
      </c>
      <c r="R949" s="190">
        <f>Q949*H949</f>
        <v>0.38865398000000001</v>
      </c>
      <c r="S949" s="190">
        <v>0</v>
      </c>
      <c r="T949" s="191">
        <f>S949*H949</f>
        <v>0</v>
      </c>
      <c r="U949" s="37"/>
      <c r="V949" s="37"/>
      <c r="W949" s="37"/>
      <c r="X949" s="37"/>
      <c r="Y949" s="37"/>
      <c r="Z949" s="37"/>
      <c r="AA949" s="37"/>
      <c r="AB949" s="37"/>
      <c r="AC949" s="37"/>
      <c r="AD949" s="37"/>
      <c r="AE949" s="37"/>
      <c r="AR949" s="192" t="s">
        <v>204</v>
      </c>
      <c r="AT949" s="192" t="s">
        <v>199</v>
      </c>
      <c r="AU949" s="192" t="s">
        <v>84</v>
      </c>
      <c r="AY949" s="20" t="s">
        <v>197</v>
      </c>
      <c r="BE949" s="193">
        <f>IF(N949="základní",J949,0)</f>
        <v>0</v>
      </c>
      <c r="BF949" s="193">
        <f>IF(N949="snížená",J949,0)</f>
        <v>0</v>
      </c>
      <c r="BG949" s="193">
        <f>IF(N949="zákl. přenesená",J949,0)</f>
        <v>0</v>
      </c>
      <c r="BH949" s="193">
        <f>IF(N949="sníž. přenesená",J949,0)</f>
        <v>0</v>
      </c>
      <c r="BI949" s="193">
        <f>IF(N949="nulová",J949,0)</f>
        <v>0</v>
      </c>
      <c r="BJ949" s="20" t="s">
        <v>82</v>
      </c>
      <c r="BK949" s="193">
        <f>ROUND(I949*H949,2)</f>
        <v>0</v>
      </c>
      <c r="BL949" s="20" t="s">
        <v>204</v>
      </c>
      <c r="BM949" s="192" t="s">
        <v>1446</v>
      </c>
    </row>
    <row r="950" spans="1:65" s="2" customFormat="1" ht="11.25">
      <c r="A950" s="37"/>
      <c r="B950" s="38"/>
      <c r="C950" s="39"/>
      <c r="D950" s="194" t="s">
        <v>206</v>
      </c>
      <c r="E950" s="39"/>
      <c r="F950" s="195" t="s">
        <v>1447</v>
      </c>
      <c r="G950" s="39"/>
      <c r="H950" s="39"/>
      <c r="I950" s="196"/>
      <c r="J950" s="39"/>
      <c r="K950" s="39"/>
      <c r="L950" s="42"/>
      <c r="M950" s="197"/>
      <c r="N950" s="198"/>
      <c r="O950" s="67"/>
      <c r="P950" s="67"/>
      <c r="Q950" s="67"/>
      <c r="R950" s="67"/>
      <c r="S950" s="67"/>
      <c r="T950" s="68"/>
      <c r="U950" s="37"/>
      <c r="V950" s="37"/>
      <c r="W950" s="37"/>
      <c r="X950" s="37"/>
      <c r="Y950" s="37"/>
      <c r="Z950" s="37"/>
      <c r="AA950" s="37"/>
      <c r="AB950" s="37"/>
      <c r="AC950" s="37"/>
      <c r="AD950" s="37"/>
      <c r="AE950" s="37"/>
      <c r="AT950" s="20" t="s">
        <v>206</v>
      </c>
      <c r="AU950" s="20" t="s">
        <v>84</v>
      </c>
    </row>
    <row r="951" spans="1:65" s="15" customFormat="1" ht="11.25">
      <c r="B951" s="222"/>
      <c r="C951" s="223"/>
      <c r="D951" s="201" t="s">
        <v>213</v>
      </c>
      <c r="E951" s="224" t="s">
        <v>28</v>
      </c>
      <c r="F951" s="225" t="s">
        <v>1245</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5" customFormat="1" ht="11.25">
      <c r="B952" s="222"/>
      <c r="C952" s="223"/>
      <c r="D952" s="201" t="s">
        <v>213</v>
      </c>
      <c r="E952" s="224" t="s">
        <v>28</v>
      </c>
      <c r="F952" s="225" t="s">
        <v>1421</v>
      </c>
      <c r="G952" s="223"/>
      <c r="H952" s="224" t="s">
        <v>28</v>
      </c>
      <c r="I952" s="226"/>
      <c r="J952" s="223"/>
      <c r="K952" s="223"/>
      <c r="L952" s="227"/>
      <c r="M952" s="228"/>
      <c r="N952" s="229"/>
      <c r="O952" s="229"/>
      <c r="P952" s="229"/>
      <c r="Q952" s="229"/>
      <c r="R952" s="229"/>
      <c r="S952" s="229"/>
      <c r="T952" s="230"/>
      <c r="AT952" s="231" t="s">
        <v>213</v>
      </c>
      <c r="AU952" s="231" t="s">
        <v>84</v>
      </c>
      <c r="AV952" s="15" t="s">
        <v>82</v>
      </c>
      <c r="AW952" s="15" t="s">
        <v>35</v>
      </c>
      <c r="AX952" s="15" t="s">
        <v>74</v>
      </c>
      <c r="AY952" s="231" t="s">
        <v>197</v>
      </c>
    </row>
    <row r="953" spans="1:65" s="13" customFormat="1" ht="11.25">
      <c r="B953" s="199"/>
      <c r="C953" s="200"/>
      <c r="D953" s="201" t="s">
        <v>213</v>
      </c>
      <c r="E953" s="202" t="s">
        <v>28</v>
      </c>
      <c r="F953" s="203" t="s">
        <v>1448</v>
      </c>
      <c r="G953" s="200"/>
      <c r="H953" s="204">
        <v>426.01</v>
      </c>
      <c r="I953" s="205"/>
      <c r="J953" s="200"/>
      <c r="K953" s="200"/>
      <c r="L953" s="206"/>
      <c r="M953" s="207"/>
      <c r="N953" s="208"/>
      <c r="O953" s="208"/>
      <c r="P953" s="208"/>
      <c r="Q953" s="208"/>
      <c r="R953" s="208"/>
      <c r="S953" s="208"/>
      <c r="T953" s="209"/>
      <c r="AT953" s="210" t="s">
        <v>213</v>
      </c>
      <c r="AU953" s="210" t="s">
        <v>84</v>
      </c>
      <c r="AV953" s="13" t="s">
        <v>84</v>
      </c>
      <c r="AW953" s="13" t="s">
        <v>35</v>
      </c>
      <c r="AX953" s="13" t="s">
        <v>74</v>
      </c>
      <c r="AY953" s="210" t="s">
        <v>197</v>
      </c>
    </row>
    <row r="954" spans="1:65" s="15" customFormat="1" ht="11.25">
      <c r="B954" s="222"/>
      <c r="C954" s="223"/>
      <c r="D954" s="201" t="s">
        <v>213</v>
      </c>
      <c r="E954" s="224" t="s">
        <v>28</v>
      </c>
      <c r="F954" s="225" t="s">
        <v>1449</v>
      </c>
      <c r="G954" s="223"/>
      <c r="H954" s="224" t="s">
        <v>28</v>
      </c>
      <c r="I954" s="226"/>
      <c r="J954" s="223"/>
      <c r="K954" s="223"/>
      <c r="L954" s="227"/>
      <c r="M954" s="228"/>
      <c r="N954" s="229"/>
      <c r="O954" s="229"/>
      <c r="P954" s="229"/>
      <c r="Q954" s="229"/>
      <c r="R954" s="229"/>
      <c r="S954" s="229"/>
      <c r="T954" s="230"/>
      <c r="AT954" s="231" t="s">
        <v>213</v>
      </c>
      <c r="AU954" s="231" t="s">
        <v>84</v>
      </c>
      <c r="AV954" s="15" t="s">
        <v>82</v>
      </c>
      <c r="AW954" s="15" t="s">
        <v>35</v>
      </c>
      <c r="AX954" s="15" t="s">
        <v>74</v>
      </c>
      <c r="AY954" s="231" t="s">
        <v>197</v>
      </c>
    </row>
    <row r="955" spans="1:65" s="13" customFormat="1" ht="11.25">
      <c r="B955" s="199"/>
      <c r="C955" s="200"/>
      <c r="D955" s="201" t="s">
        <v>213</v>
      </c>
      <c r="E955" s="202" t="s">
        <v>28</v>
      </c>
      <c r="F955" s="203" t="s">
        <v>1450</v>
      </c>
      <c r="G955" s="200"/>
      <c r="H955" s="204">
        <v>1068.8130000000001</v>
      </c>
      <c r="I955" s="205"/>
      <c r="J955" s="200"/>
      <c r="K955" s="200"/>
      <c r="L955" s="206"/>
      <c r="M955" s="207"/>
      <c r="N955" s="208"/>
      <c r="O955" s="208"/>
      <c r="P955" s="208"/>
      <c r="Q955" s="208"/>
      <c r="R955" s="208"/>
      <c r="S955" s="208"/>
      <c r="T955" s="209"/>
      <c r="AT955" s="210" t="s">
        <v>213</v>
      </c>
      <c r="AU955" s="210" t="s">
        <v>84</v>
      </c>
      <c r="AV955" s="13" t="s">
        <v>84</v>
      </c>
      <c r="AW955" s="13" t="s">
        <v>35</v>
      </c>
      <c r="AX955" s="13" t="s">
        <v>74</v>
      </c>
      <c r="AY955" s="210" t="s">
        <v>197</v>
      </c>
    </row>
    <row r="956" spans="1:65" s="14" customFormat="1" ht="11.25">
      <c r="B956" s="211"/>
      <c r="C956" s="212"/>
      <c r="D956" s="201" t="s">
        <v>213</v>
      </c>
      <c r="E956" s="213" t="s">
        <v>28</v>
      </c>
      <c r="F956" s="214" t="s">
        <v>226</v>
      </c>
      <c r="G956" s="212"/>
      <c r="H956" s="215">
        <v>1494.8230000000001</v>
      </c>
      <c r="I956" s="216"/>
      <c r="J956" s="212"/>
      <c r="K956" s="212"/>
      <c r="L956" s="217"/>
      <c r="M956" s="218"/>
      <c r="N956" s="219"/>
      <c r="O956" s="219"/>
      <c r="P956" s="219"/>
      <c r="Q956" s="219"/>
      <c r="R956" s="219"/>
      <c r="S956" s="219"/>
      <c r="T956" s="220"/>
      <c r="AT956" s="221" t="s">
        <v>213</v>
      </c>
      <c r="AU956" s="221" t="s">
        <v>84</v>
      </c>
      <c r="AV956" s="14" t="s">
        <v>204</v>
      </c>
      <c r="AW956" s="14" t="s">
        <v>35</v>
      </c>
      <c r="AX956" s="14" t="s">
        <v>82</v>
      </c>
      <c r="AY956" s="221" t="s">
        <v>197</v>
      </c>
    </row>
    <row r="957" spans="1:65" s="2" customFormat="1" ht="21.75" customHeight="1">
      <c r="A957" s="37"/>
      <c r="B957" s="38"/>
      <c r="C957" s="181" t="s">
        <v>1451</v>
      </c>
      <c r="D957" s="181" t="s">
        <v>199</v>
      </c>
      <c r="E957" s="182" t="s">
        <v>1452</v>
      </c>
      <c r="F957" s="183" t="s">
        <v>1453</v>
      </c>
      <c r="G957" s="184" t="s">
        <v>202</v>
      </c>
      <c r="H957" s="185">
        <v>176</v>
      </c>
      <c r="I957" s="186"/>
      <c r="J957" s="187">
        <f>ROUND(I957*H957,2)</f>
        <v>0</v>
      </c>
      <c r="K957" s="183" t="s">
        <v>203</v>
      </c>
      <c r="L957" s="42"/>
      <c r="M957" s="188" t="s">
        <v>28</v>
      </c>
      <c r="N957" s="189" t="s">
        <v>45</v>
      </c>
      <c r="O957" s="67"/>
      <c r="P957" s="190">
        <f>O957*H957</f>
        <v>0</v>
      </c>
      <c r="Q957" s="190">
        <v>4.3800000000000002E-3</v>
      </c>
      <c r="R957" s="190">
        <f>Q957*H957</f>
        <v>0.77088000000000001</v>
      </c>
      <c r="S957" s="190">
        <v>0</v>
      </c>
      <c r="T957" s="191">
        <f>S957*H957</f>
        <v>0</v>
      </c>
      <c r="U957" s="37"/>
      <c r="V957" s="37"/>
      <c r="W957" s="37"/>
      <c r="X957" s="37"/>
      <c r="Y957" s="37"/>
      <c r="Z957" s="37"/>
      <c r="AA957" s="37"/>
      <c r="AB957" s="37"/>
      <c r="AC957" s="37"/>
      <c r="AD957" s="37"/>
      <c r="AE957" s="37"/>
      <c r="AR957" s="192" t="s">
        <v>204</v>
      </c>
      <c r="AT957" s="192" t="s">
        <v>199</v>
      </c>
      <c r="AU957" s="192" t="s">
        <v>84</v>
      </c>
      <c r="AY957" s="20" t="s">
        <v>197</v>
      </c>
      <c r="BE957" s="193">
        <f>IF(N957="základní",J957,0)</f>
        <v>0</v>
      </c>
      <c r="BF957" s="193">
        <f>IF(N957="snížená",J957,0)</f>
        <v>0</v>
      </c>
      <c r="BG957" s="193">
        <f>IF(N957="zákl. přenesená",J957,0)</f>
        <v>0</v>
      </c>
      <c r="BH957" s="193">
        <f>IF(N957="sníž. přenesená",J957,0)</f>
        <v>0</v>
      </c>
      <c r="BI957" s="193">
        <f>IF(N957="nulová",J957,0)</f>
        <v>0</v>
      </c>
      <c r="BJ957" s="20" t="s">
        <v>82</v>
      </c>
      <c r="BK957" s="193">
        <f>ROUND(I957*H957,2)</f>
        <v>0</v>
      </c>
      <c r="BL957" s="20" t="s">
        <v>204</v>
      </c>
      <c r="BM957" s="192" t="s">
        <v>1454</v>
      </c>
    </row>
    <row r="958" spans="1:65" s="2" customFormat="1" ht="11.25">
      <c r="A958" s="37"/>
      <c r="B958" s="38"/>
      <c r="C958" s="39"/>
      <c r="D958" s="194" t="s">
        <v>206</v>
      </c>
      <c r="E958" s="39"/>
      <c r="F958" s="195" t="s">
        <v>1455</v>
      </c>
      <c r="G958" s="39"/>
      <c r="H958" s="39"/>
      <c r="I958" s="196"/>
      <c r="J958" s="39"/>
      <c r="K958" s="39"/>
      <c r="L958" s="42"/>
      <c r="M958" s="197"/>
      <c r="N958" s="198"/>
      <c r="O958" s="67"/>
      <c r="P958" s="67"/>
      <c r="Q958" s="67"/>
      <c r="R958" s="67"/>
      <c r="S958" s="67"/>
      <c r="T958" s="68"/>
      <c r="U958" s="37"/>
      <c r="V958" s="37"/>
      <c r="W958" s="37"/>
      <c r="X958" s="37"/>
      <c r="Y958" s="37"/>
      <c r="Z958" s="37"/>
      <c r="AA958" s="37"/>
      <c r="AB958" s="37"/>
      <c r="AC958" s="37"/>
      <c r="AD958" s="37"/>
      <c r="AE958" s="37"/>
      <c r="AT958" s="20" t="s">
        <v>206</v>
      </c>
      <c r="AU958" s="20" t="s">
        <v>84</v>
      </c>
    </row>
    <row r="959" spans="1:65" s="15" customFormat="1" ht="11.25">
      <c r="B959" s="222"/>
      <c r="C959" s="223"/>
      <c r="D959" s="201" t="s">
        <v>213</v>
      </c>
      <c r="E959" s="224" t="s">
        <v>28</v>
      </c>
      <c r="F959" s="225" t="s">
        <v>725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5" customFormat="1" ht="11.25">
      <c r="B960" s="222"/>
      <c r="C960" s="223"/>
      <c r="D960" s="201" t="s">
        <v>213</v>
      </c>
      <c r="E960" s="224" t="s">
        <v>28</v>
      </c>
      <c r="F960" s="225" t="s">
        <v>1456</v>
      </c>
      <c r="G960" s="223"/>
      <c r="H960" s="224" t="s">
        <v>28</v>
      </c>
      <c r="I960" s="226"/>
      <c r="J960" s="223"/>
      <c r="K960" s="223"/>
      <c r="L960" s="227"/>
      <c r="M960" s="228"/>
      <c r="N960" s="229"/>
      <c r="O960" s="229"/>
      <c r="P960" s="229"/>
      <c r="Q960" s="229"/>
      <c r="R960" s="229"/>
      <c r="S960" s="229"/>
      <c r="T960" s="230"/>
      <c r="AT960" s="231" t="s">
        <v>213</v>
      </c>
      <c r="AU960" s="231" t="s">
        <v>84</v>
      </c>
      <c r="AV960" s="15" t="s">
        <v>82</v>
      </c>
      <c r="AW960" s="15" t="s">
        <v>35</v>
      </c>
      <c r="AX960" s="15" t="s">
        <v>74</v>
      </c>
      <c r="AY960" s="231" t="s">
        <v>197</v>
      </c>
    </row>
    <row r="961" spans="1:65" s="13" customFormat="1" ht="11.25">
      <c r="B961" s="199"/>
      <c r="C961" s="200"/>
      <c r="D961" s="201" t="s">
        <v>213</v>
      </c>
      <c r="E961" s="202" t="s">
        <v>28</v>
      </c>
      <c r="F961" s="203" t="s">
        <v>1457</v>
      </c>
      <c r="G961" s="200"/>
      <c r="H961" s="204">
        <v>77</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3" customFormat="1" ht="11.25">
      <c r="B962" s="199"/>
      <c r="C962" s="200"/>
      <c r="D962" s="201" t="s">
        <v>213</v>
      </c>
      <c r="E962" s="202" t="s">
        <v>28</v>
      </c>
      <c r="F962" s="203" t="s">
        <v>1458</v>
      </c>
      <c r="G962" s="200"/>
      <c r="H962" s="204">
        <v>99</v>
      </c>
      <c r="I962" s="205"/>
      <c r="J962" s="200"/>
      <c r="K962" s="200"/>
      <c r="L962" s="206"/>
      <c r="M962" s="207"/>
      <c r="N962" s="208"/>
      <c r="O962" s="208"/>
      <c r="P962" s="208"/>
      <c r="Q962" s="208"/>
      <c r="R962" s="208"/>
      <c r="S962" s="208"/>
      <c r="T962" s="209"/>
      <c r="AT962" s="210" t="s">
        <v>213</v>
      </c>
      <c r="AU962" s="210" t="s">
        <v>84</v>
      </c>
      <c r="AV962" s="13" t="s">
        <v>84</v>
      </c>
      <c r="AW962" s="13" t="s">
        <v>35</v>
      </c>
      <c r="AX962" s="13" t="s">
        <v>74</v>
      </c>
      <c r="AY962" s="210" t="s">
        <v>197</v>
      </c>
    </row>
    <row r="963" spans="1:65" s="14" customFormat="1" ht="11.25">
      <c r="B963" s="211"/>
      <c r="C963" s="212"/>
      <c r="D963" s="201" t="s">
        <v>213</v>
      </c>
      <c r="E963" s="213" t="s">
        <v>28</v>
      </c>
      <c r="F963" s="214" t="s">
        <v>226</v>
      </c>
      <c r="G963" s="212"/>
      <c r="H963" s="215">
        <v>176</v>
      </c>
      <c r="I963" s="216"/>
      <c r="J963" s="212"/>
      <c r="K963" s="212"/>
      <c r="L963" s="217"/>
      <c r="M963" s="218"/>
      <c r="N963" s="219"/>
      <c r="O963" s="219"/>
      <c r="P963" s="219"/>
      <c r="Q963" s="219"/>
      <c r="R963" s="219"/>
      <c r="S963" s="219"/>
      <c r="T963" s="220"/>
      <c r="AT963" s="221" t="s">
        <v>213</v>
      </c>
      <c r="AU963" s="221" t="s">
        <v>84</v>
      </c>
      <c r="AV963" s="14" t="s">
        <v>204</v>
      </c>
      <c r="AW963" s="14" t="s">
        <v>35</v>
      </c>
      <c r="AX963" s="14" t="s">
        <v>82</v>
      </c>
      <c r="AY963" s="221" t="s">
        <v>197</v>
      </c>
    </row>
    <row r="964" spans="1:65" s="2" customFormat="1" ht="24.2" customHeight="1">
      <c r="A964" s="37"/>
      <c r="B964" s="38"/>
      <c r="C964" s="181" t="s">
        <v>1459</v>
      </c>
      <c r="D964" s="181" t="s">
        <v>199</v>
      </c>
      <c r="E964" s="182" t="s">
        <v>1460</v>
      </c>
      <c r="F964" s="183" t="s">
        <v>1461</v>
      </c>
      <c r="G964" s="184" t="s">
        <v>265</v>
      </c>
      <c r="H964" s="185">
        <v>658.46400000000006</v>
      </c>
      <c r="I964" s="186"/>
      <c r="J964" s="187">
        <f>ROUND(I964*H964,2)</f>
        <v>0</v>
      </c>
      <c r="K964" s="183" t="s">
        <v>203</v>
      </c>
      <c r="L964" s="42"/>
      <c r="M964" s="188" t="s">
        <v>28</v>
      </c>
      <c r="N964" s="189" t="s">
        <v>45</v>
      </c>
      <c r="O964" s="67"/>
      <c r="P964" s="190">
        <f>O964*H964</f>
        <v>0</v>
      </c>
      <c r="Q964" s="190">
        <v>0</v>
      </c>
      <c r="R964" s="190">
        <f>Q964*H964</f>
        <v>0</v>
      </c>
      <c r="S964" s="190">
        <v>0</v>
      </c>
      <c r="T964" s="191">
        <f>S964*H964</f>
        <v>0</v>
      </c>
      <c r="U964" s="37"/>
      <c r="V964" s="37"/>
      <c r="W964" s="37"/>
      <c r="X964" s="37"/>
      <c r="Y964" s="37"/>
      <c r="Z964" s="37"/>
      <c r="AA964" s="37"/>
      <c r="AB964" s="37"/>
      <c r="AC964" s="37"/>
      <c r="AD964" s="37"/>
      <c r="AE964" s="37"/>
      <c r="AR964" s="192" t="s">
        <v>204</v>
      </c>
      <c r="AT964" s="192" t="s">
        <v>199</v>
      </c>
      <c r="AU964" s="192" t="s">
        <v>84</v>
      </c>
      <c r="AY964" s="20" t="s">
        <v>197</v>
      </c>
      <c r="BE964" s="193">
        <f>IF(N964="základní",J964,0)</f>
        <v>0</v>
      </c>
      <c r="BF964" s="193">
        <f>IF(N964="snížená",J964,0)</f>
        <v>0</v>
      </c>
      <c r="BG964" s="193">
        <f>IF(N964="zákl. přenesená",J964,0)</f>
        <v>0</v>
      </c>
      <c r="BH964" s="193">
        <f>IF(N964="sníž. přenesená",J964,0)</f>
        <v>0</v>
      </c>
      <c r="BI964" s="193">
        <f>IF(N964="nulová",J964,0)</f>
        <v>0</v>
      </c>
      <c r="BJ964" s="20" t="s">
        <v>82</v>
      </c>
      <c r="BK964" s="193">
        <f>ROUND(I964*H964,2)</f>
        <v>0</v>
      </c>
      <c r="BL964" s="20" t="s">
        <v>204</v>
      </c>
      <c r="BM964" s="192" t="s">
        <v>1462</v>
      </c>
    </row>
    <row r="965" spans="1:65" s="2" customFormat="1" ht="11.25">
      <c r="A965" s="37"/>
      <c r="B965" s="38"/>
      <c r="C965" s="39"/>
      <c r="D965" s="194" t="s">
        <v>206</v>
      </c>
      <c r="E965" s="39"/>
      <c r="F965" s="195" t="s">
        <v>1463</v>
      </c>
      <c r="G965" s="39"/>
      <c r="H965" s="39"/>
      <c r="I965" s="196"/>
      <c r="J965" s="39"/>
      <c r="K965" s="39"/>
      <c r="L965" s="42"/>
      <c r="M965" s="197"/>
      <c r="N965" s="198"/>
      <c r="O965" s="67"/>
      <c r="P965" s="67"/>
      <c r="Q965" s="67"/>
      <c r="R965" s="67"/>
      <c r="S965" s="67"/>
      <c r="T965" s="68"/>
      <c r="U965" s="37"/>
      <c r="V965" s="37"/>
      <c r="W965" s="37"/>
      <c r="X965" s="37"/>
      <c r="Y965" s="37"/>
      <c r="Z965" s="37"/>
      <c r="AA965" s="37"/>
      <c r="AB965" s="37"/>
      <c r="AC965" s="37"/>
      <c r="AD965" s="37"/>
      <c r="AE965" s="37"/>
      <c r="AT965" s="20" t="s">
        <v>206</v>
      </c>
      <c r="AU965" s="20" t="s">
        <v>84</v>
      </c>
    </row>
    <row r="966" spans="1:65" s="15" customFormat="1" ht="11.25">
      <c r="B966" s="222"/>
      <c r="C966" s="223"/>
      <c r="D966" s="201" t="s">
        <v>213</v>
      </c>
      <c r="E966" s="224" t="s">
        <v>28</v>
      </c>
      <c r="F966" s="225" t="s">
        <v>412</v>
      </c>
      <c r="G966" s="223"/>
      <c r="H966" s="224" t="s">
        <v>28</v>
      </c>
      <c r="I966" s="226"/>
      <c r="J966" s="223"/>
      <c r="K966" s="223"/>
      <c r="L966" s="227"/>
      <c r="M966" s="228"/>
      <c r="N966" s="229"/>
      <c r="O966" s="229"/>
      <c r="P966" s="229"/>
      <c r="Q966" s="229"/>
      <c r="R966" s="229"/>
      <c r="S966" s="229"/>
      <c r="T966" s="230"/>
      <c r="AT966" s="231" t="s">
        <v>213</v>
      </c>
      <c r="AU966" s="231" t="s">
        <v>84</v>
      </c>
      <c r="AV966" s="15" t="s">
        <v>82</v>
      </c>
      <c r="AW966" s="15" t="s">
        <v>35</v>
      </c>
      <c r="AX966" s="15" t="s">
        <v>74</v>
      </c>
      <c r="AY966" s="231" t="s">
        <v>197</v>
      </c>
    </row>
    <row r="967" spans="1:65" s="13" customFormat="1" ht="11.25">
      <c r="B967" s="199"/>
      <c r="C967" s="200"/>
      <c r="D967" s="201" t="s">
        <v>213</v>
      </c>
      <c r="E967" s="202" t="s">
        <v>28</v>
      </c>
      <c r="F967" s="203" t="s">
        <v>1464</v>
      </c>
      <c r="G967" s="200"/>
      <c r="H967" s="204">
        <v>196.5</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38.6</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60</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163.364</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3" customFormat="1" ht="11.25">
      <c r="B971" s="199"/>
      <c r="C971" s="200"/>
      <c r="D971" s="201" t="s">
        <v>213</v>
      </c>
      <c r="E971" s="202" t="s">
        <v>28</v>
      </c>
      <c r="F971" s="203" t="s">
        <v>1468</v>
      </c>
      <c r="G971" s="200"/>
      <c r="H971" s="204">
        <v>200</v>
      </c>
      <c r="I971" s="205"/>
      <c r="J971" s="200"/>
      <c r="K971" s="200"/>
      <c r="L971" s="206"/>
      <c r="M971" s="207"/>
      <c r="N971" s="208"/>
      <c r="O971" s="208"/>
      <c r="P971" s="208"/>
      <c r="Q971" s="208"/>
      <c r="R971" s="208"/>
      <c r="S971" s="208"/>
      <c r="T971" s="209"/>
      <c r="AT971" s="210" t="s">
        <v>213</v>
      </c>
      <c r="AU971" s="210" t="s">
        <v>84</v>
      </c>
      <c r="AV971" s="13" t="s">
        <v>84</v>
      </c>
      <c r="AW971" s="13" t="s">
        <v>35</v>
      </c>
      <c r="AX971" s="13" t="s">
        <v>74</v>
      </c>
      <c r="AY971" s="210" t="s">
        <v>197</v>
      </c>
    </row>
    <row r="972" spans="1:65" s="14" customFormat="1" ht="11.25">
      <c r="B972" s="211"/>
      <c r="C972" s="212"/>
      <c r="D972" s="201" t="s">
        <v>213</v>
      </c>
      <c r="E972" s="213" t="s">
        <v>28</v>
      </c>
      <c r="F972" s="214" t="s">
        <v>226</v>
      </c>
      <c r="G972" s="212"/>
      <c r="H972" s="215">
        <v>658.46400000000006</v>
      </c>
      <c r="I972" s="216"/>
      <c r="J972" s="212"/>
      <c r="K972" s="212"/>
      <c r="L972" s="217"/>
      <c r="M972" s="218"/>
      <c r="N972" s="219"/>
      <c r="O972" s="219"/>
      <c r="P972" s="219"/>
      <c r="Q972" s="219"/>
      <c r="R972" s="219"/>
      <c r="S972" s="219"/>
      <c r="T972" s="220"/>
      <c r="AT972" s="221" t="s">
        <v>213</v>
      </c>
      <c r="AU972" s="221" t="s">
        <v>84</v>
      </c>
      <c r="AV972" s="14" t="s">
        <v>204</v>
      </c>
      <c r="AW972" s="14" t="s">
        <v>35</v>
      </c>
      <c r="AX972" s="14" t="s">
        <v>82</v>
      </c>
      <c r="AY972" s="221" t="s">
        <v>197</v>
      </c>
    </row>
    <row r="973" spans="1:65" s="2" customFormat="1" ht="16.5" customHeight="1">
      <c r="A973" s="37"/>
      <c r="B973" s="38"/>
      <c r="C973" s="247" t="s">
        <v>1469</v>
      </c>
      <c r="D973" s="247" t="s">
        <v>519</v>
      </c>
      <c r="E973" s="248" t="s">
        <v>1470</v>
      </c>
      <c r="F973" s="249" t="s">
        <v>1471</v>
      </c>
      <c r="G973" s="250" t="s">
        <v>265</v>
      </c>
      <c r="H973" s="251">
        <v>691.38699999999994</v>
      </c>
      <c r="I973" s="252"/>
      <c r="J973" s="253">
        <f>ROUND(I973*H973,2)</f>
        <v>0</v>
      </c>
      <c r="K973" s="249" t="s">
        <v>203</v>
      </c>
      <c r="L973" s="254"/>
      <c r="M973" s="255" t="s">
        <v>28</v>
      </c>
      <c r="N973" s="256" t="s">
        <v>45</v>
      </c>
      <c r="O973" s="67"/>
      <c r="P973" s="190">
        <f>O973*H973</f>
        <v>0</v>
      </c>
      <c r="Q973" s="190">
        <v>1E-4</v>
      </c>
      <c r="R973" s="190">
        <f>Q973*H973</f>
        <v>6.9138699999999997E-2</v>
      </c>
      <c r="S973" s="190">
        <v>0</v>
      </c>
      <c r="T973" s="191">
        <f>S973*H973</f>
        <v>0</v>
      </c>
      <c r="U973" s="37"/>
      <c r="V973" s="37"/>
      <c r="W973" s="37"/>
      <c r="X973" s="37"/>
      <c r="Y973" s="37"/>
      <c r="Z973" s="37"/>
      <c r="AA973" s="37"/>
      <c r="AB973" s="37"/>
      <c r="AC973" s="37"/>
      <c r="AD973" s="37"/>
      <c r="AE973" s="37"/>
      <c r="AR973" s="192" t="s">
        <v>243</v>
      </c>
      <c r="AT973" s="192" t="s">
        <v>519</v>
      </c>
      <c r="AU973" s="192" t="s">
        <v>84</v>
      </c>
      <c r="AY973" s="20" t="s">
        <v>197</v>
      </c>
      <c r="BE973" s="193">
        <f>IF(N973="základní",J973,0)</f>
        <v>0</v>
      </c>
      <c r="BF973" s="193">
        <f>IF(N973="snížená",J973,0)</f>
        <v>0</v>
      </c>
      <c r="BG973" s="193">
        <f>IF(N973="zákl. přenesená",J973,0)</f>
        <v>0</v>
      </c>
      <c r="BH973" s="193">
        <f>IF(N973="sníž. přenesená",J973,0)</f>
        <v>0</v>
      </c>
      <c r="BI973" s="193">
        <f>IF(N973="nulová",J973,0)</f>
        <v>0</v>
      </c>
      <c r="BJ973" s="20" t="s">
        <v>82</v>
      </c>
      <c r="BK973" s="193">
        <f>ROUND(I973*H973,2)</f>
        <v>0</v>
      </c>
      <c r="BL973" s="20" t="s">
        <v>204</v>
      </c>
      <c r="BM973" s="192" t="s">
        <v>1472</v>
      </c>
    </row>
    <row r="974" spans="1:65" s="13" customFormat="1" ht="11.25">
      <c r="B974" s="199"/>
      <c r="C974" s="200"/>
      <c r="D974" s="201" t="s">
        <v>213</v>
      </c>
      <c r="E974" s="200"/>
      <c r="F974" s="203" t="s">
        <v>1473</v>
      </c>
      <c r="G974" s="200"/>
      <c r="H974" s="204">
        <v>691.38699999999994</v>
      </c>
      <c r="I974" s="205"/>
      <c r="J974" s="200"/>
      <c r="K974" s="200"/>
      <c r="L974" s="206"/>
      <c r="M974" s="207"/>
      <c r="N974" s="208"/>
      <c r="O974" s="208"/>
      <c r="P974" s="208"/>
      <c r="Q974" s="208"/>
      <c r="R974" s="208"/>
      <c r="S974" s="208"/>
      <c r="T974" s="209"/>
      <c r="AT974" s="210" t="s">
        <v>213</v>
      </c>
      <c r="AU974" s="210" t="s">
        <v>84</v>
      </c>
      <c r="AV974" s="13" t="s">
        <v>84</v>
      </c>
      <c r="AW974" s="13" t="s">
        <v>4</v>
      </c>
      <c r="AX974" s="13" t="s">
        <v>82</v>
      </c>
      <c r="AY974" s="210" t="s">
        <v>197</v>
      </c>
    </row>
    <row r="975" spans="1:65" s="2" customFormat="1" ht="33" customHeight="1">
      <c r="A975" s="37"/>
      <c r="B975" s="38"/>
      <c r="C975" s="181" t="s">
        <v>1474</v>
      </c>
      <c r="D975" s="181" t="s">
        <v>199</v>
      </c>
      <c r="E975" s="182" t="s">
        <v>1475</v>
      </c>
      <c r="F975" s="183" t="s">
        <v>1476</v>
      </c>
      <c r="G975" s="184" t="s">
        <v>265</v>
      </c>
      <c r="H975" s="185">
        <v>163.364</v>
      </c>
      <c r="I975" s="186"/>
      <c r="J975" s="187">
        <f>ROUND(I975*H975,2)</f>
        <v>0</v>
      </c>
      <c r="K975" s="183" t="s">
        <v>203</v>
      </c>
      <c r="L975" s="42"/>
      <c r="M975" s="188" t="s">
        <v>28</v>
      </c>
      <c r="N975" s="189" t="s">
        <v>45</v>
      </c>
      <c r="O975" s="67"/>
      <c r="P975" s="190">
        <f>O975*H975</f>
        <v>0</v>
      </c>
      <c r="Q975" s="190">
        <v>0</v>
      </c>
      <c r="R975" s="190">
        <f>Q975*H975</f>
        <v>0</v>
      </c>
      <c r="S975" s="190">
        <v>0</v>
      </c>
      <c r="T975" s="191">
        <f>S975*H975</f>
        <v>0</v>
      </c>
      <c r="U975" s="37"/>
      <c r="V975" s="37"/>
      <c r="W975" s="37"/>
      <c r="X975" s="37"/>
      <c r="Y975" s="37"/>
      <c r="Z975" s="37"/>
      <c r="AA975" s="37"/>
      <c r="AB975" s="37"/>
      <c r="AC975" s="37"/>
      <c r="AD975" s="37"/>
      <c r="AE975" s="37"/>
      <c r="AR975" s="192" t="s">
        <v>204</v>
      </c>
      <c r="AT975" s="192" t="s">
        <v>199</v>
      </c>
      <c r="AU975" s="192" t="s">
        <v>84</v>
      </c>
      <c r="AY975" s="20" t="s">
        <v>197</v>
      </c>
      <c r="BE975" s="193">
        <f>IF(N975="základní",J975,0)</f>
        <v>0</v>
      </c>
      <c r="BF975" s="193">
        <f>IF(N975="snížená",J975,0)</f>
        <v>0</v>
      </c>
      <c r="BG975" s="193">
        <f>IF(N975="zákl. přenesená",J975,0)</f>
        <v>0</v>
      </c>
      <c r="BH975" s="193">
        <f>IF(N975="sníž. přenesená",J975,0)</f>
        <v>0</v>
      </c>
      <c r="BI975" s="193">
        <f>IF(N975="nulová",J975,0)</f>
        <v>0</v>
      </c>
      <c r="BJ975" s="20" t="s">
        <v>82</v>
      </c>
      <c r="BK975" s="193">
        <f>ROUND(I975*H975,2)</f>
        <v>0</v>
      </c>
      <c r="BL975" s="20" t="s">
        <v>204</v>
      </c>
      <c r="BM975" s="192" t="s">
        <v>1477</v>
      </c>
    </row>
    <row r="976" spans="1:65" s="2" customFormat="1" ht="11.25">
      <c r="A976" s="37"/>
      <c r="B976" s="38"/>
      <c r="C976" s="39"/>
      <c r="D976" s="194" t="s">
        <v>206</v>
      </c>
      <c r="E976" s="39"/>
      <c r="F976" s="195" t="s">
        <v>1478</v>
      </c>
      <c r="G976" s="39"/>
      <c r="H976" s="39"/>
      <c r="I976" s="196"/>
      <c r="J976" s="39"/>
      <c r="K976" s="39"/>
      <c r="L976" s="42"/>
      <c r="M976" s="197"/>
      <c r="N976" s="198"/>
      <c r="O976" s="67"/>
      <c r="P976" s="67"/>
      <c r="Q976" s="67"/>
      <c r="R976" s="67"/>
      <c r="S976" s="67"/>
      <c r="T976" s="68"/>
      <c r="U976" s="37"/>
      <c r="V976" s="37"/>
      <c r="W976" s="37"/>
      <c r="X976" s="37"/>
      <c r="Y976" s="37"/>
      <c r="Z976" s="37"/>
      <c r="AA976" s="37"/>
      <c r="AB976" s="37"/>
      <c r="AC976" s="37"/>
      <c r="AD976" s="37"/>
      <c r="AE976" s="37"/>
      <c r="AT976" s="20" t="s">
        <v>206</v>
      </c>
      <c r="AU976" s="20" t="s">
        <v>84</v>
      </c>
    </row>
    <row r="977" spans="1:65" s="15" customFormat="1" ht="11.25">
      <c r="B977" s="222"/>
      <c r="C977" s="223"/>
      <c r="D977" s="201" t="s">
        <v>213</v>
      </c>
      <c r="E977" s="224" t="s">
        <v>28</v>
      </c>
      <c r="F977" s="225" t="s">
        <v>412</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5" customFormat="1" ht="11.25">
      <c r="B978" s="222"/>
      <c r="C978" s="223"/>
      <c r="D978" s="201" t="s">
        <v>213</v>
      </c>
      <c r="E978" s="224" t="s">
        <v>28</v>
      </c>
      <c r="F978" s="225" t="s">
        <v>1479</v>
      </c>
      <c r="G978" s="223"/>
      <c r="H978" s="224" t="s">
        <v>28</v>
      </c>
      <c r="I978" s="226"/>
      <c r="J978" s="223"/>
      <c r="K978" s="223"/>
      <c r="L978" s="227"/>
      <c r="M978" s="228"/>
      <c r="N978" s="229"/>
      <c r="O978" s="229"/>
      <c r="P978" s="229"/>
      <c r="Q978" s="229"/>
      <c r="R978" s="229"/>
      <c r="S978" s="229"/>
      <c r="T978" s="230"/>
      <c r="AT978" s="231" t="s">
        <v>213</v>
      </c>
      <c r="AU978" s="231" t="s">
        <v>84</v>
      </c>
      <c r="AV978" s="15" t="s">
        <v>82</v>
      </c>
      <c r="AW978" s="15" t="s">
        <v>35</v>
      </c>
      <c r="AX978" s="15" t="s">
        <v>74</v>
      </c>
      <c r="AY978" s="231" t="s">
        <v>197</v>
      </c>
    </row>
    <row r="979" spans="1:65" s="13" customFormat="1" ht="11.25">
      <c r="B979" s="199"/>
      <c r="C979" s="200"/>
      <c r="D979" s="201" t="s">
        <v>213</v>
      </c>
      <c r="E979" s="202" t="s">
        <v>28</v>
      </c>
      <c r="F979" s="203" t="s">
        <v>1480</v>
      </c>
      <c r="G979" s="200"/>
      <c r="H979" s="204">
        <v>23.963999999999999</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5.55</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3" customFormat="1" ht="11.25">
      <c r="B981" s="199"/>
      <c r="C981" s="200"/>
      <c r="D981" s="201" t="s">
        <v>213</v>
      </c>
      <c r="E981" s="202" t="s">
        <v>28</v>
      </c>
      <c r="F981" s="203" t="s">
        <v>1482</v>
      </c>
      <c r="G981" s="200"/>
      <c r="H981" s="204">
        <v>8</v>
      </c>
      <c r="I981" s="205"/>
      <c r="J981" s="200"/>
      <c r="K981" s="200"/>
      <c r="L981" s="206"/>
      <c r="M981" s="207"/>
      <c r="N981" s="208"/>
      <c r="O981" s="208"/>
      <c r="P981" s="208"/>
      <c r="Q981" s="208"/>
      <c r="R981" s="208"/>
      <c r="S981" s="208"/>
      <c r="T981" s="209"/>
      <c r="AT981" s="210" t="s">
        <v>213</v>
      </c>
      <c r="AU981" s="210" t="s">
        <v>84</v>
      </c>
      <c r="AV981" s="13" t="s">
        <v>84</v>
      </c>
      <c r="AW981" s="13" t="s">
        <v>35</v>
      </c>
      <c r="AX981" s="13" t="s">
        <v>74</v>
      </c>
      <c r="AY981" s="210" t="s">
        <v>197</v>
      </c>
    </row>
    <row r="982" spans="1:65" s="15" customFormat="1" ht="11.25">
      <c r="B982" s="222"/>
      <c r="C982" s="223"/>
      <c r="D982" s="201" t="s">
        <v>213</v>
      </c>
      <c r="E982" s="224" t="s">
        <v>28</v>
      </c>
      <c r="F982" s="225" t="s">
        <v>1483</v>
      </c>
      <c r="G982" s="223"/>
      <c r="H982" s="224" t="s">
        <v>28</v>
      </c>
      <c r="I982" s="226"/>
      <c r="J982" s="223"/>
      <c r="K982" s="223"/>
      <c r="L982" s="227"/>
      <c r="M982" s="228"/>
      <c r="N982" s="229"/>
      <c r="O982" s="229"/>
      <c r="P982" s="229"/>
      <c r="Q982" s="229"/>
      <c r="R982" s="229"/>
      <c r="S982" s="229"/>
      <c r="T982" s="230"/>
      <c r="AT982" s="231" t="s">
        <v>213</v>
      </c>
      <c r="AU982" s="231" t="s">
        <v>84</v>
      </c>
      <c r="AV982" s="15" t="s">
        <v>82</v>
      </c>
      <c r="AW982" s="15" t="s">
        <v>35</v>
      </c>
      <c r="AX982" s="15" t="s">
        <v>74</v>
      </c>
      <c r="AY982" s="231" t="s">
        <v>197</v>
      </c>
    </row>
    <row r="983" spans="1:65" s="13" customFormat="1" ht="11.25">
      <c r="B983" s="199"/>
      <c r="C983" s="200"/>
      <c r="D983" s="201" t="s">
        <v>213</v>
      </c>
      <c r="E983" s="202" t="s">
        <v>28</v>
      </c>
      <c r="F983" s="203" t="s">
        <v>1484</v>
      </c>
      <c r="G983" s="200"/>
      <c r="H983" s="204">
        <v>2.75</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21</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3.3</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49.5</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39.9</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3" customFormat="1" ht="11.25">
      <c r="B988" s="199"/>
      <c r="C988" s="200"/>
      <c r="D988" s="201" t="s">
        <v>213</v>
      </c>
      <c r="E988" s="202" t="s">
        <v>28</v>
      </c>
      <c r="F988" s="203" t="s">
        <v>1489</v>
      </c>
      <c r="G988" s="200"/>
      <c r="H988" s="204">
        <v>9.4</v>
      </c>
      <c r="I988" s="205"/>
      <c r="J988" s="200"/>
      <c r="K988" s="200"/>
      <c r="L988" s="206"/>
      <c r="M988" s="207"/>
      <c r="N988" s="208"/>
      <c r="O988" s="208"/>
      <c r="P988" s="208"/>
      <c r="Q988" s="208"/>
      <c r="R988" s="208"/>
      <c r="S988" s="208"/>
      <c r="T988" s="209"/>
      <c r="AT988" s="210" t="s">
        <v>213</v>
      </c>
      <c r="AU988" s="210" t="s">
        <v>84</v>
      </c>
      <c r="AV988" s="13" t="s">
        <v>84</v>
      </c>
      <c r="AW988" s="13" t="s">
        <v>35</v>
      </c>
      <c r="AX988" s="13" t="s">
        <v>74</v>
      </c>
      <c r="AY988" s="210" t="s">
        <v>197</v>
      </c>
    </row>
    <row r="989" spans="1:65" s="14" customFormat="1" ht="11.25">
      <c r="B989" s="211"/>
      <c r="C989" s="212"/>
      <c r="D989" s="201" t="s">
        <v>213</v>
      </c>
      <c r="E989" s="213" t="s">
        <v>28</v>
      </c>
      <c r="F989" s="214" t="s">
        <v>226</v>
      </c>
      <c r="G989" s="212"/>
      <c r="H989" s="215">
        <v>163.364</v>
      </c>
      <c r="I989" s="216"/>
      <c r="J989" s="212"/>
      <c r="K989" s="212"/>
      <c r="L989" s="217"/>
      <c r="M989" s="218"/>
      <c r="N989" s="219"/>
      <c r="O989" s="219"/>
      <c r="P989" s="219"/>
      <c r="Q989" s="219"/>
      <c r="R989" s="219"/>
      <c r="S989" s="219"/>
      <c r="T989" s="220"/>
      <c r="AT989" s="221" t="s">
        <v>213</v>
      </c>
      <c r="AU989" s="221" t="s">
        <v>84</v>
      </c>
      <c r="AV989" s="14" t="s">
        <v>204</v>
      </c>
      <c r="AW989" s="14" t="s">
        <v>35</v>
      </c>
      <c r="AX989" s="14" t="s">
        <v>82</v>
      </c>
      <c r="AY989" s="221" t="s">
        <v>197</v>
      </c>
    </row>
    <row r="990" spans="1:65" s="2" customFormat="1" ht="16.5" customHeight="1">
      <c r="A990" s="37"/>
      <c r="B990" s="38"/>
      <c r="C990" s="247" t="s">
        <v>1490</v>
      </c>
      <c r="D990" s="247" t="s">
        <v>519</v>
      </c>
      <c r="E990" s="248" t="s">
        <v>1491</v>
      </c>
      <c r="F990" s="249" t="s">
        <v>1492</v>
      </c>
      <c r="G990" s="250" t="s">
        <v>265</v>
      </c>
      <c r="H990" s="251">
        <v>171.53200000000001</v>
      </c>
      <c r="I990" s="252"/>
      <c r="J990" s="253">
        <f>ROUND(I990*H990,2)</f>
        <v>0</v>
      </c>
      <c r="K990" s="249" t="s">
        <v>203</v>
      </c>
      <c r="L990" s="254"/>
      <c r="M990" s="255" t="s">
        <v>28</v>
      </c>
      <c r="N990" s="256" t="s">
        <v>45</v>
      </c>
      <c r="O990" s="67"/>
      <c r="P990" s="190">
        <f>O990*H990</f>
        <v>0</v>
      </c>
      <c r="Q990" s="190">
        <v>2.9999999999999997E-4</v>
      </c>
      <c r="R990" s="190">
        <f>Q990*H990</f>
        <v>5.1459600000000001E-2</v>
      </c>
      <c r="S990" s="190">
        <v>0</v>
      </c>
      <c r="T990" s="191">
        <f>S990*H990</f>
        <v>0</v>
      </c>
      <c r="U990" s="37"/>
      <c r="V990" s="37"/>
      <c r="W990" s="37"/>
      <c r="X990" s="37"/>
      <c r="Y990" s="37"/>
      <c r="Z990" s="37"/>
      <c r="AA990" s="37"/>
      <c r="AB990" s="37"/>
      <c r="AC990" s="37"/>
      <c r="AD990" s="37"/>
      <c r="AE990" s="37"/>
      <c r="AR990" s="192" t="s">
        <v>243</v>
      </c>
      <c r="AT990" s="192" t="s">
        <v>519</v>
      </c>
      <c r="AU990" s="192" t="s">
        <v>84</v>
      </c>
      <c r="AY990" s="20" t="s">
        <v>197</v>
      </c>
      <c r="BE990" s="193">
        <f>IF(N990="základní",J990,0)</f>
        <v>0</v>
      </c>
      <c r="BF990" s="193">
        <f>IF(N990="snížená",J990,0)</f>
        <v>0</v>
      </c>
      <c r="BG990" s="193">
        <f>IF(N990="zákl. přenesená",J990,0)</f>
        <v>0</v>
      </c>
      <c r="BH990" s="193">
        <f>IF(N990="sníž. přenesená",J990,0)</f>
        <v>0</v>
      </c>
      <c r="BI990" s="193">
        <f>IF(N990="nulová",J990,0)</f>
        <v>0</v>
      </c>
      <c r="BJ990" s="20" t="s">
        <v>82</v>
      </c>
      <c r="BK990" s="193">
        <f>ROUND(I990*H990,2)</f>
        <v>0</v>
      </c>
      <c r="BL990" s="20" t="s">
        <v>204</v>
      </c>
      <c r="BM990" s="192" t="s">
        <v>1493</v>
      </c>
    </row>
    <row r="991" spans="1:65" s="13" customFormat="1" ht="11.25">
      <c r="B991" s="199"/>
      <c r="C991" s="200"/>
      <c r="D991" s="201" t="s">
        <v>213</v>
      </c>
      <c r="E991" s="200"/>
      <c r="F991" s="203" t="s">
        <v>1494</v>
      </c>
      <c r="G991" s="200"/>
      <c r="H991" s="204">
        <v>171.53200000000001</v>
      </c>
      <c r="I991" s="205"/>
      <c r="J991" s="200"/>
      <c r="K991" s="200"/>
      <c r="L991" s="206"/>
      <c r="M991" s="207"/>
      <c r="N991" s="208"/>
      <c r="O991" s="208"/>
      <c r="P991" s="208"/>
      <c r="Q991" s="208"/>
      <c r="R991" s="208"/>
      <c r="S991" s="208"/>
      <c r="T991" s="209"/>
      <c r="AT991" s="210" t="s">
        <v>213</v>
      </c>
      <c r="AU991" s="210" t="s">
        <v>84</v>
      </c>
      <c r="AV991" s="13" t="s">
        <v>84</v>
      </c>
      <c r="AW991" s="13" t="s">
        <v>4</v>
      </c>
      <c r="AX991" s="13" t="s">
        <v>82</v>
      </c>
      <c r="AY991" s="210" t="s">
        <v>197</v>
      </c>
    </row>
    <row r="992" spans="1:65" s="2" customFormat="1" ht="16.5" customHeight="1">
      <c r="A992" s="37"/>
      <c r="B992" s="38"/>
      <c r="C992" s="181" t="s">
        <v>1495</v>
      </c>
      <c r="D992" s="181" t="s">
        <v>199</v>
      </c>
      <c r="E992" s="182" t="s">
        <v>1496</v>
      </c>
      <c r="F992" s="183" t="s">
        <v>1497</v>
      </c>
      <c r="G992" s="184" t="s">
        <v>202</v>
      </c>
      <c r="H992" s="185">
        <v>95.7</v>
      </c>
      <c r="I992" s="186"/>
      <c r="J992" s="187">
        <f>ROUND(I992*H992,2)</f>
        <v>0</v>
      </c>
      <c r="K992" s="183" t="s">
        <v>203</v>
      </c>
      <c r="L992" s="42"/>
      <c r="M992" s="188" t="s">
        <v>28</v>
      </c>
      <c r="N992" s="189" t="s">
        <v>45</v>
      </c>
      <c r="O992" s="67"/>
      <c r="P992" s="190">
        <f>O992*H992</f>
        <v>0</v>
      </c>
      <c r="Q992" s="190">
        <v>1.8000000000000001E-4</v>
      </c>
      <c r="R992" s="190">
        <f>Q992*H992</f>
        <v>1.7226000000000002E-2</v>
      </c>
      <c r="S992" s="190">
        <v>0</v>
      </c>
      <c r="T992" s="191">
        <f>S992*H992</f>
        <v>0</v>
      </c>
      <c r="U992" s="37"/>
      <c r="V992" s="37"/>
      <c r="W992" s="37"/>
      <c r="X992" s="37"/>
      <c r="Y992" s="37"/>
      <c r="Z992" s="37"/>
      <c r="AA992" s="37"/>
      <c r="AB992" s="37"/>
      <c r="AC992" s="37"/>
      <c r="AD992" s="37"/>
      <c r="AE992" s="37"/>
      <c r="AR992" s="192" t="s">
        <v>204</v>
      </c>
      <c r="AT992" s="192" t="s">
        <v>199</v>
      </c>
      <c r="AU992" s="192" t="s">
        <v>84</v>
      </c>
      <c r="AY992" s="20" t="s">
        <v>197</v>
      </c>
      <c r="BE992" s="193">
        <f>IF(N992="základní",J992,0)</f>
        <v>0</v>
      </c>
      <c r="BF992" s="193">
        <f>IF(N992="snížená",J992,0)</f>
        <v>0</v>
      </c>
      <c r="BG992" s="193">
        <f>IF(N992="zákl. přenesená",J992,0)</f>
        <v>0</v>
      </c>
      <c r="BH992" s="193">
        <f>IF(N992="sníž. přenesená",J992,0)</f>
        <v>0</v>
      </c>
      <c r="BI992" s="193">
        <f>IF(N992="nulová",J992,0)</f>
        <v>0</v>
      </c>
      <c r="BJ992" s="20" t="s">
        <v>82</v>
      </c>
      <c r="BK992" s="193">
        <f>ROUND(I992*H992,2)</f>
        <v>0</v>
      </c>
      <c r="BL992" s="20" t="s">
        <v>204</v>
      </c>
      <c r="BM992" s="192" t="s">
        <v>1498</v>
      </c>
    </row>
    <row r="993" spans="1:65" s="2" customFormat="1" ht="11.25">
      <c r="A993" s="37"/>
      <c r="B993" s="38"/>
      <c r="C993" s="39"/>
      <c r="D993" s="194" t="s">
        <v>206</v>
      </c>
      <c r="E993" s="39"/>
      <c r="F993" s="195" t="s">
        <v>1499</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206</v>
      </c>
      <c r="AU993" s="20" t="s">
        <v>84</v>
      </c>
    </row>
    <row r="994" spans="1:65" s="15" customFormat="1" ht="11.25">
      <c r="B994" s="222"/>
      <c r="C994" s="223"/>
      <c r="D994" s="201" t="s">
        <v>213</v>
      </c>
      <c r="E994" s="224" t="s">
        <v>28</v>
      </c>
      <c r="F994" s="225" t="s">
        <v>725</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5" customFormat="1" ht="11.25">
      <c r="B995" s="222"/>
      <c r="C995" s="223"/>
      <c r="D995" s="201" t="s">
        <v>213</v>
      </c>
      <c r="E995" s="224" t="s">
        <v>28</v>
      </c>
      <c r="F995" s="225" t="s">
        <v>1500</v>
      </c>
      <c r="G995" s="223"/>
      <c r="H995" s="224" t="s">
        <v>28</v>
      </c>
      <c r="I995" s="226"/>
      <c r="J995" s="223"/>
      <c r="K995" s="223"/>
      <c r="L995" s="227"/>
      <c r="M995" s="228"/>
      <c r="N995" s="229"/>
      <c r="O995" s="229"/>
      <c r="P995" s="229"/>
      <c r="Q995" s="229"/>
      <c r="R995" s="229"/>
      <c r="S995" s="229"/>
      <c r="T995" s="230"/>
      <c r="AT995" s="231" t="s">
        <v>213</v>
      </c>
      <c r="AU995" s="231" t="s">
        <v>84</v>
      </c>
      <c r="AV995" s="15" t="s">
        <v>82</v>
      </c>
      <c r="AW995" s="15" t="s">
        <v>35</v>
      </c>
      <c r="AX995" s="15" t="s">
        <v>74</v>
      </c>
      <c r="AY995" s="231" t="s">
        <v>197</v>
      </c>
    </row>
    <row r="996" spans="1:65" s="13" customFormat="1" ht="11.25">
      <c r="B996" s="199"/>
      <c r="C996" s="200"/>
      <c r="D996" s="201" t="s">
        <v>213</v>
      </c>
      <c r="E996" s="202" t="s">
        <v>28</v>
      </c>
      <c r="F996" s="203" t="s">
        <v>1501</v>
      </c>
      <c r="G996" s="200"/>
      <c r="H996" s="204">
        <v>66</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3" customFormat="1" ht="11.25">
      <c r="B997" s="199"/>
      <c r="C997" s="200"/>
      <c r="D997" s="201" t="s">
        <v>213</v>
      </c>
      <c r="E997" s="202" t="s">
        <v>28</v>
      </c>
      <c r="F997" s="203" t="s">
        <v>1502</v>
      </c>
      <c r="G997" s="200"/>
      <c r="H997" s="204">
        <v>29.7</v>
      </c>
      <c r="I997" s="205"/>
      <c r="J997" s="200"/>
      <c r="K997" s="200"/>
      <c r="L997" s="206"/>
      <c r="M997" s="207"/>
      <c r="N997" s="208"/>
      <c r="O997" s="208"/>
      <c r="P997" s="208"/>
      <c r="Q997" s="208"/>
      <c r="R997" s="208"/>
      <c r="S997" s="208"/>
      <c r="T997" s="209"/>
      <c r="AT997" s="210" t="s">
        <v>213</v>
      </c>
      <c r="AU997" s="210" t="s">
        <v>84</v>
      </c>
      <c r="AV997" s="13" t="s">
        <v>84</v>
      </c>
      <c r="AW997" s="13" t="s">
        <v>35</v>
      </c>
      <c r="AX997" s="13" t="s">
        <v>74</v>
      </c>
      <c r="AY997" s="210" t="s">
        <v>197</v>
      </c>
    </row>
    <row r="998" spans="1:65" s="14" customFormat="1" ht="11.25">
      <c r="B998" s="211"/>
      <c r="C998" s="212"/>
      <c r="D998" s="201" t="s">
        <v>213</v>
      </c>
      <c r="E998" s="213" t="s">
        <v>28</v>
      </c>
      <c r="F998" s="214" t="s">
        <v>226</v>
      </c>
      <c r="G998" s="212"/>
      <c r="H998" s="215">
        <v>95.7</v>
      </c>
      <c r="I998" s="216"/>
      <c r="J998" s="212"/>
      <c r="K998" s="212"/>
      <c r="L998" s="217"/>
      <c r="M998" s="218"/>
      <c r="N998" s="219"/>
      <c r="O998" s="219"/>
      <c r="P998" s="219"/>
      <c r="Q998" s="219"/>
      <c r="R998" s="219"/>
      <c r="S998" s="219"/>
      <c r="T998" s="220"/>
      <c r="AT998" s="221" t="s">
        <v>213</v>
      </c>
      <c r="AU998" s="221" t="s">
        <v>84</v>
      </c>
      <c r="AV998" s="14" t="s">
        <v>204</v>
      </c>
      <c r="AW998" s="14" t="s">
        <v>35</v>
      </c>
      <c r="AX998" s="14" t="s">
        <v>82</v>
      </c>
      <c r="AY998" s="221" t="s">
        <v>197</v>
      </c>
    </row>
    <row r="999" spans="1:65" s="2" customFormat="1" ht="16.5" customHeight="1">
      <c r="A999" s="37"/>
      <c r="B999" s="38"/>
      <c r="C999" s="181" t="s">
        <v>1503</v>
      </c>
      <c r="D999" s="181" t="s">
        <v>199</v>
      </c>
      <c r="E999" s="182" t="s">
        <v>1504</v>
      </c>
      <c r="F999" s="183" t="s">
        <v>1505</v>
      </c>
      <c r="G999" s="184" t="s">
        <v>202</v>
      </c>
      <c r="H999" s="185">
        <v>437.96800000000002</v>
      </c>
      <c r="I999" s="186"/>
      <c r="J999" s="187">
        <f>ROUND(I999*H999,2)</f>
        <v>0</v>
      </c>
      <c r="K999" s="183" t="s">
        <v>203</v>
      </c>
      <c r="L999" s="42"/>
      <c r="M999" s="188" t="s">
        <v>28</v>
      </c>
      <c r="N999" s="189" t="s">
        <v>45</v>
      </c>
      <c r="O999" s="67"/>
      <c r="P999" s="190">
        <f>O999*H999</f>
        <v>0</v>
      </c>
      <c r="Q999" s="190">
        <v>1.3999999999999999E-4</v>
      </c>
      <c r="R999" s="190">
        <f>Q999*H999</f>
        <v>6.1315519999999998E-2</v>
      </c>
      <c r="S999" s="190">
        <v>0</v>
      </c>
      <c r="T999" s="191">
        <f>S999*H999</f>
        <v>0</v>
      </c>
      <c r="U999" s="37"/>
      <c r="V999" s="37"/>
      <c r="W999" s="37"/>
      <c r="X999" s="37"/>
      <c r="Y999" s="37"/>
      <c r="Z999" s="37"/>
      <c r="AA999" s="37"/>
      <c r="AB999" s="37"/>
      <c r="AC999" s="37"/>
      <c r="AD999" s="37"/>
      <c r="AE999" s="37"/>
      <c r="AR999" s="192" t="s">
        <v>204</v>
      </c>
      <c r="AT999" s="192" t="s">
        <v>199</v>
      </c>
      <c r="AU999" s="192" t="s">
        <v>84</v>
      </c>
      <c r="AY999" s="20" t="s">
        <v>197</v>
      </c>
      <c r="BE999" s="193">
        <f>IF(N999="základní",J999,0)</f>
        <v>0</v>
      </c>
      <c r="BF999" s="193">
        <f>IF(N999="snížená",J999,0)</f>
        <v>0</v>
      </c>
      <c r="BG999" s="193">
        <f>IF(N999="zákl. přenesená",J999,0)</f>
        <v>0</v>
      </c>
      <c r="BH999" s="193">
        <f>IF(N999="sníž. přenesená",J999,0)</f>
        <v>0</v>
      </c>
      <c r="BI999" s="193">
        <f>IF(N999="nulová",J999,0)</f>
        <v>0</v>
      </c>
      <c r="BJ999" s="20" t="s">
        <v>82</v>
      </c>
      <c r="BK999" s="193">
        <f>ROUND(I999*H999,2)</f>
        <v>0</v>
      </c>
      <c r="BL999" s="20" t="s">
        <v>204</v>
      </c>
      <c r="BM999" s="192" t="s">
        <v>1506</v>
      </c>
    </row>
    <row r="1000" spans="1:65" s="2" customFormat="1" ht="11.25">
      <c r="A1000" s="37"/>
      <c r="B1000" s="38"/>
      <c r="C1000" s="39"/>
      <c r="D1000" s="194" t="s">
        <v>206</v>
      </c>
      <c r="E1000" s="39"/>
      <c r="F1000" s="195" t="s">
        <v>1507</v>
      </c>
      <c r="G1000" s="39"/>
      <c r="H1000" s="39"/>
      <c r="I1000" s="196"/>
      <c r="J1000" s="39"/>
      <c r="K1000" s="39"/>
      <c r="L1000" s="42"/>
      <c r="M1000" s="197"/>
      <c r="N1000" s="198"/>
      <c r="O1000" s="67"/>
      <c r="P1000" s="67"/>
      <c r="Q1000" s="67"/>
      <c r="R1000" s="67"/>
      <c r="S1000" s="67"/>
      <c r="T1000" s="68"/>
      <c r="U1000" s="37"/>
      <c r="V1000" s="37"/>
      <c r="W1000" s="37"/>
      <c r="X1000" s="37"/>
      <c r="Y1000" s="37"/>
      <c r="Z1000" s="37"/>
      <c r="AA1000" s="37"/>
      <c r="AB1000" s="37"/>
      <c r="AC1000" s="37"/>
      <c r="AD1000" s="37"/>
      <c r="AE1000" s="37"/>
      <c r="AT1000" s="20" t="s">
        <v>206</v>
      </c>
      <c r="AU1000" s="20" t="s">
        <v>84</v>
      </c>
    </row>
    <row r="1001" spans="1:65" s="15" customFormat="1" ht="11.25">
      <c r="B1001" s="222"/>
      <c r="C1001" s="223"/>
      <c r="D1001" s="201" t="s">
        <v>213</v>
      </c>
      <c r="E1001" s="224" t="s">
        <v>28</v>
      </c>
      <c r="F1001" s="225" t="s">
        <v>412</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5" customFormat="1" ht="11.25">
      <c r="B1002" s="222"/>
      <c r="C1002" s="223"/>
      <c r="D1002" s="201" t="s">
        <v>213</v>
      </c>
      <c r="E1002" s="224" t="s">
        <v>28</v>
      </c>
      <c r="F1002" s="225" t="s">
        <v>1421</v>
      </c>
      <c r="G1002" s="223"/>
      <c r="H1002" s="224" t="s">
        <v>28</v>
      </c>
      <c r="I1002" s="226"/>
      <c r="J1002" s="223"/>
      <c r="K1002" s="223"/>
      <c r="L1002" s="227"/>
      <c r="M1002" s="228"/>
      <c r="N1002" s="229"/>
      <c r="O1002" s="229"/>
      <c r="P1002" s="229"/>
      <c r="Q1002" s="229"/>
      <c r="R1002" s="229"/>
      <c r="S1002" s="229"/>
      <c r="T1002" s="230"/>
      <c r="AT1002" s="231" t="s">
        <v>213</v>
      </c>
      <c r="AU1002" s="231" t="s">
        <v>84</v>
      </c>
      <c r="AV1002" s="15" t="s">
        <v>82</v>
      </c>
      <c r="AW1002" s="15" t="s">
        <v>35</v>
      </c>
      <c r="AX1002" s="15" t="s">
        <v>74</v>
      </c>
      <c r="AY1002" s="231" t="s">
        <v>197</v>
      </c>
    </row>
    <row r="1003" spans="1:65" s="13" customFormat="1" ht="11.25">
      <c r="B1003" s="199"/>
      <c r="C1003" s="200"/>
      <c r="D1003" s="201" t="s">
        <v>213</v>
      </c>
      <c r="E1003" s="202" t="s">
        <v>28</v>
      </c>
      <c r="F1003" s="203" t="s">
        <v>1508</v>
      </c>
      <c r="G1003" s="200"/>
      <c r="H1003" s="204">
        <v>426.01</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3" customFormat="1" ht="11.25">
      <c r="B1004" s="199"/>
      <c r="C1004" s="200"/>
      <c r="D1004" s="201" t="s">
        <v>213</v>
      </c>
      <c r="E1004" s="202" t="s">
        <v>28</v>
      </c>
      <c r="F1004" s="203" t="s">
        <v>1509</v>
      </c>
      <c r="G1004" s="200"/>
      <c r="H1004" s="204">
        <v>11.958</v>
      </c>
      <c r="I1004" s="205"/>
      <c r="J1004" s="200"/>
      <c r="K1004" s="200"/>
      <c r="L1004" s="206"/>
      <c r="M1004" s="207"/>
      <c r="N1004" s="208"/>
      <c r="O1004" s="208"/>
      <c r="P1004" s="208"/>
      <c r="Q1004" s="208"/>
      <c r="R1004" s="208"/>
      <c r="S1004" s="208"/>
      <c r="T1004" s="209"/>
      <c r="AT1004" s="210" t="s">
        <v>213</v>
      </c>
      <c r="AU1004" s="210" t="s">
        <v>84</v>
      </c>
      <c r="AV1004" s="13" t="s">
        <v>84</v>
      </c>
      <c r="AW1004" s="13" t="s">
        <v>35</v>
      </c>
      <c r="AX1004" s="13" t="s">
        <v>74</v>
      </c>
      <c r="AY1004" s="210" t="s">
        <v>197</v>
      </c>
    </row>
    <row r="1005" spans="1:65" s="14" customFormat="1" ht="11.25">
      <c r="B1005" s="211"/>
      <c r="C1005" s="212"/>
      <c r="D1005" s="201" t="s">
        <v>213</v>
      </c>
      <c r="E1005" s="213" t="s">
        <v>28</v>
      </c>
      <c r="F1005" s="214" t="s">
        <v>226</v>
      </c>
      <c r="G1005" s="212"/>
      <c r="H1005" s="215">
        <v>437.96800000000002</v>
      </c>
      <c r="I1005" s="216"/>
      <c r="J1005" s="212"/>
      <c r="K1005" s="212"/>
      <c r="L1005" s="217"/>
      <c r="M1005" s="218"/>
      <c r="N1005" s="219"/>
      <c r="O1005" s="219"/>
      <c r="P1005" s="219"/>
      <c r="Q1005" s="219"/>
      <c r="R1005" s="219"/>
      <c r="S1005" s="219"/>
      <c r="T1005" s="220"/>
      <c r="AT1005" s="221" t="s">
        <v>213</v>
      </c>
      <c r="AU1005" s="221" t="s">
        <v>84</v>
      </c>
      <c r="AV1005" s="14" t="s">
        <v>204</v>
      </c>
      <c r="AW1005" s="14" t="s">
        <v>35</v>
      </c>
      <c r="AX1005" s="14" t="s">
        <v>82</v>
      </c>
      <c r="AY1005" s="221" t="s">
        <v>197</v>
      </c>
    </row>
    <row r="1006" spans="1:65" s="2" customFormat="1" ht="37.9" customHeight="1">
      <c r="A1006" s="37"/>
      <c r="B1006" s="38"/>
      <c r="C1006" s="181" t="s">
        <v>1510</v>
      </c>
      <c r="D1006" s="181" t="s">
        <v>199</v>
      </c>
      <c r="E1006" s="182" t="s">
        <v>1511</v>
      </c>
      <c r="F1006" s="183" t="s">
        <v>1512</v>
      </c>
      <c r="G1006" s="184" t="s">
        <v>202</v>
      </c>
      <c r="H1006" s="185">
        <v>426.01</v>
      </c>
      <c r="I1006" s="186"/>
      <c r="J1006" s="187">
        <f>ROUND(I1006*H1006,2)</f>
        <v>0</v>
      </c>
      <c r="K1006" s="183" t="s">
        <v>203</v>
      </c>
      <c r="L1006" s="42"/>
      <c r="M1006" s="188" t="s">
        <v>28</v>
      </c>
      <c r="N1006" s="189" t="s">
        <v>45</v>
      </c>
      <c r="O1006" s="67"/>
      <c r="P1006" s="190">
        <f>O1006*H1006</f>
        <v>0</v>
      </c>
      <c r="Q1006" s="190">
        <v>8.5199999999999998E-3</v>
      </c>
      <c r="R1006" s="190">
        <f>Q1006*H1006</f>
        <v>3.6296051999999999</v>
      </c>
      <c r="S1006" s="190">
        <v>0</v>
      </c>
      <c r="T1006" s="191">
        <f>S1006*H1006</f>
        <v>0</v>
      </c>
      <c r="U1006" s="37"/>
      <c r="V1006" s="37"/>
      <c r="W1006" s="37"/>
      <c r="X1006" s="37"/>
      <c r="Y1006" s="37"/>
      <c r="Z1006" s="37"/>
      <c r="AA1006" s="37"/>
      <c r="AB1006" s="37"/>
      <c r="AC1006" s="37"/>
      <c r="AD1006" s="37"/>
      <c r="AE1006" s="37"/>
      <c r="AR1006" s="192" t="s">
        <v>204</v>
      </c>
      <c r="AT1006" s="192" t="s">
        <v>199</v>
      </c>
      <c r="AU1006" s="192" t="s">
        <v>84</v>
      </c>
      <c r="AY1006" s="20" t="s">
        <v>197</v>
      </c>
      <c r="BE1006" s="193">
        <f>IF(N1006="základní",J1006,0)</f>
        <v>0</v>
      </c>
      <c r="BF1006" s="193">
        <f>IF(N1006="snížená",J1006,0)</f>
        <v>0</v>
      </c>
      <c r="BG1006" s="193">
        <f>IF(N1006="zákl. přenesená",J1006,0)</f>
        <v>0</v>
      </c>
      <c r="BH1006" s="193">
        <f>IF(N1006="sníž. přenesená",J1006,0)</f>
        <v>0</v>
      </c>
      <c r="BI1006" s="193">
        <f>IF(N1006="nulová",J1006,0)</f>
        <v>0</v>
      </c>
      <c r="BJ1006" s="20" t="s">
        <v>82</v>
      </c>
      <c r="BK1006" s="193">
        <f>ROUND(I1006*H1006,2)</f>
        <v>0</v>
      </c>
      <c r="BL1006" s="20" t="s">
        <v>204</v>
      </c>
      <c r="BM1006" s="192" t="s">
        <v>1513</v>
      </c>
    </row>
    <row r="1007" spans="1:65" s="2" customFormat="1" ht="11.25">
      <c r="A1007" s="37"/>
      <c r="B1007" s="38"/>
      <c r="C1007" s="39"/>
      <c r="D1007" s="194" t="s">
        <v>206</v>
      </c>
      <c r="E1007" s="39"/>
      <c r="F1007" s="195" t="s">
        <v>1514</v>
      </c>
      <c r="G1007" s="39"/>
      <c r="H1007" s="39"/>
      <c r="I1007" s="196"/>
      <c r="J1007" s="39"/>
      <c r="K1007" s="39"/>
      <c r="L1007" s="42"/>
      <c r="M1007" s="197"/>
      <c r="N1007" s="198"/>
      <c r="O1007" s="67"/>
      <c r="P1007" s="67"/>
      <c r="Q1007" s="67"/>
      <c r="R1007" s="67"/>
      <c r="S1007" s="67"/>
      <c r="T1007" s="68"/>
      <c r="U1007" s="37"/>
      <c r="V1007" s="37"/>
      <c r="W1007" s="37"/>
      <c r="X1007" s="37"/>
      <c r="Y1007" s="37"/>
      <c r="Z1007" s="37"/>
      <c r="AA1007" s="37"/>
      <c r="AB1007" s="37"/>
      <c r="AC1007" s="37"/>
      <c r="AD1007" s="37"/>
      <c r="AE1007" s="37"/>
      <c r="AT1007" s="20" t="s">
        <v>206</v>
      </c>
      <c r="AU1007" s="20" t="s">
        <v>84</v>
      </c>
    </row>
    <row r="1008" spans="1:65" s="15" customFormat="1" ht="11.25">
      <c r="B1008" s="222"/>
      <c r="C1008" s="223"/>
      <c r="D1008" s="201" t="s">
        <v>213</v>
      </c>
      <c r="E1008" s="224" t="s">
        <v>28</v>
      </c>
      <c r="F1008" s="225" t="s">
        <v>1245</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1421</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5" customFormat="1" ht="11.25">
      <c r="B1010" s="222"/>
      <c r="C1010" s="223"/>
      <c r="D1010" s="201" t="s">
        <v>213</v>
      </c>
      <c r="E1010" s="224" t="s">
        <v>28</v>
      </c>
      <c r="F1010" s="225" t="s">
        <v>1515</v>
      </c>
      <c r="G1010" s="223"/>
      <c r="H1010" s="224" t="s">
        <v>28</v>
      </c>
      <c r="I1010" s="226"/>
      <c r="J1010" s="223"/>
      <c r="K1010" s="223"/>
      <c r="L1010" s="227"/>
      <c r="M1010" s="228"/>
      <c r="N1010" s="229"/>
      <c r="O1010" s="229"/>
      <c r="P1010" s="229"/>
      <c r="Q1010" s="229"/>
      <c r="R1010" s="229"/>
      <c r="S1010" s="229"/>
      <c r="T1010" s="230"/>
      <c r="AT1010" s="231" t="s">
        <v>213</v>
      </c>
      <c r="AU1010" s="231" t="s">
        <v>84</v>
      </c>
      <c r="AV1010" s="15" t="s">
        <v>82</v>
      </c>
      <c r="AW1010" s="15" t="s">
        <v>35</v>
      </c>
      <c r="AX1010" s="15" t="s">
        <v>74</v>
      </c>
      <c r="AY1010" s="231" t="s">
        <v>197</v>
      </c>
    </row>
    <row r="1011" spans="1:65" s="13" customFormat="1" ht="11.25">
      <c r="B1011" s="199"/>
      <c r="C1011" s="200"/>
      <c r="D1011" s="201" t="s">
        <v>213</v>
      </c>
      <c r="E1011" s="202" t="s">
        <v>28</v>
      </c>
      <c r="F1011" s="203" t="s">
        <v>1516</v>
      </c>
      <c r="G1011" s="200"/>
      <c r="H1011" s="204">
        <v>28.954999999999998</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69.790000000000006</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288.8</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3" customFormat="1" ht="11.25">
      <c r="B1014" s="199"/>
      <c r="C1014" s="200"/>
      <c r="D1014" s="201" t="s">
        <v>213</v>
      </c>
      <c r="E1014" s="202" t="s">
        <v>28</v>
      </c>
      <c r="F1014" s="203" t="s">
        <v>1519</v>
      </c>
      <c r="G1014" s="200"/>
      <c r="H1014" s="204">
        <v>38.465000000000003</v>
      </c>
      <c r="I1014" s="205"/>
      <c r="J1014" s="200"/>
      <c r="K1014" s="200"/>
      <c r="L1014" s="206"/>
      <c r="M1014" s="207"/>
      <c r="N1014" s="208"/>
      <c r="O1014" s="208"/>
      <c r="P1014" s="208"/>
      <c r="Q1014" s="208"/>
      <c r="R1014" s="208"/>
      <c r="S1014" s="208"/>
      <c r="T1014" s="209"/>
      <c r="AT1014" s="210" t="s">
        <v>213</v>
      </c>
      <c r="AU1014" s="210" t="s">
        <v>84</v>
      </c>
      <c r="AV1014" s="13" t="s">
        <v>84</v>
      </c>
      <c r="AW1014" s="13" t="s">
        <v>35</v>
      </c>
      <c r="AX1014" s="13" t="s">
        <v>74</v>
      </c>
      <c r="AY1014" s="210" t="s">
        <v>197</v>
      </c>
    </row>
    <row r="1015" spans="1:65" s="14" customFormat="1" ht="11.25">
      <c r="B1015" s="211"/>
      <c r="C1015" s="212"/>
      <c r="D1015" s="201" t="s">
        <v>213</v>
      </c>
      <c r="E1015" s="213" t="s">
        <v>28</v>
      </c>
      <c r="F1015" s="214" t="s">
        <v>226</v>
      </c>
      <c r="G1015" s="212"/>
      <c r="H1015" s="215">
        <v>426.01</v>
      </c>
      <c r="I1015" s="216"/>
      <c r="J1015" s="212"/>
      <c r="K1015" s="212"/>
      <c r="L1015" s="217"/>
      <c r="M1015" s="218"/>
      <c r="N1015" s="219"/>
      <c r="O1015" s="219"/>
      <c r="P1015" s="219"/>
      <c r="Q1015" s="219"/>
      <c r="R1015" s="219"/>
      <c r="S1015" s="219"/>
      <c r="T1015" s="220"/>
      <c r="AT1015" s="221" t="s">
        <v>213</v>
      </c>
      <c r="AU1015" s="221" t="s">
        <v>84</v>
      </c>
      <c r="AV1015" s="14" t="s">
        <v>204</v>
      </c>
      <c r="AW1015" s="14" t="s">
        <v>35</v>
      </c>
      <c r="AX1015" s="14" t="s">
        <v>82</v>
      </c>
      <c r="AY1015" s="221" t="s">
        <v>197</v>
      </c>
    </row>
    <row r="1016" spans="1:65" s="2" customFormat="1" ht="16.5" customHeight="1">
      <c r="A1016" s="37"/>
      <c r="B1016" s="38"/>
      <c r="C1016" s="247" t="s">
        <v>1520</v>
      </c>
      <c r="D1016" s="247" t="s">
        <v>519</v>
      </c>
      <c r="E1016" s="248" t="s">
        <v>1424</v>
      </c>
      <c r="F1016" s="249" t="s">
        <v>1425</v>
      </c>
      <c r="G1016" s="250" t="s">
        <v>202</v>
      </c>
      <c r="H1016" s="251">
        <v>447.31099999999998</v>
      </c>
      <c r="I1016" s="252"/>
      <c r="J1016" s="253">
        <f>ROUND(I1016*H1016,2)</f>
        <v>0</v>
      </c>
      <c r="K1016" s="249" t="s">
        <v>203</v>
      </c>
      <c r="L1016" s="254"/>
      <c r="M1016" s="255" t="s">
        <v>28</v>
      </c>
      <c r="N1016" s="256" t="s">
        <v>45</v>
      </c>
      <c r="O1016" s="67"/>
      <c r="P1016" s="190">
        <f>O1016*H1016</f>
        <v>0</v>
      </c>
      <c r="Q1016" s="190">
        <v>1.6800000000000001E-3</v>
      </c>
      <c r="R1016" s="190">
        <f>Q1016*H1016</f>
        <v>0.75148247999999995</v>
      </c>
      <c r="S1016" s="190">
        <v>0</v>
      </c>
      <c r="T1016" s="191">
        <f>S1016*H1016</f>
        <v>0</v>
      </c>
      <c r="U1016" s="37"/>
      <c r="V1016" s="37"/>
      <c r="W1016" s="37"/>
      <c r="X1016" s="37"/>
      <c r="Y1016" s="37"/>
      <c r="Z1016" s="37"/>
      <c r="AA1016" s="37"/>
      <c r="AB1016" s="37"/>
      <c r="AC1016" s="37"/>
      <c r="AD1016" s="37"/>
      <c r="AE1016" s="37"/>
      <c r="AR1016" s="192" t="s">
        <v>243</v>
      </c>
      <c r="AT1016" s="192" t="s">
        <v>519</v>
      </c>
      <c r="AU1016" s="192" t="s">
        <v>84</v>
      </c>
      <c r="AY1016" s="20" t="s">
        <v>197</v>
      </c>
      <c r="BE1016" s="193">
        <f>IF(N1016="základní",J1016,0)</f>
        <v>0</v>
      </c>
      <c r="BF1016" s="193">
        <f>IF(N1016="snížená",J1016,0)</f>
        <v>0</v>
      </c>
      <c r="BG1016" s="193">
        <f>IF(N1016="zákl. přenesená",J1016,0)</f>
        <v>0</v>
      </c>
      <c r="BH1016" s="193">
        <f>IF(N1016="sníž. přenesená",J1016,0)</f>
        <v>0</v>
      </c>
      <c r="BI1016" s="193">
        <f>IF(N1016="nulová",J1016,0)</f>
        <v>0</v>
      </c>
      <c r="BJ1016" s="20" t="s">
        <v>82</v>
      </c>
      <c r="BK1016" s="193">
        <f>ROUND(I1016*H1016,2)</f>
        <v>0</v>
      </c>
      <c r="BL1016" s="20" t="s">
        <v>204</v>
      </c>
      <c r="BM1016" s="192" t="s">
        <v>1521</v>
      </c>
    </row>
    <row r="1017" spans="1:65" s="13" customFormat="1" ht="11.25">
      <c r="B1017" s="199"/>
      <c r="C1017" s="200"/>
      <c r="D1017" s="201" t="s">
        <v>213</v>
      </c>
      <c r="E1017" s="200"/>
      <c r="F1017" s="203" t="s">
        <v>1522</v>
      </c>
      <c r="G1017" s="200"/>
      <c r="H1017" s="204">
        <v>447.31099999999998</v>
      </c>
      <c r="I1017" s="205"/>
      <c r="J1017" s="200"/>
      <c r="K1017" s="200"/>
      <c r="L1017" s="206"/>
      <c r="M1017" s="207"/>
      <c r="N1017" s="208"/>
      <c r="O1017" s="208"/>
      <c r="P1017" s="208"/>
      <c r="Q1017" s="208"/>
      <c r="R1017" s="208"/>
      <c r="S1017" s="208"/>
      <c r="T1017" s="209"/>
      <c r="AT1017" s="210" t="s">
        <v>213</v>
      </c>
      <c r="AU1017" s="210" t="s">
        <v>84</v>
      </c>
      <c r="AV1017" s="13" t="s">
        <v>84</v>
      </c>
      <c r="AW1017" s="13" t="s">
        <v>4</v>
      </c>
      <c r="AX1017" s="13" t="s">
        <v>82</v>
      </c>
      <c r="AY1017" s="210" t="s">
        <v>197</v>
      </c>
    </row>
    <row r="1018" spans="1:65" s="2" customFormat="1" ht="24.2" customHeight="1">
      <c r="A1018" s="37"/>
      <c r="B1018" s="38"/>
      <c r="C1018" s="181" t="s">
        <v>1523</v>
      </c>
      <c r="D1018" s="181" t="s">
        <v>199</v>
      </c>
      <c r="E1018" s="182" t="s">
        <v>1524</v>
      </c>
      <c r="F1018" s="183" t="s">
        <v>1525</v>
      </c>
      <c r="G1018" s="184" t="s">
        <v>202</v>
      </c>
      <c r="H1018" s="185">
        <v>426.01</v>
      </c>
      <c r="I1018" s="186"/>
      <c r="J1018" s="187">
        <f>ROUND(I1018*H1018,2)</f>
        <v>0</v>
      </c>
      <c r="K1018" s="183" t="s">
        <v>203</v>
      </c>
      <c r="L1018" s="42"/>
      <c r="M1018" s="188" t="s">
        <v>28</v>
      </c>
      <c r="N1018" s="189" t="s">
        <v>45</v>
      </c>
      <c r="O1018" s="67"/>
      <c r="P1018" s="190">
        <f>O1018*H1018</f>
        <v>0</v>
      </c>
      <c r="Q1018" s="190">
        <v>8.0000000000000007E-5</v>
      </c>
      <c r="R1018" s="190">
        <f>Q1018*H1018</f>
        <v>3.4080800000000001E-2</v>
      </c>
      <c r="S1018" s="190">
        <v>0</v>
      </c>
      <c r="T1018" s="191">
        <f>S1018*H1018</f>
        <v>0</v>
      </c>
      <c r="U1018" s="37"/>
      <c r="V1018" s="37"/>
      <c r="W1018" s="37"/>
      <c r="X1018" s="37"/>
      <c r="Y1018" s="37"/>
      <c r="Z1018" s="37"/>
      <c r="AA1018" s="37"/>
      <c r="AB1018" s="37"/>
      <c r="AC1018" s="37"/>
      <c r="AD1018" s="37"/>
      <c r="AE1018" s="37"/>
      <c r="AR1018" s="192" t="s">
        <v>204</v>
      </c>
      <c r="AT1018" s="192" t="s">
        <v>199</v>
      </c>
      <c r="AU1018" s="192" t="s">
        <v>84</v>
      </c>
      <c r="AY1018" s="20" t="s">
        <v>197</v>
      </c>
      <c r="BE1018" s="193">
        <f>IF(N1018="základní",J1018,0)</f>
        <v>0</v>
      </c>
      <c r="BF1018" s="193">
        <f>IF(N1018="snížená",J1018,0)</f>
        <v>0</v>
      </c>
      <c r="BG1018" s="193">
        <f>IF(N1018="zákl. přenesená",J1018,0)</f>
        <v>0</v>
      </c>
      <c r="BH1018" s="193">
        <f>IF(N1018="sníž. přenesená",J1018,0)</f>
        <v>0</v>
      </c>
      <c r="BI1018" s="193">
        <f>IF(N1018="nulová",J1018,0)</f>
        <v>0</v>
      </c>
      <c r="BJ1018" s="20" t="s">
        <v>82</v>
      </c>
      <c r="BK1018" s="193">
        <f>ROUND(I1018*H1018,2)</f>
        <v>0</v>
      </c>
      <c r="BL1018" s="20" t="s">
        <v>204</v>
      </c>
      <c r="BM1018" s="192" t="s">
        <v>1526</v>
      </c>
    </row>
    <row r="1019" spans="1:65" s="2" customFormat="1" ht="11.25">
      <c r="A1019" s="37"/>
      <c r="B1019" s="38"/>
      <c r="C1019" s="39"/>
      <c r="D1019" s="194" t="s">
        <v>206</v>
      </c>
      <c r="E1019" s="39"/>
      <c r="F1019" s="195" t="s">
        <v>1527</v>
      </c>
      <c r="G1019" s="39"/>
      <c r="H1019" s="39"/>
      <c r="I1019" s="196"/>
      <c r="J1019" s="39"/>
      <c r="K1019" s="39"/>
      <c r="L1019" s="42"/>
      <c r="M1019" s="197"/>
      <c r="N1019" s="198"/>
      <c r="O1019" s="67"/>
      <c r="P1019" s="67"/>
      <c r="Q1019" s="67"/>
      <c r="R1019" s="67"/>
      <c r="S1019" s="67"/>
      <c r="T1019" s="68"/>
      <c r="U1019" s="37"/>
      <c r="V1019" s="37"/>
      <c r="W1019" s="37"/>
      <c r="X1019" s="37"/>
      <c r="Y1019" s="37"/>
      <c r="Z1019" s="37"/>
      <c r="AA1019" s="37"/>
      <c r="AB1019" s="37"/>
      <c r="AC1019" s="37"/>
      <c r="AD1019" s="37"/>
      <c r="AE1019" s="37"/>
      <c r="AT1019" s="20" t="s">
        <v>206</v>
      </c>
      <c r="AU1019" s="20" t="s">
        <v>84</v>
      </c>
    </row>
    <row r="1020" spans="1:65" s="2" customFormat="1" ht="16.5" customHeight="1">
      <c r="A1020" s="37"/>
      <c r="B1020" s="38"/>
      <c r="C1020" s="181" t="s">
        <v>1528</v>
      </c>
      <c r="D1020" s="181" t="s">
        <v>199</v>
      </c>
      <c r="E1020" s="182" t="s">
        <v>1529</v>
      </c>
      <c r="F1020" s="183" t="s">
        <v>1530</v>
      </c>
      <c r="G1020" s="184" t="s">
        <v>265</v>
      </c>
      <c r="H1020" s="185">
        <v>69.900000000000006</v>
      </c>
      <c r="I1020" s="186"/>
      <c r="J1020" s="187">
        <f>ROUND(I1020*H1020,2)</f>
        <v>0</v>
      </c>
      <c r="K1020" s="183" t="s">
        <v>203</v>
      </c>
      <c r="L1020" s="42"/>
      <c r="M1020" s="188" t="s">
        <v>28</v>
      </c>
      <c r="N1020" s="189" t="s">
        <v>45</v>
      </c>
      <c r="O1020" s="67"/>
      <c r="P1020" s="190">
        <f>O1020*H1020</f>
        <v>0</v>
      </c>
      <c r="Q1020" s="190">
        <v>5.0000000000000002E-5</v>
      </c>
      <c r="R1020" s="190">
        <f>Q1020*H1020</f>
        <v>3.4950000000000003E-3</v>
      </c>
      <c r="S1020" s="190">
        <v>0</v>
      </c>
      <c r="T1020" s="191">
        <f>S1020*H1020</f>
        <v>0</v>
      </c>
      <c r="U1020" s="37"/>
      <c r="V1020" s="37"/>
      <c r="W1020" s="37"/>
      <c r="X1020" s="37"/>
      <c r="Y1020" s="37"/>
      <c r="Z1020" s="37"/>
      <c r="AA1020" s="37"/>
      <c r="AB1020" s="37"/>
      <c r="AC1020" s="37"/>
      <c r="AD1020" s="37"/>
      <c r="AE1020" s="37"/>
      <c r="AR1020" s="192" t="s">
        <v>204</v>
      </c>
      <c r="AT1020" s="192" t="s">
        <v>199</v>
      </c>
      <c r="AU1020" s="192" t="s">
        <v>84</v>
      </c>
      <c r="AY1020" s="20" t="s">
        <v>197</v>
      </c>
      <c r="BE1020" s="193">
        <f>IF(N1020="základní",J1020,0)</f>
        <v>0</v>
      </c>
      <c r="BF1020" s="193">
        <f>IF(N1020="snížená",J1020,0)</f>
        <v>0</v>
      </c>
      <c r="BG1020" s="193">
        <f>IF(N1020="zákl. přenesená",J1020,0)</f>
        <v>0</v>
      </c>
      <c r="BH1020" s="193">
        <f>IF(N1020="sníž. přenesená",J1020,0)</f>
        <v>0</v>
      </c>
      <c r="BI1020" s="193">
        <f>IF(N1020="nulová",J1020,0)</f>
        <v>0</v>
      </c>
      <c r="BJ1020" s="20" t="s">
        <v>82</v>
      </c>
      <c r="BK1020" s="193">
        <f>ROUND(I1020*H1020,2)</f>
        <v>0</v>
      </c>
      <c r="BL1020" s="20" t="s">
        <v>204</v>
      </c>
      <c r="BM1020" s="192" t="s">
        <v>1531</v>
      </c>
    </row>
    <row r="1021" spans="1:65" s="2" customFormat="1" ht="11.25">
      <c r="A1021" s="37"/>
      <c r="B1021" s="38"/>
      <c r="C1021" s="39"/>
      <c r="D1021" s="194" t="s">
        <v>206</v>
      </c>
      <c r="E1021" s="39"/>
      <c r="F1021" s="195" t="s">
        <v>1532</v>
      </c>
      <c r="G1021" s="39"/>
      <c r="H1021" s="39"/>
      <c r="I1021" s="196"/>
      <c r="J1021" s="39"/>
      <c r="K1021" s="39"/>
      <c r="L1021" s="42"/>
      <c r="M1021" s="197"/>
      <c r="N1021" s="198"/>
      <c r="O1021" s="67"/>
      <c r="P1021" s="67"/>
      <c r="Q1021" s="67"/>
      <c r="R1021" s="67"/>
      <c r="S1021" s="67"/>
      <c r="T1021" s="68"/>
      <c r="U1021" s="37"/>
      <c r="V1021" s="37"/>
      <c r="W1021" s="37"/>
      <c r="X1021" s="37"/>
      <c r="Y1021" s="37"/>
      <c r="Z1021" s="37"/>
      <c r="AA1021" s="37"/>
      <c r="AB1021" s="37"/>
      <c r="AC1021" s="37"/>
      <c r="AD1021" s="37"/>
      <c r="AE1021" s="37"/>
      <c r="AT1021" s="20" t="s">
        <v>206</v>
      </c>
      <c r="AU1021" s="20" t="s">
        <v>84</v>
      </c>
    </row>
    <row r="1022" spans="1:65" s="15" customFormat="1" ht="11.25">
      <c r="B1022" s="222"/>
      <c r="C1022" s="223"/>
      <c r="D1022" s="201" t="s">
        <v>213</v>
      </c>
      <c r="E1022" s="224" t="s">
        <v>28</v>
      </c>
      <c r="F1022" s="225" t="s">
        <v>1245</v>
      </c>
      <c r="G1022" s="223"/>
      <c r="H1022" s="224" t="s">
        <v>28</v>
      </c>
      <c r="I1022" s="226"/>
      <c r="J1022" s="223"/>
      <c r="K1022" s="223"/>
      <c r="L1022" s="227"/>
      <c r="M1022" s="228"/>
      <c r="N1022" s="229"/>
      <c r="O1022" s="229"/>
      <c r="P1022" s="229"/>
      <c r="Q1022" s="229"/>
      <c r="R1022" s="229"/>
      <c r="S1022" s="229"/>
      <c r="T1022" s="230"/>
      <c r="AT1022" s="231" t="s">
        <v>213</v>
      </c>
      <c r="AU1022" s="231" t="s">
        <v>84</v>
      </c>
      <c r="AV1022" s="15" t="s">
        <v>82</v>
      </c>
      <c r="AW1022" s="15" t="s">
        <v>35</v>
      </c>
      <c r="AX1022" s="15" t="s">
        <v>74</v>
      </c>
      <c r="AY1022" s="231" t="s">
        <v>197</v>
      </c>
    </row>
    <row r="1023" spans="1:65" s="13" customFormat="1" ht="11.25">
      <c r="B1023" s="199"/>
      <c r="C1023" s="200"/>
      <c r="D1023" s="201" t="s">
        <v>213</v>
      </c>
      <c r="E1023" s="202" t="s">
        <v>28</v>
      </c>
      <c r="F1023" s="203" t="s">
        <v>1533</v>
      </c>
      <c r="G1023" s="200"/>
      <c r="H1023" s="204">
        <v>69.900000000000006</v>
      </c>
      <c r="I1023" s="205"/>
      <c r="J1023" s="200"/>
      <c r="K1023" s="200"/>
      <c r="L1023" s="206"/>
      <c r="M1023" s="207"/>
      <c r="N1023" s="208"/>
      <c r="O1023" s="208"/>
      <c r="P1023" s="208"/>
      <c r="Q1023" s="208"/>
      <c r="R1023" s="208"/>
      <c r="S1023" s="208"/>
      <c r="T1023" s="209"/>
      <c r="AT1023" s="210" t="s">
        <v>213</v>
      </c>
      <c r="AU1023" s="210" t="s">
        <v>84</v>
      </c>
      <c r="AV1023" s="13" t="s">
        <v>84</v>
      </c>
      <c r="AW1023" s="13" t="s">
        <v>35</v>
      </c>
      <c r="AX1023" s="13" t="s">
        <v>82</v>
      </c>
      <c r="AY1023" s="210" t="s">
        <v>197</v>
      </c>
    </row>
    <row r="1024" spans="1:65" s="2" customFormat="1" ht="16.5" customHeight="1">
      <c r="A1024" s="37"/>
      <c r="B1024" s="38"/>
      <c r="C1024" s="247" t="s">
        <v>1534</v>
      </c>
      <c r="D1024" s="247" t="s">
        <v>519</v>
      </c>
      <c r="E1024" s="248" t="s">
        <v>1535</v>
      </c>
      <c r="F1024" s="249" t="s">
        <v>1536</v>
      </c>
      <c r="G1024" s="250" t="s">
        <v>265</v>
      </c>
      <c r="H1024" s="251">
        <v>73.394999999999996</v>
      </c>
      <c r="I1024" s="252"/>
      <c r="J1024" s="253">
        <f>ROUND(I1024*H1024,2)</f>
        <v>0</v>
      </c>
      <c r="K1024" s="249" t="s">
        <v>203</v>
      </c>
      <c r="L1024" s="254"/>
      <c r="M1024" s="255" t="s">
        <v>28</v>
      </c>
      <c r="N1024" s="256" t="s">
        <v>45</v>
      </c>
      <c r="O1024" s="67"/>
      <c r="P1024" s="190">
        <f>O1024*H1024</f>
        <v>0</v>
      </c>
      <c r="Q1024" s="190">
        <v>4.2000000000000002E-4</v>
      </c>
      <c r="R1024" s="190">
        <f>Q1024*H1024</f>
        <v>3.08259E-2</v>
      </c>
      <c r="S1024" s="190">
        <v>0</v>
      </c>
      <c r="T1024" s="191">
        <f>S1024*H1024</f>
        <v>0</v>
      </c>
      <c r="U1024" s="37"/>
      <c r="V1024" s="37"/>
      <c r="W1024" s="37"/>
      <c r="X1024" s="37"/>
      <c r="Y1024" s="37"/>
      <c r="Z1024" s="37"/>
      <c r="AA1024" s="37"/>
      <c r="AB1024" s="37"/>
      <c r="AC1024" s="37"/>
      <c r="AD1024" s="37"/>
      <c r="AE1024" s="37"/>
      <c r="AR1024" s="192" t="s">
        <v>243</v>
      </c>
      <c r="AT1024" s="192" t="s">
        <v>519</v>
      </c>
      <c r="AU1024" s="192" t="s">
        <v>84</v>
      </c>
      <c r="AY1024" s="20" t="s">
        <v>197</v>
      </c>
      <c r="BE1024" s="193">
        <f>IF(N1024="základní",J1024,0)</f>
        <v>0</v>
      </c>
      <c r="BF1024" s="193">
        <f>IF(N1024="snížená",J1024,0)</f>
        <v>0</v>
      </c>
      <c r="BG1024" s="193">
        <f>IF(N1024="zákl. přenesená",J1024,0)</f>
        <v>0</v>
      </c>
      <c r="BH1024" s="193">
        <f>IF(N1024="sníž. přenesená",J1024,0)</f>
        <v>0</v>
      </c>
      <c r="BI1024" s="193">
        <f>IF(N1024="nulová",J1024,0)</f>
        <v>0</v>
      </c>
      <c r="BJ1024" s="20" t="s">
        <v>82</v>
      </c>
      <c r="BK1024" s="193">
        <f>ROUND(I1024*H1024,2)</f>
        <v>0</v>
      </c>
      <c r="BL1024" s="20" t="s">
        <v>204</v>
      </c>
      <c r="BM1024" s="192" t="s">
        <v>1537</v>
      </c>
    </row>
    <row r="1025" spans="1:65" s="13" customFormat="1" ht="11.25">
      <c r="B1025" s="199"/>
      <c r="C1025" s="200"/>
      <c r="D1025" s="201" t="s">
        <v>213</v>
      </c>
      <c r="E1025" s="200"/>
      <c r="F1025" s="203" t="s">
        <v>1538</v>
      </c>
      <c r="G1025" s="200"/>
      <c r="H1025" s="204">
        <v>73.394999999999996</v>
      </c>
      <c r="I1025" s="205"/>
      <c r="J1025" s="200"/>
      <c r="K1025" s="200"/>
      <c r="L1025" s="206"/>
      <c r="M1025" s="207"/>
      <c r="N1025" s="208"/>
      <c r="O1025" s="208"/>
      <c r="P1025" s="208"/>
      <c r="Q1025" s="208"/>
      <c r="R1025" s="208"/>
      <c r="S1025" s="208"/>
      <c r="T1025" s="209"/>
      <c r="AT1025" s="210" t="s">
        <v>213</v>
      </c>
      <c r="AU1025" s="210" t="s">
        <v>84</v>
      </c>
      <c r="AV1025" s="13" t="s">
        <v>84</v>
      </c>
      <c r="AW1025" s="13" t="s">
        <v>4</v>
      </c>
      <c r="AX1025" s="13" t="s">
        <v>82</v>
      </c>
      <c r="AY1025" s="210" t="s">
        <v>197</v>
      </c>
    </row>
    <row r="1026" spans="1:65" s="2" customFormat="1" ht="16.5" customHeight="1">
      <c r="A1026" s="37"/>
      <c r="B1026" s="38"/>
      <c r="C1026" s="181" t="s">
        <v>1539</v>
      </c>
      <c r="D1026" s="181" t="s">
        <v>199</v>
      </c>
      <c r="E1026" s="182" t="s">
        <v>1540</v>
      </c>
      <c r="F1026" s="183" t="s">
        <v>1541</v>
      </c>
      <c r="G1026" s="184" t="s">
        <v>265</v>
      </c>
      <c r="H1026" s="185">
        <v>263.10000000000002</v>
      </c>
      <c r="I1026" s="186"/>
      <c r="J1026" s="187">
        <f>ROUND(I1026*H1026,2)</f>
        <v>0</v>
      </c>
      <c r="K1026" s="183" t="s">
        <v>203</v>
      </c>
      <c r="L1026" s="42"/>
      <c r="M1026" s="188" t="s">
        <v>28</v>
      </c>
      <c r="N1026" s="189" t="s">
        <v>45</v>
      </c>
      <c r="O1026" s="67"/>
      <c r="P1026" s="190">
        <f>O1026*H1026</f>
        <v>0</v>
      </c>
      <c r="Q1026" s="190">
        <v>0</v>
      </c>
      <c r="R1026" s="190">
        <f>Q1026*H1026</f>
        <v>0</v>
      </c>
      <c r="S1026" s="190">
        <v>0</v>
      </c>
      <c r="T1026" s="191">
        <f>S1026*H1026</f>
        <v>0</v>
      </c>
      <c r="U1026" s="37"/>
      <c r="V1026" s="37"/>
      <c r="W1026" s="37"/>
      <c r="X1026" s="37"/>
      <c r="Y1026" s="37"/>
      <c r="Z1026" s="37"/>
      <c r="AA1026" s="37"/>
      <c r="AB1026" s="37"/>
      <c r="AC1026" s="37"/>
      <c r="AD1026" s="37"/>
      <c r="AE1026" s="37"/>
      <c r="AR1026" s="192" t="s">
        <v>204</v>
      </c>
      <c r="AT1026" s="192" t="s">
        <v>199</v>
      </c>
      <c r="AU1026" s="192" t="s">
        <v>84</v>
      </c>
      <c r="AY1026" s="20" t="s">
        <v>197</v>
      </c>
      <c r="BE1026" s="193">
        <f>IF(N1026="základní",J1026,0)</f>
        <v>0</v>
      </c>
      <c r="BF1026" s="193">
        <f>IF(N1026="snížená",J1026,0)</f>
        <v>0</v>
      </c>
      <c r="BG1026" s="193">
        <f>IF(N1026="zákl. přenesená",J1026,0)</f>
        <v>0</v>
      </c>
      <c r="BH1026" s="193">
        <f>IF(N1026="sníž. přenesená",J1026,0)</f>
        <v>0</v>
      </c>
      <c r="BI1026" s="193">
        <f>IF(N1026="nulová",J1026,0)</f>
        <v>0</v>
      </c>
      <c r="BJ1026" s="20" t="s">
        <v>82</v>
      </c>
      <c r="BK1026" s="193">
        <f>ROUND(I1026*H1026,2)</f>
        <v>0</v>
      </c>
      <c r="BL1026" s="20" t="s">
        <v>204</v>
      </c>
      <c r="BM1026" s="192" t="s">
        <v>1542</v>
      </c>
    </row>
    <row r="1027" spans="1:65" s="2" customFormat="1" ht="11.25">
      <c r="A1027" s="37"/>
      <c r="B1027" s="38"/>
      <c r="C1027" s="39"/>
      <c r="D1027" s="194" t="s">
        <v>206</v>
      </c>
      <c r="E1027" s="39"/>
      <c r="F1027" s="195" t="s">
        <v>1543</v>
      </c>
      <c r="G1027" s="39"/>
      <c r="H1027" s="39"/>
      <c r="I1027" s="196"/>
      <c r="J1027" s="39"/>
      <c r="K1027" s="39"/>
      <c r="L1027" s="42"/>
      <c r="M1027" s="197"/>
      <c r="N1027" s="198"/>
      <c r="O1027" s="67"/>
      <c r="P1027" s="67"/>
      <c r="Q1027" s="67"/>
      <c r="R1027" s="67"/>
      <c r="S1027" s="67"/>
      <c r="T1027" s="68"/>
      <c r="U1027" s="37"/>
      <c r="V1027" s="37"/>
      <c r="W1027" s="37"/>
      <c r="X1027" s="37"/>
      <c r="Y1027" s="37"/>
      <c r="Z1027" s="37"/>
      <c r="AA1027" s="37"/>
      <c r="AB1027" s="37"/>
      <c r="AC1027" s="37"/>
      <c r="AD1027" s="37"/>
      <c r="AE1027" s="37"/>
      <c r="AT1027" s="20" t="s">
        <v>206</v>
      </c>
      <c r="AU1027" s="20" t="s">
        <v>84</v>
      </c>
    </row>
    <row r="1028" spans="1:65" s="2" customFormat="1" ht="16.5" customHeight="1">
      <c r="A1028" s="37"/>
      <c r="B1028" s="38"/>
      <c r="C1028" s="247" t="s">
        <v>1544</v>
      </c>
      <c r="D1028" s="247" t="s">
        <v>519</v>
      </c>
      <c r="E1028" s="248" t="s">
        <v>1545</v>
      </c>
      <c r="F1028" s="249" t="s">
        <v>1546</v>
      </c>
      <c r="G1028" s="250" t="s">
        <v>265</v>
      </c>
      <c r="H1028" s="251">
        <v>89.564999999999998</v>
      </c>
      <c r="I1028" s="252"/>
      <c r="J1028" s="253">
        <f>ROUND(I1028*H1028,2)</f>
        <v>0</v>
      </c>
      <c r="K1028" s="249" t="s">
        <v>203</v>
      </c>
      <c r="L1028" s="254"/>
      <c r="M1028" s="255" t="s">
        <v>28</v>
      </c>
      <c r="N1028" s="256" t="s">
        <v>45</v>
      </c>
      <c r="O1028" s="67"/>
      <c r="P1028" s="190">
        <f>O1028*H1028</f>
        <v>0</v>
      </c>
      <c r="Q1028" s="190">
        <v>1.2E-4</v>
      </c>
      <c r="R1028" s="190">
        <f>Q1028*H1028</f>
        <v>1.07478E-2</v>
      </c>
      <c r="S1028" s="190">
        <v>0</v>
      </c>
      <c r="T1028" s="191">
        <f>S1028*H1028</f>
        <v>0</v>
      </c>
      <c r="U1028" s="37"/>
      <c r="V1028" s="37"/>
      <c r="W1028" s="37"/>
      <c r="X1028" s="37"/>
      <c r="Y1028" s="37"/>
      <c r="Z1028" s="37"/>
      <c r="AA1028" s="37"/>
      <c r="AB1028" s="37"/>
      <c r="AC1028" s="37"/>
      <c r="AD1028" s="37"/>
      <c r="AE1028" s="37"/>
      <c r="AR1028" s="192" t="s">
        <v>243</v>
      </c>
      <c r="AT1028" s="192" t="s">
        <v>519</v>
      </c>
      <c r="AU1028" s="192" t="s">
        <v>84</v>
      </c>
      <c r="AY1028" s="20" t="s">
        <v>197</v>
      </c>
      <c r="BE1028" s="193">
        <f>IF(N1028="základní",J1028,0)</f>
        <v>0</v>
      </c>
      <c r="BF1028" s="193">
        <f>IF(N1028="snížená",J1028,0)</f>
        <v>0</v>
      </c>
      <c r="BG1028" s="193">
        <f>IF(N1028="zákl. přenesená",J1028,0)</f>
        <v>0</v>
      </c>
      <c r="BH1028" s="193">
        <f>IF(N1028="sníž. přenesená",J1028,0)</f>
        <v>0</v>
      </c>
      <c r="BI1028" s="193">
        <f>IF(N1028="nulová",J1028,0)</f>
        <v>0</v>
      </c>
      <c r="BJ1028" s="20" t="s">
        <v>82</v>
      </c>
      <c r="BK1028" s="193">
        <f>ROUND(I1028*H1028,2)</f>
        <v>0</v>
      </c>
      <c r="BL1028" s="20" t="s">
        <v>204</v>
      </c>
      <c r="BM1028" s="192" t="s">
        <v>1547</v>
      </c>
    </row>
    <row r="1029" spans="1:65" s="13" customFormat="1" ht="11.25">
      <c r="B1029" s="199"/>
      <c r="C1029" s="200"/>
      <c r="D1029" s="201" t="s">
        <v>213</v>
      </c>
      <c r="E1029" s="202" t="s">
        <v>28</v>
      </c>
      <c r="F1029" s="203" t="s">
        <v>1548</v>
      </c>
      <c r="G1029" s="200"/>
      <c r="H1029" s="204">
        <v>61.3</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3" customFormat="1" ht="11.25">
      <c r="B1030" s="199"/>
      <c r="C1030" s="200"/>
      <c r="D1030" s="201" t="s">
        <v>213</v>
      </c>
      <c r="E1030" s="202" t="s">
        <v>28</v>
      </c>
      <c r="F1030" s="203" t="s">
        <v>1549</v>
      </c>
      <c r="G1030" s="200"/>
      <c r="H1030" s="204">
        <v>24</v>
      </c>
      <c r="I1030" s="205"/>
      <c r="J1030" s="200"/>
      <c r="K1030" s="200"/>
      <c r="L1030" s="206"/>
      <c r="M1030" s="207"/>
      <c r="N1030" s="208"/>
      <c r="O1030" s="208"/>
      <c r="P1030" s="208"/>
      <c r="Q1030" s="208"/>
      <c r="R1030" s="208"/>
      <c r="S1030" s="208"/>
      <c r="T1030" s="209"/>
      <c r="AT1030" s="210" t="s">
        <v>213</v>
      </c>
      <c r="AU1030" s="210" t="s">
        <v>84</v>
      </c>
      <c r="AV1030" s="13" t="s">
        <v>84</v>
      </c>
      <c r="AW1030" s="13" t="s">
        <v>35</v>
      </c>
      <c r="AX1030" s="13" t="s">
        <v>74</v>
      </c>
      <c r="AY1030" s="210" t="s">
        <v>197</v>
      </c>
    </row>
    <row r="1031" spans="1:65" s="14" customFormat="1" ht="11.25">
      <c r="B1031" s="211"/>
      <c r="C1031" s="212"/>
      <c r="D1031" s="201" t="s">
        <v>213</v>
      </c>
      <c r="E1031" s="213" t="s">
        <v>28</v>
      </c>
      <c r="F1031" s="214" t="s">
        <v>226</v>
      </c>
      <c r="G1031" s="212"/>
      <c r="H1031" s="215">
        <v>85.3</v>
      </c>
      <c r="I1031" s="216"/>
      <c r="J1031" s="212"/>
      <c r="K1031" s="212"/>
      <c r="L1031" s="217"/>
      <c r="M1031" s="218"/>
      <c r="N1031" s="219"/>
      <c r="O1031" s="219"/>
      <c r="P1031" s="219"/>
      <c r="Q1031" s="219"/>
      <c r="R1031" s="219"/>
      <c r="S1031" s="219"/>
      <c r="T1031" s="220"/>
      <c r="AT1031" s="221" t="s">
        <v>213</v>
      </c>
      <c r="AU1031" s="221" t="s">
        <v>84</v>
      </c>
      <c r="AV1031" s="14" t="s">
        <v>204</v>
      </c>
      <c r="AW1031" s="14" t="s">
        <v>35</v>
      </c>
      <c r="AX1031" s="14" t="s">
        <v>82</v>
      </c>
      <c r="AY1031" s="221" t="s">
        <v>197</v>
      </c>
    </row>
    <row r="1032" spans="1:65" s="13" customFormat="1" ht="11.25">
      <c r="B1032" s="199"/>
      <c r="C1032" s="200"/>
      <c r="D1032" s="201" t="s">
        <v>213</v>
      </c>
      <c r="E1032" s="200"/>
      <c r="F1032" s="203" t="s">
        <v>1550</v>
      </c>
      <c r="G1032" s="200"/>
      <c r="H1032" s="204">
        <v>89.564999999999998</v>
      </c>
      <c r="I1032" s="205"/>
      <c r="J1032" s="200"/>
      <c r="K1032" s="200"/>
      <c r="L1032" s="206"/>
      <c r="M1032" s="207"/>
      <c r="N1032" s="208"/>
      <c r="O1032" s="208"/>
      <c r="P1032" s="208"/>
      <c r="Q1032" s="208"/>
      <c r="R1032" s="208"/>
      <c r="S1032" s="208"/>
      <c r="T1032" s="209"/>
      <c r="AT1032" s="210" t="s">
        <v>213</v>
      </c>
      <c r="AU1032" s="210" t="s">
        <v>84</v>
      </c>
      <c r="AV1032" s="13" t="s">
        <v>84</v>
      </c>
      <c r="AW1032" s="13" t="s">
        <v>4</v>
      </c>
      <c r="AX1032" s="13" t="s">
        <v>82</v>
      </c>
      <c r="AY1032" s="210" t="s">
        <v>197</v>
      </c>
    </row>
    <row r="1033" spans="1:65" s="2" customFormat="1" ht="16.5" customHeight="1">
      <c r="A1033" s="37"/>
      <c r="B1033" s="38"/>
      <c r="C1033" s="247" t="s">
        <v>1551</v>
      </c>
      <c r="D1033" s="247" t="s">
        <v>519</v>
      </c>
      <c r="E1033" s="248" t="s">
        <v>1552</v>
      </c>
      <c r="F1033" s="249" t="s">
        <v>1553</v>
      </c>
      <c r="G1033" s="250" t="s">
        <v>265</v>
      </c>
      <c r="H1033" s="251">
        <v>104.633</v>
      </c>
      <c r="I1033" s="252"/>
      <c r="J1033" s="253">
        <f>ROUND(I1033*H1033,2)</f>
        <v>0</v>
      </c>
      <c r="K1033" s="249" t="s">
        <v>203</v>
      </c>
      <c r="L1033" s="254"/>
      <c r="M1033" s="255" t="s">
        <v>28</v>
      </c>
      <c r="N1033" s="256" t="s">
        <v>45</v>
      </c>
      <c r="O1033" s="67"/>
      <c r="P1033" s="190">
        <f>O1033*H1033</f>
        <v>0</v>
      </c>
      <c r="Q1033" s="190">
        <v>4.0000000000000003E-5</v>
      </c>
      <c r="R1033" s="190">
        <f>Q1033*H1033</f>
        <v>4.1853200000000002E-3</v>
      </c>
      <c r="S1033" s="190">
        <v>0</v>
      </c>
      <c r="T1033" s="191">
        <f>S1033*H1033</f>
        <v>0</v>
      </c>
      <c r="U1033" s="37"/>
      <c r="V1033" s="37"/>
      <c r="W1033" s="37"/>
      <c r="X1033" s="37"/>
      <c r="Y1033" s="37"/>
      <c r="Z1033" s="37"/>
      <c r="AA1033" s="37"/>
      <c r="AB1033" s="37"/>
      <c r="AC1033" s="37"/>
      <c r="AD1033" s="37"/>
      <c r="AE1033" s="37"/>
      <c r="AR1033" s="192" t="s">
        <v>243</v>
      </c>
      <c r="AT1033" s="192" t="s">
        <v>519</v>
      </c>
      <c r="AU1033" s="192" t="s">
        <v>84</v>
      </c>
      <c r="AY1033" s="20" t="s">
        <v>197</v>
      </c>
      <c r="BE1033" s="193">
        <f>IF(N1033="základní",J1033,0)</f>
        <v>0</v>
      </c>
      <c r="BF1033" s="193">
        <f>IF(N1033="snížená",J1033,0)</f>
        <v>0</v>
      </c>
      <c r="BG1033" s="193">
        <f>IF(N1033="zákl. přenesená",J1033,0)</f>
        <v>0</v>
      </c>
      <c r="BH1033" s="193">
        <f>IF(N1033="sníž. přenesená",J1033,0)</f>
        <v>0</v>
      </c>
      <c r="BI1033" s="193">
        <f>IF(N1033="nulová",J1033,0)</f>
        <v>0</v>
      </c>
      <c r="BJ1033" s="20" t="s">
        <v>82</v>
      </c>
      <c r="BK1033" s="193">
        <f>ROUND(I1033*H1033,2)</f>
        <v>0</v>
      </c>
      <c r="BL1033" s="20" t="s">
        <v>204</v>
      </c>
      <c r="BM1033" s="192" t="s">
        <v>1554</v>
      </c>
    </row>
    <row r="1034" spans="1:65" s="15" customFormat="1" ht="11.25">
      <c r="B1034" s="222"/>
      <c r="C1034" s="223"/>
      <c r="D1034" s="201" t="s">
        <v>213</v>
      </c>
      <c r="E1034" s="224" t="s">
        <v>28</v>
      </c>
      <c r="F1034" s="225" t="s">
        <v>1555</v>
      </c>
      <c r="G1034" s="223"/>
      <c r="H1034" s="224" t="s">
        <v>28</v>
      </c>
      <c r="I1034" s="226"/>
      <c r="J1034" s="223"/>
      <c r="K1034" s="223"/>
      <c r="L1034" s="227"/>
      <c r="M1034" s="228"/>
      <c r="N1034" s="229"/>
      <c r="O1034" s="229"/>
      <c r="P1034" s="229"/>
      <c r="Q1034" s="229"/>
      <c r="R1034" s="229"/>
      <c r="S1034" s="229"/>
      <c r="T1034" s="230"/>
      <c r="AT1034" s="231" t="s">
        <v>213</v>
      </c>
      <c r="AU1034" s="231" t="s">
        <v>84</v>
      </c>
      <c r="AV1034" s="15" t="s">
        <v>82</v>
      </c>
      <c r="AW1034" s="15" t="s">
        <v>35</v>
      </c>
      <c r="AX1034" s="15" t="s">
        <v>74</v>
      </c>
      <c r="AY1034" s="231" t="s">
        <v>197</v>
      </c>
    </row>
    <row r="1035" spans="1:65" s="13" customFormat="1" ht="11.25">
      <c r="B1035" s="199"/>
      <c r="C1035" s="200"/>
      <c r="D1035" s="201" t="s">
        <v>213</v>
      </c>
      <c r="E1035" s="202" t="s">
        <v>28</v>
      </c>
      <c r="F1035" s="203" t="s">
        <v>1556</v>
      </c>
      <c r="G1035" s="200"/>
      <c r="H1035" s="204">
        <v>6.05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5.55</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1482</v>
      </c>
      <c r="G1037" s="200"/>
      <c r="H1037" s="204">
        <v>8</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21</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1486</v>
      </c>
      <c r="G1039" s="200"/>
      <c r="H1039" s="204">
        <v>3.3</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39.9</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1489</v>
      </c>
      <c r="G1041" s="200"/>
      <c r="H1041" s="204">
        <v>9.4</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3" customFormat="1" ht="11.25">
      <c r="B1042" s="199"/>
      <c r="C1042" s="200"/>
      <c r="D1042" s="201" t="s">
        <v>213</v>
      </c>
      <c r="E1042" s="202" t="s">
        <v>28</v>
      </c>
      <c r="F1042" s="203" t="s">
        <v>1557</v>
      </c>
      <c r="G1042" s="200"/>
      <c r="H1042" s="204">
        <v>6.45</v>
      </c>
      <c r="I1042" s="205"/>
      <c r="J1042" s="200"/>
      <c r="K1042" s="200"/>
      <c r="L1042" s="206"/>
      <c r="M1042" s="207"/>
      <c r="N1042" s="208"/>
      <c r="O1042" s="208"/>
      <c r="P1042" s="208"/>
      <c r="Q1042" s="208"/>
      <c r="R1042" s="208"/>
      <c r="S1042" s="208"/>
      <c r="T1042" s="209"/>
      <c r="AT1042" s="210" t="s">
        <v>213</v>
      </c>
      <c r="AU1042" s="210" t="s">
        <v>84</v>
      </c>
      <c r="AV1042" s="13" t="s">
        <v>84</v>
      </c>
      <c r="AW1042" s="13" t="s">
        <v>35</v>
      </c>
      <c r="AX1042" s="13" t="s">
        <v>74</v>
      </c>
      <c r="AY1042" s="210" t="s">
        <v>197</v>
      </c>
    </row>
    <row r="1043" spans="1:65" s="14" customFormat="1" ht="11.25">
      <c r="B1043" s="211"/>
      <c r="C1043" s="212"/>
      <c r="D1043" s="201" t="s">
        <v>213</v>
      </c>
      <c r="E1043" s="213" t="s">
        <v>28</v>
      </c>
      <c r="F1043" s="214" t="s">
        <v>226</v>
      </c>
      <c r="G1043" s="212"/>
      <c r="H1043" s="215">
        <v>99.65</v>
      </c>
      <c r="I1043" s="216"/>
      <c r="J1043" s="212"/>
      <c r="K1043" s="212"/>
      <c r="L1043" s="217"/>
      <c r="M1043" s="218"/>
      <c r="N1043" s="219"/>
      <c r="O1043" s="219"/>
      <c r="P1043" s="219"/>
      <c r="Q1043" s="219"/>
      <c r="R1043" s="219"/>
      <c r="S1043" s="219"/>
      <c r="T1043" s="220"/>
      <c r="AT1043" s="221" t="s">
        <v>213</v>
      </c>
      <c r="AU1043" s="221" t="s">
        <v>84</v>
      </c>
      <c r="AV1043" s="14" t="s">
        <v>204</v>
      </c>
      <c r="AW1043" s="14" t="s">
        <v>35</v>
      </c>
      <c r="AX1043" s="14" t="s">
        <v>82</v>
      </c>
      <c r="AY1043" s="221" t="s">
        <v>197</v>
      </c>
    </row>
    <row r="1044" spans="1:65" s="13" customFormat="1" ht="11.25">
      <c r="B1044" s="199"/>
      <c r="C1044" s="200"/>
      <c r="D1044" s="201" t="s">
        <v>213</v>
      </c>
      <c r="E1044" s="200"/>
      <c r="F1044" s="203" t="s">
        <v>1558</v>
      </c>
      <c r="G1044" s="200"/>
      <c r="H1044" s="204">
        <v>104.633</v>
      </c>
      <c r="I1044" s="205"/>
      <c r="J1044" s="200"/>
      <c r="K1044" s="200"/>
      <c r="L1044" s="206"/>
      <c r="M1044" s="207"/>
      <c r="N1044" s="208"/>
      <c r="O1044" s="208"/>
      <c r="P1044" s="208"/>
      <c r="Q1044" s="208"/>
      <c r="R1044" s="208"/>
      <c r="S1044" s="208"/>
      <c r="T1044" s="209"/>
      <c r="AT1044" s="210" t="s">
        <v>213</v>
      </c>
      <c r="AU1044" s="210" t="s">
        <v>84</v>
      </c>
      <c r="AV1044" s="13" t="s">
        <v>84</v>
      </c>
      <c r="AW1044" s="13" t="s">
        <v>4</v>
      </c>
      <c r="AX1044" s="13" t="s">
        <v>82</v>
      </c>
      <c r="AY1044" s="210" t="s">
        <v>197</v>
      </c>
    </row>
    <row r="1045" spans="1:65" s="2" customFormat="1" ht="16.5" customHeight="1">
      <c r="A1045" s="37"/>
      <c r="B1045" s="38"/>
      <c r="C1045" s="247" t="s">
        <v>1559</v>
      </c>
      <c r="D1045" s="247" t="s">
        <v>519</v>
      </c>
      <c r="E1045" s="248" t="s">
        <v>1560</v>
      </c>
      <c r="F1045" s="249" t="s">
        <v>1561</v>
      </c>
      <c r="G1045" s="250" t="s">
        <v>265</v>
      </c>
      <c r="H1045" s="251">
        <v>48.667999999999999</v>
      </c>
      <c r="I1045" s="252"/>
      <c r="J1045" s="253">
        <f>ROUND(I1045*H1045,2)</f>
        <v>0</v>
      </c>
      <c r="K1045" s="249" t="s">
        <v>203</v>
      </c>
      <c r="L1045" s="254"/>
      <c r="M1045" s="255" t="s">
        <v>28</v>
      </c>
      <c r="N1045" s="256" t="s">
        <v>45</v>
      </c>
      <c r="O1045" s="67"/>
      <c r="P1045" s="190">
        <f>O1045*H1045</f>
        <v>0</v>
      </c>
      <c r="Q1045" s="190">
        <v>2.9999999999999997E-4</v>
      </c>
      <c r="R1045" s="190">
        <f>Q1045*H1045</f>
        <v>1.4600399999999998E-2</v>
      </c>
      <c r="S1045" s="190">
        <v>0</v>
      </c>
      <c r="T1045" s="191">
        <f>S1045*H1045</f>
        <v>0</v>
      </c>
      <c r="U1045" s="37"/>
      <c r="V1045" s="37"/>
      <c r="W1045" s="37"/>
      <c r="X1045" s="37"/>
      <c r="Y1045" s="37"/>
      <c r="Z1045" s="37"/>
      <c r="AA1045" s="37"/>
      <c r="AB1045" s="37"/>
      <c r="AC1045" s="37"/>
      <c r="AD1045" s="37"/>
      <c r="AE1045" s="37"/>
      <c r="AR1045" s="192" t="s">
        <v>243</v>
      </c>
      <c r="AT1045" s="192" t="s">
        <v>519</v>
      </c>
      <c r="AU1045" s="192" t="s">
        <v>84</v>
      </c>
      <c r="AY1045" s="20" t="s">
        <v>197</v>
      </c>
      <c r="BE1045" s="193">
        <f>IF(N1045="základní",J1045,0)</f>
        <v>0</v>
      </c>
      <c r="BF1045" s="193">
        <f>IF(N1045="snížená",J1045,0)</f>
        <v>0</v>
      </c>
      <c r="BG1045" s="193">
        <f>IF(N1045="zákl. přenesená",J1045,0)</f>
        <v>0</v>
      </c>
      <c r="BH1045" s="193">
        <f>IF(N1045="sníž. přenesená",J1045,0)</f>
        <v>0</v>
      </c>
      <c r="BI1045" s="193">
        <f>IF(N1045="nulová",J1045,0)</f>
        <v>0</v>
      </c>
      <c r="BJ1045" s="20" t="s">
        <v>82</v>
      </c>
      <c r="BK1045" s="193">
        <f>ROUND(I1045*H1045,2)</f>
        <v>0</v>
      </c>
      <c r="BL1045" s="20" t="s">
        <v>204</v>
      </c>
      <c r="BM1045" s="192" t="s">
        <v>1562</v>
      </c>
    </row>
    <row r="1046" spans="1:65" s="15" customFormat="1" ht="11.25">
      <c r="B1046" s="222"/>
      <c r="C1046" s="223"/>
      <c r="D1046" s="201" t="s">
        <v>213</v>
      </c>
      <c r="E1046" s="224" t="s">
        <v>28</v>
      </c>
      <c r="F1046" s="225" t="s">
        <v>1563</v>
      </c>
      <c r="G1046" s="223"/>
      <c r="H1046" s="224" t="s">
        <v>28</v>
      </c>
      <c r="I1046" s="226"/>
      <c r="J1046" s="223"/>
      <c r="K1046" s="223"/>
      <c r="L1046" s="227"/>
      <c r="M1046" s="228"/>
      <c r="N1046" s="229"/>
      <c r="O1046" s="229"/>
      <c r="P1046" s="229"/>
      <c r="Q1046" s="229"/>
      <c r="R1046" s="229"/>
      <c r="S1046" s="229"/>
      <c r="T1046" s="230"/>
      <c r="AT1046" s="231" t="s">
        <v>213</v>
      </c>
      <c r="AU1046" s="231" t="s">
        <v>84</v>
      </c>
      <c r="AV1046" s="15" t="s">
        <v>82</v>
      </c>
      <c r="AW1046" s="15" t="s">
        <v>35</v>
      </c>
      <c r="AX1046" s="15" t="s">
        <v>74</v>
      </c>
      <c r="AY1046" s="231" t="s">
        <v>197</v>
      </c>
    </row>
    <row r="1047" spans="1:65" s="13" customFormat="1" ht="11.25">
      <c r="B1047" s="199"/>
      <c r="C1047" s="200"/>
      <c r="D1047" s="201" t="s">
        <v>213</v>
      </c>
      <c r="E1047" s="202" t="s">
        <v>28</v>
      </c>
      <c r="F1047" s="203" t="s">
        <v>1564</v>
      </c>
      <c r="G1047" s="200"/>
      <c r="H1047" s="204">
        <v>38.35</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3" customFormat="1" ht="11.25">
      <c r="B1048" s="199"/>
      <c r="C1048" s="200"/>
      <c r="D1048" s="201" t="s">
        <v>213</v>
      </c>
      <c r="E1048" s="202" t="s">
        <v>28</v>
      </c>
      <c r="F1048" s="203" t="s">
        <v>1565</v>
      </c>
      <c r="G1048" s="200"/>
      <c r="H1048" s="204">
        <v>8</v>
      </c>
      <c r="I1048" s="205"/>
      <c r="J1048" s="200"/>
      <c r="K1048" s="200"/>
      <c r="L1048" s="206"/>
      <c r="M1048" s="207"/>
      <c r="N1048" s="208"/>
      <c r="O1048" s="208"/>
      <c r="P1048" s="208"/>
      <c r="Q1048" s="208"/>
      <c r="R1048" s="208"/>
      <c r="S1048" s="208"/>
      <c r="T1048" s="209"/>
      <c r="AT1048" s="210" t="s">
        <v>213</v>
      </c>
      <c r="AU1048" s="210" t="s">
        <v>84</v>
      </c>
      <c r="AV1048" s="13" t="s">
        <v>84</v>
      </c>
      <c r="AW1048" s="13" t="s">
        <v>35</v>
      </c>
      <c r="AX1048" s="13" t="s">
        <v>74</v>
      </c>
      <c r="AY1048" s="210" t="s">
        <v>197</v>
      </c>
    </row>
    <row r="1049" spans="1:65" s="14" customFormat="1" ht="11.25">
      <c r="B1049" s="211"/>
      <c r="C1049" s="212"/>
      <c r="D1049" s="201" t="s">
        <v>213</v>
      </c>
      <c r="E1049" s="213" t="s">
        <v>28</v>
      </c>
      <c r="F1049" s="214" t="s">
        <v>226</v>
      </c>
      <c r="G1049" s="212"/>
      <c r="H1049" s="215">
        <v>46.35</v>
      </c>
      <c r="I1049" s="216"/>
      <c r="J1049" s="212"/>
      <c r="K1049" s="212"/>
      <c r="L1049" s="217"/>
      <c r="M1049" s="218"/>
      <c r="N1049" s="219"/>
      <c r="O1049" s="219"/>
      <c r="P1049" s="219"/>
      <c r="Q1049" s="219"/>
      <c r="R1049" s="219"/>
      <c r="S1049" s="219"/>
      <c r="T1049" s="220"/>
      <c r="AT1049" s="221" t="s">
        <v>213</v>
      </c>
      <c r="AU1049" s="221" t="s">
        <v>84</v>
      </c>
      <c r="AV1049" s="14" t="s">
        <v>204</v>
      </c>
      <c r="AW1049" s="14" t="s">
        <v>35</v>
      </c>
      <c r="AX1049" s="14" t="s">
        <v>82</v>
      </c>
      <c r="AY1049" s="221" t="s">
        <v>197</v>
      </c>
    </row>
    <row r="1050" spans="1:65" s="13" customFormat="1" ht="11.25">
      <c r="B1050" s="199"/>
      <c r="C1050" s="200"/>
      <c r="D1050" s="201" t="s">
        <v>213</v>
      </c>
      <c r="E1050" s="200"/>
      <c r="F1050" s="203" t="s">
        <v>1566</v>
      </c>
      <c r="G1050" s="200"/>
      <c r="H1050" s="204">
        <v>48.667999999999999</v>
      </c>
      <c r="I1050" s="205"/>
      <c r="J1050" s="200"/>
      <c r="K1050" s="200"/>
      <c r="L1050" s="206"/>
      <c r="M1050" s="207"/>
      <c r="N1050" s="208"/>
      <c r="O1050" s="208"/>
      <c r="P1050" s="208"/>
      <c r="Q1050" s="208"/>
      <c r="R1050" s="208"/>
      <c r="S1050" s="208"/>
      <c r="T1050" s="209"/>
      <c r="AT1050" s="210" t="s">
        <v>213</v>
      </c>
      <c r="AU1050" s="210" t="s">
        <v>84</v>
      </c>
      <c r="AV1050" s="13" t="s">
        <v>84</v>
      </c>
      <c r="AW1050" s="13" t="s">
        <v>4</v>
      </c>
      <c r="AX1050" s="13" t="s">
        <v>82</v>
      </c>
      <c r="AY1050" s="210" t="s">
        <v>197</v>
      </c>
    </row>
    <row r="1051" spans="1:65" s="2" customFormat="1" ht="16.5" customHeight="1">
      <c r="A1051" s="37"/>
      <c r="B1051" s="38"/>
      <c r="C1051" s="247" t="s">
        <v>1567</v>
      </c>
      <c r="D1051" s="247" t="s">
        <v>519</v>
      </c>
      <c r="E1051" s="248" t="s">
        <v>1568</v>
      </c>
      <c r="F1051" s="249" t="s">
        <v>1569</v>
      </c>
      <c r="G1051" s="250" t="s">
        <v>265</v>
      </c>
      <c r="H1051" s="251">
        <v>33.39</v>
      </c>
      <c r="I1051" s="252"/>
      <c r="J1051" s="253">
        <f>ROUND(I1051*H1051,2)</f>
        <v>0</v>
      </c>
      <c r="K1051" s="249" t="s">
        <v>203</v>
      </c>
      <c r="L1051" s="254"/>
      <c r="M1051" s="255" t="s">
        <v>28</v>
      </c>
      <c r="N1051" s="256" t="s">
        <v>45</v>
      </c>
      <c r="O1051" s="67"/>
      <c r="P1051" s="190">
        <f>O1051*H1051</f>
        <v>0</v>
      </c>
      <c r="Q1051" s="190">
        <v>2.0000000000000001E-4</v>
      </c>
      <c r="R1051" s="190">
        <f>Q1051*H1051</f>
        <v>6.6780000000000008E-3</v>
      </c>
      <c r="S1051" s="190">
        <v>0</v>
      </c>
      <c r="T1051" s="191">
        <f>S1051*H1051</f>
        <v>0</v>
      </c>
      <c r="U1051" s="37"/>
      <c r="V1051" s="37"/>
      <c r="W1051" s="37"/>
      <c r="X1051" s="37"/>
      <c r="Y1051" s="37"/>
      <c r="Z1051" s="37"/>
      <c r="AA1051" s="37"/>
      <c r="AB1051" s="37"/>
      <c r="AC1051" s="37"/>
      <c r="AD1051" s="37"/>
      <c r="AE1051" s="37"/>
      <c r="AR1051" s="192" t="s">
        <v>243</v>
      </c>
      <c r="AT1051" s="192" t="s">
        <v>519</v>
      </c>
      <c r="AU1051" s="192" t="s">
        <v>84</v>
      </c>
      <c r="AY1051" s="20" t="s">
        <v>197</v>
      </c>
      <c r="BE1051" s="193">
        <f>IF(N1051="základní",J1051,0)</f>
        <v>0</v>
      </c>
      <c r="BF1051" s="193">
        <f>IF(N1051="snížená",J1051,0)</f>
        <v>0</v>
      </c>
      <c r="BG1051" s="193">
        <f>IF(N1051="zákl. přenesená",J1051,0)</f>
        <v>0</v>
      </c>
      <c r="BH1051" s="193">
        <f>IF(N1051="sníž. přenesená",J1051,0)</f>
        <v>0</v>
      </c>
      <c r="BI1051" s="193">
        <f>IF(N1051="nulová",J1051,0)</f>
        <v>0</v>
      </c>
      <c r="BJ1051" s="20" t="s">
        <v>82</v>
      </c>
      <c r="BK1051" s="193">
        <f>ROUND(I1051*H1051,2)</f>
        <v>0</v>
      </c>
      <c r="BL1051" s="20" t="s">
        <v>204</v>
      </c>
      <c r="BM1051" s="192" t="s">
        <v>1570</v>
      </c>
    </row>
    <row r="1052" spans="1:65" s="13" customFormat="1" ht="11.25">
      <c r="B1052" s="199"/>
      <c r="C1052" s="200"/>
      <c r="D1052" s="201" t="s">
        <v>213</v>
      </c>
      <c r="E1052" s="202" t="s">
        <v>28</v>
      </c>
      <c r="F1052" s="203" t="s">
        <v>1571</v>
      </c>
      <c r="G1052" s="200"/>
      <c r="H1052" s="204">
        <v>31.8</v>
      </c>
      <c r="I1052" s="205"/>
      <c r="J1052" s="200"/>
      <c r="K1052" s="200"/>
      <c r="L1052" s="206"/>
      <c r="M1052" s="207"/>
      <c r="N1052" s="208"/>
      <c r="O1052" s="208"/>
      <c r="P1052" s="208"/>
      <c r="Q1052" s="208"/>
      <c r="R1052" s="208"/>
      <c r="S1052" s="208"/>
      <c r="T1052" s="209"/>
      <c r="AT1052" s="210" t="s">
        <v>213</v>
      </c>
      <c r="AU1052" s="210" t="s">
        <v>84</v>
      </c>
      <c r="AV1052" s="13" t="s">
        <v>84</v>
      </c>
      <c r="AW1052" s="13" t="s">
        <v>35</v>
      </c>
      <c r="AX1052" s="13" t="s">
        <v>82</v>
      </c>
      <c r="AY1052" s="210" t="s">
        <v>197</v>
      </c>
    </row>
    <row r="1053" spans="1:65" s="13" customFormat="1" ht="11.25">
      <c r="B1053" s="199"/>
      <c r="C1053" s="200"/>
      <c r="D1053" s="201" t="s">
        <v>213</v>
      </c>
      <c r="E1053" s="200"/>
      <c r="F1053" s="203" t="s">
        <v>1572</v>
      </c>
      <c r="G1053" s="200"/>
      <c r="H1053" s="204">
        <v>33.39</v>
      </c>
      <c r="I1053" s="205"/>
      <c r="J1053" s="200"/>
      <c r="K1053" s="200"/>
      <c r="L1053" s="206"/>
      <c r="M1053" s="207"/>
      <c r="N1053" s="208"/>
      <c r="O1053" s="208"/>
      <c r="P1053" s="208"/>
      <c r="Q1053" s="208"/>
      <c r="R1053" s="208"/>
      <c r="S1053" s="208"/>
      <c r="T1053" s="209"/>
      <c r="AT1053" s="210" t="s">
        <v>213</v>
      </c>
      <c r="AU1053" s="210" t="s">
        <v>84</v>
      </c>
      <c r="AV1053" s="13" t="s">
        <v>84</v>
      </c>
      <c r="AW1053" s="13" t="s">
        <v>4</v>
      </c>
      <c r="AX1053" s="13" t="s">
        <v>82</v>
      </c>
      <c r="AY1053" s="210" t="s">
        <v>197</v>
      </c>
    </row>
    <row r="1054" spans="1:65" s="2" customFormat="1" ht="24.2" customHeight="1">
      <c r="A1054" s="37"/>
      <c r="B1054" s="38"/>
      <c r="C1054" s="181" t="s">
        <v>1573</v>
      </c>
      <c r="D1054" s="181" t="s">
        <v>199</v>
      </c>
      <c r="E1054" s="182" t="s">
        <v>1574</v>
      </c>
      <c r="F1054" s="183" t="s">
        <v>1575</v>
      </c>
      <c r="G1054" s="184" t="s">
        <v>202</v>
      </c>
      <c r="H1054" s="185">
        <v>1068.8130000000001</v>
      </c>
      <c r="I1054" s="186"/>
      <c r="J1054" s="187">
        <f>ROUND(I1054*H1054,2)</f>
        <v>0</v>
      </c>
      <c r="K1054" s="183" t="s">
        <v>28</v>
      </c>
      <c r="L1054" s="42"/>
      <c r="M1054" s="188" t="s">
        <v>28</v>
      </c>
      <c r="N1054" s="189" t="s">
        <v>45</v>
      </c>
      <c r="O1054" s="67"/>
      <c r="P1054" s="190">
        <f>O1054*H1054</f>
        <v>0</v>
      </c>
      <c r="Q1054" s="190">
        <v>1.217E-2</v>
      </c>
      <c r="R1054" s="190">
        <f>Q1054*H1054</f>
        <v>13.007454210000002</v>
      </c>
      <c r="S1054" s="190">
        <v>0</v>
      </c>
      <c r="T1054" s="191">
        <f>S1054*H1054</f>
        <v>0</v>
      </c>
      <c r="U1054" s="37"/>
      <c r="V1054" s="37"/>
      <c r="W1054" s="37"/>
      <c r="X1054" s="37"/>
      <c r="Y1054" s="37"/>
      <c r="Z1054" s="37"/>
      <c r="AA1054" s="37"/>
      <c r="AB1054" s="37"/>
      <c r="AC1054" s="37"/>
      <c r="AD1054" s="37"/>
      <c r="AE1054" s="37"/>
      <c r="AR1054" s="192" t="s">
        <v>204</v>
      </c>
      <c r="AT1054" s="192" t="s">
        <v>199</v>
      </c>
      <c r="AU1054" s="192" t="s">
        <v>84</v>
      </c>
      <c r="AY1054" s="20" t="s">
        <v>197</v>
      </c>
      <c r="BE1054" s="193">
        <f>IF(N1054="základní",J1054,0)</f>
        <v>0</v>
      </c>
      <c r="BF1054" s="193">
        <f>IF(N1054="snížená",J1054,0)</f>
        <v>0</v>
      </c>
      <c r="BG1054" s="193">
        <f>IF(N1054="zákl. přenesená",J1054,0)</f>
        <v>0</v>
      </c>
      <c r="BH1054" s="193">
        <f>IF(N1054="sníž. přenesená",J1054,0)</f>
        <v>0</v>
      </c>
      <c r="BI1054" s="193">
        <f>IF(N1054="nulová",J1054,0)</f>
        <v>0</v>
      </c>
      <c r="BJ1054" s="20" t="s">
        <v>82</v>
      </c>
      <c r="BK1054" s="193">
        <f>ROUND(I1054*H1054,2)</f>
        <v>0</v>
      </c>
      <c r="BL1054" s="20" t="s">
        <v>204</v>
      </c>
      <c r="BM1054" s="192" t="s">
        <v>1576</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1578</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5" customFormat="1" ht="11.25">
      <c r="B1057" s="222"/>
      <c r="C1057" s="223"/>
      <c r="D1057" s="201" t="s">
        <v>213</v>
      </c>
      <c r="E1057" s="224" t="s">
        <v>28</v>
      </c>
      <c r="F1057" s="225" t="s">
        <v>1515</v>
      </c>
      <c r="G1057" s="223"/>
      <c r="H1057" s="224" t="s">
        <v>28</v>
      </c>
      <c r="I1057" s="226"/>
      <c r="J1057" s="223"/>
      <c r="K1057" s="223"/>
      <c r="L1057" s="227"/>
      <c r="M1057" s="228"/>
      <c r="N1057" s="229"/>
      <c r="O1057" s="229"/>
      <c r="P1057" s="229"/>
      <c r="Q1057" s="229"/>
      <c r="R1057" s="229"/>
      <c r="S1057" s="229"/>
      <c r="T1057" s="230"/>
      <c r="AT1057" s="231" t="s">
        <v>213</v>
      </c>
      <c r="AU1057" s="231" t="s">
        <v>84</v>
      </c>
      <c r="AV1057" s="15" t="s">
        <v>82</v>
      </c>
      <c r="AW1057" s="15" t="s">
        <v>35</v>
      </c>
      <c r="AX1057" s="15" t="s">
        <v>74</v>
      </c>
      <c r="AY1057" s="231" t="s">
        <v>197</v>
      </c>
    </row>
    <row r="1058" spans="1:65" s="13" customFormat="1" ht="11.25">
      <c r="B1058" s="199"/>
      <c r="C1058" s="200"/>
      <c r="D1058" s="201" t="s">
        <v>213</v>
      </c>
      <c r="E1058" s="202" t="s">
        <v>28</v>
      </c>
      <c r="F1058" s="203" t="s">
        <v>1579</v>
      </c>
      <c r="G1058" s="200"/>
      <c r="H1058" s="204">
        <v>421</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211.75</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167</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3" customFormat="1" ht="11.25">
      <c r="B1061" s="199"/>
      <c r="C1061" s="200"/>
      <c r="D1061" s="201" t="s">
        <v>213</v>
      </c>
      <c r="E1061" s="202" t="s">
        <v>28</v>
      </c>
      <c r="F1061" s="203" t="s">
        <v>1582</v>
      </c>
      <c r="G1061" s="200"/>
      <c r="H1061" s="204">
        <v>269.06299999999999</v>
      </c>
      <c r="I1061" s="205"/>
      <c r="J1061" s="200"/>
      <c r="K1061" s="200"/>
      <c r="L1061" s="206"/>
      <c r="M1061" s="207"/>
      <c r="N1061" s="208"/>
      <c r="O1061" s="208"/>
      <c r="P1061" s="208"/>
      <c r="Q1061" s="208"/>
      <c r="R1061" s="208"/>
      <c r="S1061" s="208"/>
      <c r="T1061" s="209"/>
      <c r="AT1061" s="210" t="s">
        <v>213</v>
      </c>
      <c r="AU1061" s="210" t="s">
        <v>84</v>
      </c>
      <c r="AV1061" s="13" t="s">
        <v>84</v>
      </c>
      <c r="AW1061" s="13" t="s">
        <v>35</v>
      </c>
      <c r="AX1061" s="13" t="s">
        <v>74</v>
      </c>
      <c r="AY1061" s="210" t="s">
        <v>197</v>
      </c>
    </row>
    <row r="1062" spans="1:65" s="14" customFormat="1" ht="11.25">
      <c r="B1062" s="211"/>
      <c r="C1062" s="212"/>
      <c r="D1062" s="201" t="s">
        <v>213</v>
      </c>
      <c r="E1062" s="213" t="s">
        <v>28</v>
      </c>
      <c r="F1062" s="214" t="s">
        <v>226</v>
      </c>
      <c r="G1062" s="212"/>
      <c r="H1062" s="215">
        <v>1068.8130000000001</v>
      </c>
      <c r="I1062" s="216"/>
      <c r="J1062" s="212"/>
      <c r="K1062" s="212"/>
      <c r="L1062" s="217"/>
      <c r="M1062" s="218"/>
      <c r="N1062" s="219"/>
      <c r="O1062" s="219"/>
      <c r="P1062" s="219"/>
      <c r="Q1062" s="219"/>
      <c r="R1062" s="219"/>
      <c r="S1062" s="219"/>
      <c r="T1062" s="220"/>
      <c r="AT1062" s="221" t="s">
        <v>213</v>
      </c>
      <c r="AU1062" s="221" t="s">
        <v>84</v>
      </c>
      <c r="AV1062" s="14" t="s">
        <v>204</v>
      </c>
      <c r="AW1062" s="14" t="s">
        <v>35</v>
      </c>
      <c r="AX1062" s="14" t="s">
        <v>82</v>
      </c>
      <c r="AY1062" s="221" t="s">
        <v>197</v>
      </c>
    </row>
    <row r="1063" spans="1:65" s="2" customFormat="1" ht="24.2" customHeight="1">
      <c r="A1063" s="37"/>
      <c r="B1063" s="38"/>
      <c r="C1063" s="247" t="s">
        <v>1583</v>
      </c>
      <c r="D1063" s="247" t="s">
        <v>519</v>
      </c>
      <c r="E1063" s="248" t="s">
        <v>1584</v>
      </c>
      <c r="F1063" s="249" t="s">
        <v>1585</v>
      </c>
      <c r="G1063" s="250" t="s">
        <v>202</v>
      </c>
      <c r="H1063" s="251">
        <v>1336.0160000000001</v>
      </c>
      <c r="I1063" s="252"/>
      <c r="J1063" s="253">
        <f>ROUND(I1063*H1063,2)</f>
        <v>0</v>
      </c>
      <c r="K1063" s="249" t="s">
        <v>28</v>
      </c>
      <c r="L1063" s="254"/>
      <c r="M1063" s="255" t="s">
        <v>28</v>
      </c>
      <c r="N1063" s="256" t="s">
        <v>45</v>
      </c>
      <c r="O1063" s="67"/>
      <c r="P1063" s="190">
        <f>O1063*H1063</f>
        <v>0</v>
      </c>
      <c r="Q1063" s="190">
        <v>0</v>
      </c>
      <c r="R1063" s="190">
        <f>Q1063*H1063</f>
        <v>0</v>
      </c>
      <c r="S1063" s="190">
        <v>0</v>
      </c>
      <c r="T1063" s="191">
        <f>S1063*H1063</f>
        <v>0</v>
      </c>
      <c r="U1063" s="37"/>
      <c r="V1063" s="37"/>
      <c r="W1063" s="37"/>
      <c r="X1063" s="37"/>
      <c r="Y1063" s="37"/>
      <c r="Z1063" s="37"/>
      <c r="AA1063" s="37"/>
      <c r="AB1063" s="37"/>
      <c r="AC1063" s="37"/>
      <c r="AD1063" s="37"/>
      <c r="AE1063" s="37"/>
      <c r="AR1063" s="192" t="s">
        <v>243</v>
      </c>
      <c r="AT1063" s="192" t="s">
        <v>519</v>
      </c>
      <c r="AU1063" s="192" t="s">
        <v>84</v>
      </c>
      <c r="AY1063" s="20" t="s">
        <v>197</v>
      </c>
      <c r="BE1063" s="193">
        <f>IF(N1063="základní",J1063,0)</f>
        <v>0</v>
      </c>
      <c r="BF1063" s="193">
        <f>IF(N1063="snížená",J1063,0)</f>
        <v>0</v>
      </c>
      <c r="BG1063" s="193">
        <f>IF(N1063="zákl. přenesená",J1063,0)</f>
        <v>0</v>
      </c>
      <c r="BH1063" s="193">
        <f>IF(N1063="sníž. přenesená",J1063,0)</f>
        <v>0</v>
      </c>
      <c r="BI1063" s="193">
        <f>IF(N1063="nulová",J1063,0)</f>
        <v>0</v>
      </c>
      <c r="BJ1063" s="20" t="s">
        <v>82</v>
      </c>
      <c r="BK1063" s="193">
        <f>ROUND(I1063*H1063,2)</f>
        <v>0</v>
      </c>
      <c r="BL1063" s="20" t="s">
        <v>204</v>
      </c>
      <c r="BM1063" s="192" t="s">
        <v>1586</v>
      </c>
    </row>
    <row r="1064" spans="1:65" s="13" customFormat="1" ht="11.25">
      <c r="B1064" s="199"/>
      <c r="C1064" s="200"/>
      <c r="D1064" s="201" t="s">
        <v>213</v>
      </c>
      <c r="E1064" s="200"/>
      <c r="F1064" s="203" t="s">
        <v>1587</v>
      </c>
      <c r="G1064" s="200"/>
      <c r="H1064" s="204">
        <v>1336.0160000000001</v>
      </c>
      <c r="I1064" s="205"/>
      <c r="J1064" s="200"/>
      <c r="K1064" s="200"/>
      <c r="L1064" s="206"/>
      <c r="M1064" s="207"/>
      <c r="N1064" s="208"/>
      <c r="O1064" s="208"/>
      <c r="P1064" s="208"/>
      <c r="Q1064" s="208"/>
      <c r="R1064" s="208"/>
      <c r="S1064" s="208"/>
      <c r="T1064" s="209"/>
      <c r="AT1064" s="210" t="s">
        <v>213</v>
      </c>
      <c r="AU1064" s="210" t="s">
        <v>84</v>
      </c>
      <c r="AV1064" s="13" t="s">
        <v>84</v>
      </c>
      <c r="AW1064" s="13" t="s">
        <v>4</v>
      </c>
      <c r="AX1064" s="13" t="s">
        <v>82</v>
      </c>
      <c r="AY1064" s="210" t="s">
        <v>197</v>
      </c>
    </row>
    <row r="1065" spans="1:65" s="2" customFormat="1" ht="16.5" customHeight="1">
      <c r="A1065" s="37"/>
      <c r="B1065" s="38"/>
      <c r="C1065" s="181" t="s">
        <v>1588</v>
      </c>
      <c r="D1065" s="181" t="s">
        <v>199</v>
      </c>
      <c r="E1065" s="182" t="s">
        <v>1589</v>
      </c>
      <c r="F1065" s="183" t="s">
        <v>1590</v>
      </c>
      <c r="G1065" s="184" t="s">
        <v>1591</v>
      </c>
      <c r="H1065" s="185">
        <v>1</v>
      </c>
      <c r="I1065" s="186"/>
      <c r="J1065" s="187">
        <f>ROUND(I1065*H1065,2)</f>
        <v>0</v>
      </c>
      <c r="K1065" s="183" t="s">
        <v>28</v>
      </c>
      <c r="L1065" s="42"/>
      <c r="M1065" s="188" t="s">
        <v>28</v>
      </c>
      <c r="N1065" s="189" t="s">
        <v>45</v>
      </c>
      <c r="O1065" s="67"/>
      <c r="P1065" s="190">
        <f>O1065*H1065</f>
        <v>0</v>
      </c>
      <c r="Q1065" s="190">
        <v>0</v>
      </c>
      <c r="R1065" s="190">
        <f>Q1065*H1065</f>
        <v>0</v>
      </c>
      <c r="S1065" s="190">
        <v>0</v>
      </c>
      <c r="T1065" s="191">
        <f>S1065*H1065</f>
        <v>0</v>
      </c>
      <c r="U1065" s="37"/>
      <c r="V1065" s="37"/>
      <c r="W1065" s="37"/>
      <c r="X1065" s="37"/>
      <c r="Y1065" s="37"/>
      <c r="Z1065" s="37"/>
      <c r="AA1065" s="37"/>
      <c r="AB1065" s="37"/>
      <c r="AC1065" s="37"/>
      <c r="AD1065" s="37"/>
      <c r="AE1065" s="37"/>
      <c r="AR1065" s="192" t="s">
        <v>204</v>
      </c>
      <c r="AT1065" s="192" t="s">
        <v>199</v>
      </c>
      <c r="AU1065" s="192" t="s">
        <v>84</v>
      </c>
      <c r="AY1065" s="20" t="s">
        <v>197</v>
      </c>
      <c r="BE1065" s="193">
        <f>IF(N1065="základní",J1065,0)</f>
        <v>0</v>
      </c>
      <c r="BF1065" s="193">
        <f>IF(N1065="snížená",J1065,0)</f>
        <v>0</v>
      </c>
      <c r="BG1065" s="193">
        <f>IF(N1065="zákl. přenesená",J1065,0)</f>
        <v>0</v>
      </c>
      <c r="BH1065" s="193">
        <f>IF(N1065="sníž. přenesená",J1065,0)</f>
        <v>0</v>
      </c>
      <c r="BI1065" s="193">
        <f>IF(N1065="nulová",J1065,0)</f>
        <v>0</v>
      </c>
      <c r="BJ1065" s="20" t="s">
        <v>82</v>
      </c>
      <c r="BK1065" s="193">
        <f>ROUND(I1065*H1065,2)</f>
        <v>0</v>
      </c>
      <c r="BL1065" s="20" t="s">
        <v>204</v>
      </c>
      <c r="BM1065" s="192" t="s">
        <v>1592</v>
      </c>
    </row>
    <row r="1066" spans="1:65" s="15" customFormat="1" ht="11.25">
      <c r="B1066" s="222"/>
      <c r="C1066" s="223"/>
      <c r="D1066" s="201" t="s">
        <v>213</v>
      </c>
      <c r="E1066" s="224" t="s">
        <v>28</v>
      </c>
      <c r="F1066" s="225" t="s">
        <v>1593</v>
      </c>
      <c r="G1066" s="223"/>
      <c r="H1066" s="224" t="s">
        <v>28</v>
      </c>
      <c r="I1066" s="226"/>
      <c r="J1066" s="223"/>
      <c r="K1066" s="223"/>
      <c r="L1066" s="227"/>
      <c r="M1066" s="228"/>
      <c r="N1066" s="229"/>
      <c r="O1066" s="229"/>
      <c r="P1066" s="229"/>
      <c r="Q1066" s="229"/>
      <c r="R1066" s="229"/>
      <c r="S1066" s="229"/>
      <c r="T1066" s="230"/>
      <c r="AT1066" s="231" t="s">
        <v>213</v>
      </c>
      <c r="AU1066" s="231" t="s">
        <v>84</v>
      </c>
      <c r="AV1066" s="15" t="s">
        <v>82</v>
      </c>
      <c r="AW1066" s="15" t="s">
        <v>35</v>
      </c>
      <c r="AX1066" s="15" t="s">
        <v>74</v>
      </c>
      <c r="AY1066" s="231" t="s">
        <v>197</v>
      </c>
    </row>
    <row r="1067" spans="1:65" s="13" customFormat="1" ht="11.25">
      <c r="B1067" s="199"/>
      <c r="C1067" s="200"/>
      <c r="D1067" s="201" t="s">
        <v>213</v>
      </c>
      <c r="E1067" s="202" t="s">
        <v>28</v>
      </c>
      <c r="F1067" s="203" t="s">
        <v>1594</v>
      </c>
      <c r="G1067" s="200"/>
      <c r="H1067" s="204">
        <v>1</v>
      </c>
      <c r="I1067" s="205"/>
      <c r="J1067" s="200"/>
      <c r="K1067" s="200"/>
      <c r="L1067" s="206"/>
      <c r="M1067" s="207"/>
      <c r="N1067" s="208"/>
      <c r="O1067" s="208"/>
      <c r="P1067" s="208"/>
      <c r="Q1067" s="208"/>
      <c r="R1067" s="208"/>
      <c r="S1067" s="208"/>
      <c r="T1067" s="209"/>
      <c r="AT1067" s="210" t="s">
        <v>213</v>
      </c>
      <c r="AU1067" s="210" t="s">
        <v>84</v>
      </c>
      <c r="AV1067" s="13" t="s">
        <v>84</v>
      </c>
      <c r="AW1067" s="13" t="s">
        <v>35</v>
      </c>
      <c r="AX1067" s="13" t="s">
        <v>82</v>
      </c>
      <c r="AY1067" s="210" t="s">
        <v>197</v>
      </c>
    </row>
    <row r="1068" spans="1:65" s="2" customFormat="1" ht="16.5" customHeight="1">
      <c r="A1068" s="37"/>
      <c r="B1068" s="38"/>
      <c r="C1068" s="181" t="s">
        <v>1595</v>
      </c>
      <c r="D1068" s="181" t="s">
        <v>199</v>
      </c>
      <c r="E1068" s="182" t="s">
        <v>1596</v>
      </c>
      <c r="F1068" s="183" t="s">
        <v>1597</v>
      </c>
      <c r="G1068" s="184" t="s">
        <v>1591</v>
      </c>
      <c r="H1068" s="185">
        <v>1</v>
      </c>
      <c r="I1068" s="186"/>
      <c r="J1068" s="187">
        <f>ROUND(I1068*H1068,2)</f>
        <v>0</v>
      </c>
      <c r="K1068" s="183" t="s">
        <v>28</v>
      </c>
      <c r="L1068" s="42"/>
      <c r="M1068" s="188" t="s">
        <v>28</v>
      </c>
      <c r="N1068" s="189" t="s">
        <v>45</v>
      </c>
      <c r="O1068" s="67"/>
      <c r="P1068" s="190">
        <f>O1068*H1068</f>
        <v>0</v>
      </c>
      <c r="Q1068" s="190">
        <v>0</v>
      </c>
      <c r="R1068" s="190">
        <f>Q1068*H1068</f>
        <v>0</v>
      </c>
      <c r="S1068" s="190">
        <v>0</v>
      </c>
      <c r="T1068" s="191">
        <f>S1068*H1068</f>
        <v>0</v>
      </c>
      <c r="U1068" s="37"/>
      <c r="V1068" s="37"/>
      <c r="W1068" s="37"/>
      <c r="X1068" s="37"/>
      <c r="Y1068" s="37"/>
      <c r="Z1068" s="37"/>
      <c r="AA1068" s="37"/>
      <c r="AB1068" s="37"/>
      <c r="AC1068" s="37"/>
      <c r="AD1068" s="37"/>
      <c r="AE1068" s="37"/>
      <c r="AR1068" s="192" t="s">
        <v>204</v>
      </c>
      <c r="AT1068" s="192" t="s">
        <v>199</v>
      </c>
      <c r="AU1068" s="192" t="s">
        <v>84</v>
      </c>
      <c r="AY1068" s="20" t="s">
        <v>197</v>
      </c>
      <c r="BE1068" s="193">
        <f>IF(N1068="základní",J1068,0)</f>
        <v>0</v>
      </c>
      <c r="BF1068" s="193">
        <f>IF(N1068="snížená",J1068,0)</f>
        <v>0</v>
      </c>
      <c r="BG1068" s="193">
        <f>IF(N1068="zákl. přenesená",J1068,0)</f>
        <v>0</v>
      </c>
      <c r="BH1068" s="193">
        <f>IF(N1068="sníž. přenesená",J1068,0)</f>
        <v>0</v>
      </c>
      <c r="BI1068" s="193">
        <f>IF(N1068="nulová",J1068,0)</f>
        <v>0</v>
      </c>
      <c r="BJ1068" s="20" t="s">
        <v>82</v>
      </c>
      <c r="BK1068" s="193">
        <f>ROUND(I1068*H1068,2)</f>
        <v>0</v>
      </c>
      <c r="BL1068" s="20" t="s">
        <v>204</v>
      </c>
      <c r="BM1068" s="192" t="s">
        <v>1598</v>
      </c>
    </row>
    <row r="1069" spans="1:65" s="15" customFormat="1" ht="11.25">
      <c r="B1069" s="222"/>
      <c r="C1069" s="223"/>
      <c r="D1069" s="201" t="s">
        <v>213</v>
      </c>
      <c r="E1069" s="224" t="s">
        <v>28</v>
      </c>
      <c r="F1069" s="225" t="s">
        <v>1593</v>
      </c>
      <c r="G1069" s="223"/>
      <c r="H1069" s="224" t="s">
        <v>28</v>
      </c>
      <c r="I1069" s="226"/>
      <c r="J1069" s="223"/>
      <c r="K1069" s="223"/>
      <c r="L1069" s="227"/>
      <c r="M1069" s="228"/>
      <c r="N1069" s="229"/>
      <c r="O1069" s="229"/>
      <c r="P1069" s="229"/>
      <c r="Q1069" s="229"/>
      <c r="R1069" s="229"/>
      <c r="S1069" s="229"/>
      <c r="T1069" s="230"/>
      <c r="AT1069" s="231" t="s">
        <v>213</v>
      </c>
      <c r="AU1069" s="231" t="s">
        <v>84</v>
      </c>
      <c r="AV1069" s="15" t="s">
        <v>82</v>
      </c>
      <c r="AW1069" s="15" t="s">
        <v>35</v>
      </c>
      <c r="AX1069" s="15" t="s">
        <v>74</v>
      </c>
      <c r="AY1069" s="231" t="s">
        <v>197</v>
      </c>
    </row>
    <row r="1070" spans="1:65" s="13" customFormat="1" ht="11.25">
      <c r="B1070" s="199"/>
      <c r="C1070" s="200"/>
      <c r="D1070" s="201" t="s">
        <v>213</v>
      </c>
      <c r="E1070" s="202" t="s">
        <v>28</v>
      </c>
      <c r="F1070" s="203" t="s">
        <v>1599</v>
      </c>
      <c r="G1070" s="200"/>
      <c r="H1070" s="204">
        <v>1</v>
      </c>
      <c r="I1070" s="205"/>
      <c r="J1070" s="200"/>
      <c r="K1070" s="200"/>
      <c r="L1070" s="206"/>
      <c r="M1070" s="207"/>
      <c r="N1070" s="208"/>
      <c r="O1070" s="208"/>
      <c r="P1070" s="208"/>
      <c r="Q1070" s="208"/>
      <c r="R1070" s="208"/>
      <c r="S1070" s="208"/>
      <c r="T1070" s="209"/>
      <c r="AT1070" s="210" t="s">
        <v>213</v>
      </c>
      <c r="AU1070" s="210" t="s">
        <v>84</v>
      </c>
      <c r="AV1070" s="13" t="s">
        <v>84</v>
      </c>
      <c r="AW1070" s="13" t="s">
        <v>35</v>
      </c>
      <c r="AX1070" s="13" t="s">
        <v>82</v>
      </c>
      <c r="AY1070" s="210" t="s">
        <v>197</v>
      </c>
    </row>
    <row r="1071" spans="1:65" s="2" customFormat="1" ht="16.5" customHeight="1">
      <c r="A1071" s="37"/>
      <c r="B1071" s="38"/>
      <c r="C1071" s="181" t="s">
        <v>1600</v>
      </c>
      <c r="D1071" s="181" t="s">
        <v>199</v>
      </c>
      <c r="E1071" s="182" t="s">
        <v>1601</v>
      </c>
      <c r="F1071" s="183" t="s">
        <v>1602</v>
      </c>
      <c r="G1071" s="184" t="s">
        <v>202</v>
      </c>
      <c r="H1071" s="185">
        <v>80</v>
      </c>
      <c r="I1071" s="186"/>
      <c r="J1071" s="187">
        <f>ROUND(I1071*H1071,2)</f>
        <v>0</v>
      </c>
      <c r="K1071" s="183" t="s">
        <v>28</v>
      </c>
      <c r="L1071" s="42"/>
      <c r="M1071" s="188" t="s">
        <v>28</v>
      </c>
      <c r="N1071" s="189" t="s">
        <v>45</v>
      </c>
      <c r="O1071" s="67"/>
      <c r="P1071" s="190">
        <f>O1071*H1071</f>
        <v>0</v>
      </c>
      <c r="Q1071" s="190">
        <v>0</v>
      </c>
      <c r="R1071" s="190">
        <f>Q1071*H1071</f>
        <v>0</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1603</v>
      </c>
    </row>
    <row r="1072" spans="1:65" s="2" customFormat="1" ht="21.75" customHeight="1">
      <c r="A1072" s="37"/>
      <c r="B1072" s="38"/>
      <c r="C1072" s="181" t="s">
        <v>1604</v>
      </c>
      <c r="D1072" s="181" t="s">
        <v>199</v>
      </c>
      <c r="E1072" s="182" t="s">
        <v>1605</v>
      </c>
      <c r="F1072" s="183" t="s">
        <v>1606</v>
      </c>
      <c r="G1072" s="184" t="s">
        <v>202</v>
      </c>
      <c r="H1072" s="185">
        <v>1494.8230000000001</v>
      </c>
      <c r="I1072" s="186"/>
      <c r="J1072" s="187">
        <f>ROUND(I1072*H1072,2)</f>
        <v>0</v>
      </c>
      <c r="K1072" s="183" t="s">
        <v>203</v>
      </c>
      <c r="L1072" s="42"/>
      <c r="M1072" s="188" t="s">
        <v>28</v>
      </c>
      <c r="N1072" s="189" t="s">
        <v>45</v>
      </c>
      <c r="O1072" s="67"/>
      <c r="P1072" s="190">
        <f>O1072*H1072</f>
        <v>0</v>
      </c>
      <c r="Q1072" s="190">
        <v>2.0500000000000001E-2</v>
      </c>
      <c r="R1072" s="190">
        <f>Q1072*H1072</f>
        <v>30.643871500000003</v>
      </c>
      <c r="S1072" s="190">
        <v>0</v>
      </c>
      <c r="T1072" s="191">
        <f>S1072*H1072</f>
        <v>0</v>
      </c>
      <c r="U1072" s="37"/>
      <c r="V1072" s="37"/>
      <c r="W1072" s="37"/>
      <c r="X1072" s="37"/>
      <c r="Y1072" s="37"/>
      <c r="Z1072" s="37"/>
      <c r="AA1072" s="37"/>
      <c r="AB1072" s="37"/>
      <c r="AC1072" s="37"/>
      <c r="AD1072" s="37"/>
      <c r="AE1072" s="37"/>
      <c r="AR1072" s="192" t="s">
        <v>204</v>
      </c>
      <c r="AT1072" s="192" t="s">
        <v>199</v>
      </c>
      <c r="AU1072" s="192" t="s">
        <v>84</v>
      </c>
      <c r="AY1072" s="20" t="s">
        <v>197</v>
      </c>
      <c r="BE1072" s="193">
        <f>IF(N1072="základní",J1072,0)</f>
        <v>0</v>
      </c>
      <c r="BF1072" s="193">
        <f>IF(N1072="snížená",J1072,0)</f>
        <v>0</v>
      </c>
      <c r="BG1072" s="193">
        <f>IF(N1072="zákl. přenesená",J1072,0)</f>
        <v>0</v>
      </c>
      <c r="BH1072" s="193">
        <f>IF(N1072="sníž. přenesená",J1072,0)</f>
        <v>0</v>
      </c>
      <c r="BI1072" s="193">
        <f>IF(N1072="nulová",J1072,0)</f>
        <v>0</v>
      </c>
      <c r="BJ1072" s="20" t="s">
        <v>82</v>
      </c>
      <c r="BK1072" s="193">
        <f>ROUND(I1072*H1072,2)</f>
        <v>0</v>
      </c>
      <c r="BL1072" s="20" t="s">
        <v>204</v>
      </c>
      <c r="BM1072" s="192" t="s">
        <v>1607</v>
      </c>
    </row>
    <row r="1073" spans="1:65" s="2" customFormat="1" ht="11.25">
      <c r="A1073" s="37"/>
      <c r="B1073" s="38"/>
      <c r="C1073" s="39"/>
      <c r="D1073" s="194" t="s">
        <v>206</v>
      </c>
      <c r="E1073" s="39"/>
      <c r="F1073" s="195" t="s">
        <v>1608</v>
      </c>
      <c r="G1073" s="39"/>
      <c r="H1073" s="39"/>
      <c r="I1073" s="196"/>
      <c r="J1073" s="39"/>
      <c r="K1073" s="39"/>
      <c r="L1073" s="42"/>
      <c r="M1073" s="197"/>
      <c r="N1073" s="198"/>
      <c r="O1073" s="67"/>
      <c r="P1073" s="67"/>
      <c r="Q1073" s="67"/>
      <c r="R1073" s="67"/>
      <c r="S1073" s="67"/>
      <c r="T1073" s="68"/>
      <c r="U1073" s="37"/>
      <c r="V1073" s="37"/>
      <c r="W1073" s="37"/>
      <c r="X1073" s="37"/>
      <c r="Y1073" s="37"/>
      <c r="Z1073" s="37"/>
      <c r="AA1073" s="37"/>
      <c r="AB1073" s="37"/>
      <c r="AC1073" s="37"/>
      <c r="AD1073" s="37"/>
      <c r="AE1073" s="37"/>
      <c r="AT1073" s="20" t="s">
        <v>206</v>
      </c>
      <c r="AU1073" s="20" t="s">
        <v>84</v>
      </c>
    </row>
    <row r="1074" spans="1:65" s="15" customFormat="1" ht="11.25">
      <c r="B1074" s="222"/>
      <c r="C1074" s="223"/>
      <c r="D1074" s="201" t="s">
        <v>213</v>
      </c>
      <c r="E1074" s="224" t="s">
        <v>28</v>
      </c>
      <c r="F1074" s="225" t="s">
        <v>1245</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5" customFormat="1" ht="11.25">
      <c r="B1075" s="222"/>
      <c r="C1075" s="223"/>
      <c r="D1075" s="201" t="s">
        <v>213</v>
      </c>
      <c r="E1075" s="224" t="s">
        <v>28</v>
      </c>
      <c r="F1075" s="225" t="s">
        <v>1421</v>
      </c>
      <c r="G1075" s="223"/>
      <c r="H1075" s="224" t="s">
        <v>28</v>
      </c>
      <c r="I1075" s="226"/>
      <c r="J1075" s="223"/>
      <c r="K1075" s="223"/>
      <c r="L1075" s="227"/>
      <c r="M1075" s="228"/>
      <c r="N1075" s="229"/>
      <c r="O1075" s="229"/>
      <c r="P1075" s="229"/>
      <c r="Q1075" s="229"/>
      <c r="R1075" s="229"/>
      <c r="S1075" s="229"/>
      <c r="T1075" s="230"/>
      <c r="AT1075" s="231" t="s">
        <v>213</v>
      </c>
      <c r="AU1075" s="231" t="s">
        <v>84</v>
      </c>
      <c r="AV1075" s="15" t="s">
        <v>82</v>
      </c>
      <c r="AW1075" s="15" t="s">
        <v>35</v>
      </c>
      <c r="AX1075" s="15" t="s">
        <v>74</v>
      </c>
      <c r="AY1075" s="231" t="s">
        <v>197</v>
      </c>
    </row>
    <row r="1076" spans="1:65" s="13" customFormat="1" ht="11.25">
      <c r="B1076" s="199"/>
      <c r="C1076" s="200"/>
      <c r="D1076" s="201" t="s">
        <v>213</v>
      </c>
      <c r="E1076" s="202" t="s">
        <v>28</v>
      </c>
      <c r="F1076" s="203" t="s">
        <v>1448</v>
      </c>
      <c r="G1076" s="200"/>
      <c r="H1076" s="204">
        <v>426.01</v>
      </c>
      <c r="I1076" s="205"/>
      <c r="J1076" s="200"/>
      <c r="K1076" s="200"/>
      <c r="L1076" s="206"/>
      <c r="M1076" s="207"/>
      <c r="N1076" s="208"/>
      <c r="O1076" s="208"/>
      <c r="P1076" s="208"/>
      <c r="Q1076" s="208"/>
      <c r="R1076" s="208"/>
      <c r="S1076" s="208"/>
      <c r="T1076" s="209"/>
      <c r="AT1076" s="210" t="s">
        <v>213</v>
      </c>
      <c r="AU1076" s="210" t="s">
        <v>84</v>
      </c>
      <c r="AV1076" s="13" t="s">
        <v>84</v>
      </c>
      <c r="AW1076" s="13" t="s">
        <v>35</v>
      </c>
      <c r="AX1076" s="13" t="s">
        <v>74</v>
      </c>
      <c r="AY1076" s="210" t="s">
        <v>197</v>
      </c>
    </row>
    <row r="1077" spans="1:65" s="15" customFormat="1" ht="11.25">
      <c r="B1077" s="222"/>
      <c r="C1077" s="223"/>
      <c r="D1077" s="201" t="s">
        <v>213</v>
      </c>
      <c r="E1077" s="224" t="s">
        <v>28</v>
      </c>
      <c r="F1077" s="225" t="s">
        <v>1449</v>
      </c>
      <c r="G1077" s="223"/>
      <c r="H1077" s="224" t="s">
        <v>28</v>
      </c>
      <c r="I1077" s="226"/>
      <c r="J1077" s="223"/>
      <c r="K1077" s="223"/>
      <c r="L1077" s="227"/>
      <c r="M1077" s="228"/>
      <c r="N1077" s="229"/>
      <c r="O1077" s="229"/>
      <c r="P1077" s="229"/>
      <c r="Q1077" s="229"/>
      <c r="R1077" s="229"/>
      <c r="S1077" s="229"/>
      <c r="T1077" s="230"/>
      <c r="AT1077" s="231" t="s">
        <v>213</v>
      </c>
      <c r="AU1077" s="231" t="s">
        <v>84</v>
      </c>
      <c r="AV1077" s="15" t="s">
        <v>82</v>
      </c>
      <c r="AW1077" s="15" t="s">
        <v>35</v>
      </c>
      <c r="AX1077" s="15" t="s">
        <v>74</v>
      </c>
      <c r="AY1077" s="231" t="s">
        <v>197</v>
      </c>
    </row>
    <row r="1078" spans="1:65" s="13" customFormat="1" ht="11.25">
      <c r="B1078" s="199"/>
      <c r="C1078" s="200"/>
      <c r="D1078" s="201" t="s">
        <v>213</v>
      </c>
      <c r="E1078" s="202" t="s">
        <v>28</v>
      </c>
      <c r="F1078" s="203" t="s">
        <v>1450</v>
      </c>
      <c r="G1078" s="200"/>
      <c r="H1078" s="204">
        <v>1068.8130000000001</v>
      </c>
      <c r="I1078" s="205"/>
      <c r="J1078" s="200"/>
      <c r="K1078" s="200"/>
      <c r="L1078" s="206"/>
      <c r="M1078" s="207"/>
      <c r="N1078" s="208"/>
      <c r="O1078" s="208"/>
      <c r="P1078" s="208"/>
      <c r="Q1078" s="208"/>
      <c r="R1078" s="208"/>
      <c r="S1078" s="208"/>
      <c r="T1078" s="209"/>
      <c r="AT1078" s="210" t="s">
        <v>213</v>
      </c>
      <c r="AU1078" s="210" t="s">
        <v>84</v>
      </c>
      <c r="AV1078" s="13" t="s">
        <v>84</v>
      </c>
      <c r="AW1078" s="13" t="s">
        <v>35</v>
      </c>
      <c r="AX1078" s="13" t="s">
        <v>74</v>
      </c>
      <c r="AY1078" s="210" t="s">
        <v>197</v>
      </c>
    </row>
    <row r="1079" spans="1:65" s="14" customFormat="1" ht="11.25">
      <c r="B1079" s="211"/>
      <c r="C1079" s="212"/>
      <c r="D1079" s="201" t="s">
        <v>213</v>
      </c>
      <c r="E1079" s="213" t="s">
        <v>28</v>
      </c>
      <c r="F1079" s="214" t="s">
        <v>226</v>
      </c>
      <c r="G1079" s="212"/>
      <c r="H1079" s="215">
        <v>1494.8230000000001</v>
      </c>
      <c r="I1079" s="216"/>
      <c r="J1079" s="212"/>
      <c r="K1079" s="212"/>
      <c r="L1079" s="217"/>
      <c r="M1079" s="218"/>
      <c r="N1079" s="219"/>
      <c r="O1079" s="219"/>
      <c r="P1079" s="219"/>
      <c r="Q1079" s="219"/>
      <c r="R1079" s="219"/>
      <c r="S1079" s="219"/>
      <c r="T1079" s="220"/>
      <c r="AT1079" s="221" t="s">
        <v>213</v>
      </c>
      <c r="AU1079" s="221" t="s">
        <v>84</v>
      </c>
      <c r="AV1079" s="14" t="s">
        <v>204</v>
      </c>
      <c r="AW1079" s="14" t="s">
        <v>35</v>
      </c>
      <c r="AX1079" s="14" t="s">
        <v>82</v>
      </c>
      <c r="AY1079" s="221" t="s">
        <v>197</v>
      </c>
    </row>
    <row r="1080" spans="1:65" s="2" customFormat="1" ht="21.75" customHeight="1">
      <c r="A1080" s="37"/>
      <c r="B1080" s="38"/>
      <c r="C1080" s="181" t="s">
        <v>1609</v>
      </c>
      <c r="D1080" s="181" t="s">
        <v>199</v>
      </c>
      <c r="E1080" s="182" t="s">
        <v>1610</v>
      </c>
      <c r="F1080" s="183" t="s">
        <v>1611</v>
      </c>
      <c r="G1080" s="184" t="s">
        <v>202</v>
      </c>
      <c r="H1080" s="185">
        <v>95.7</v>
      </c>
      <c r="I1080" s="186"/>
      <c r="J1080" s="187">
        <f>ROUND(I1080*H1080,2)</f>
        <v>0</v>
      </c>
      <c r="K1080" s="183" t="s">
        <v>203</v>
      </c>
      <c r="L1080" s="42"/>
      <c r="M1080" s="188" t="s">
        <v>28</v>
      </c>
      <c r="N1080" s="189" t="s">
        <v>45</v>
      </c>
      <c r="O1080" s="67"/>
      <c r="P1080" s="190">
        <f>O1080*H1080</f>
        <v>0</v>
      </c>
      <c r="Q1080" s="190">
        <v>5.7000000000000002E-3</v>
      </c>
      <c r="R1080" s="190">
        <f>Q1080*H1080</f>
        <v>0.54549000000000003</v>
      </c>
      <c r="S1080" s="190">
        <v>0</v>
      </c>
      <c r="T1080" s="191">
        <f>S1080*H1080</f>
        <v>0</v>
      </c>
      <c r="U1080" s="37"/>
      <c r="V1080" s="37"/>
      <c r="W1080" s="37"/>
      <c r="X1080" s="37"/>
      <c r="Y1080" s="37"/>
      <c r="Z1080" s="37"/>
      <c r="AA1080" s="37"/>
      <c r="AB1080" s="37"/>
      <c r="AC1080" s="37"/>
      <c r="AD1080" s="37"/>
      <c r="AE1080" s="37"/>
      <c r="AR1080" s="192" t="s">
        <v>204</v>
      </c>
      <c r="AT1080" s="192" t="s">
        <v>199</v>
      </c>
      <c r="AU1080" s="192" t="s">
        <v>84</v>
      </c>
      <c r="AY1080" s="20" t="s">
        <v>197</v>
      </c>
      <c r="BE1080" s="193">
        <f>IF(N1080="základní",J1080,0)</f>
        <v>0</v>
      </c>
      <c r="BF1080" s="193">
        <f>IF(N1080="snížená",J1080,0)</f>
        <v>0</v>
      </c>
      <c r="BG1080" s="193">
        <f>IF(N1080="zákl. přenesená",J1080,0)</f>
        <v>0</v>
      </c>
      <c r="BH1080" s="193">
        <f>IF(N1080="sníž. přenesená",J1080,0)</f>
        <v>0</v>
      </c>
      <c r="BI1080" s="193">
        <f>IF(N1080="nulová",J1080,0)</f>
        <v>0</v>
      </c>
      <c r="BJ1080" s="20" t="s">
        <v>82</v>
      </c>
      <c r="BK1080" s="193">
        <f>ROUND(I1080*H1080,2)</f>
        <v>0</v>
      </c>
      <c r="BL1080" s="20" t="s">
        <v>204</v>
      </c>
      <c r="BM1080" s="192" t="s">
        <v>1612</v>
      </c>
    </row>
    <row r="1081" spans="1:65" s="2" customFormat="1" ht="11.25">
      <c r="A1081" s="37"/>
      <c r="B1081" s="38"/>
      <c r="C1081" s="39"/>
      <c r="D1081" s="194" t="s">
        <v>206</v>
      </c>
      <c r="E1081" s="39"/>
      <c r="F1081" s="195" t="s">
        <v>1613</v>
      </c>
      <c r="G1081" s="39"/>
      <c r="H1081" s="39"/>
      <c r="I1081" s="196"/>
      <c r="J1081" s="39"/>
      <c r="K1081" s="39"/>
      <c r="L1081" s="42"/>
      <c r="M1081" s="197"/>
      <c r="N1081" s="198"/>
      <c r="O1081" s="67"/>
      <c r="P1081" s="67"/>
      <c r="Q1081" s="67"/>
      <c r="R1081" s="67"/>
      <c r="S1081" s="67"/>
      <c r="T1081" s="68"/>
      <c r="U1081" s="37"/>
      <c r="V1081" s="37"/>
      <c r="W1081" s="37"/>
      <c r="X1081" s="37"/>
      <c r="Y1081" s="37"/>
      <c r="Z1081" s="37"/>
      <c r="AA1081" s="37"/>
      <c r="AB1081" s="37"/>
      <c r="AC1081" s="37"/>
      <c r="AD1081" s="37"/>
      <c r="AE1081" s="37"/>
      <c r="AT1081" s="20" t="s">
        <v>206</v>
      </c>
      <c r="AU1081" s="20" t="s">
        <v>84</v>
      </c>
    </row>
    <row r="1082" spans="1:65" s="15" customFormat="1" ht="11.25">
      <c r="B1082" s="222"/>
      <c r="C1082" s="223"/>
      <c r="D1082" s="201" t="s">
        <v>213</v>
      </c>
      <c r="E1082" s="224" t="s">
        <v>28</v>
      </c>
      <c r="F1082" s="225" t="s">
        <v>725</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5" customFormat="1" ht="11.25">
      <c r="B1083" s="222"/>
      <c r="C1083" s="223"/>
      <c r="D1083" s="201" t="s">
        <v>213</v>
      </c>
      <c r="E1083" s="224" t="s">
        <v>28</v>
      </c>
      <c r="F1083" s="225" t="s">
        <v>1500</v>
      </c>
      <c r="G1083" s="223"/>
      <c r="H1083" s="224" t="s">
        <v>28</v>
      </c>
      <c r="I1083" s="226"/>
      <c r="J1083" s="223"/>
      <c r="K1083" s="223"/>
      <c r="L1083" s="227"/>
      <c r="M1083" s="228"/>
      <c r="N1083" s="229"/>
      <c r="O1083" s="229"/>
      <c r="P1083" s="229"/>
      <c r="Q1083" s="229"/>
      <c r="R1083" s="229"/>
      <c r="S1083" s="229"/>
      <c r="T1083" s="230"/>
      <c r="AT1083" s="231" t="s">
        <v>213</v>
      </c>
      <c r="AU1083" s="231" t="s">
        <v>84</v>
      </c>
      <c r="AV1083" s="15" t="s">
        <v>82</v>
      </c>
      <c r="AW1083" s="15" t="s">
        <v>35</v>
      </c>
      <c r="AX1083" s="15" t="s">
        <v>74</v>
      </c>
      <c r="AY1083" s="231" t="s">
        <v>197</v>
      </c>
    </row>
    <row r="1084" spans="1:65" s="13" customFormat="1" ht="11.25">
      <c r="B1084" s="199"/>
      <c r="C1084" s="200"/>
      <c r="D1084" s="201" t="s">
        <v>213</v>
      </c>
      <c r="E1084" s="202" t="s">
        <v>28</v>
      </c>
      <c r="F1084" s="203" t="s">
        <v>1501</v>
      </c>
      <c r="G1084" s="200"/>
      <c r="H1084" s="204">
        <v>66</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3" customFormat="1" ht="11.25">
      <c r="B1085" s="199"/>
      <c r="C1085" s="200"/>
      <c r="D1085" s="201" t="s">
        <v>213</v>
      </c>
      <c r="E1085" s="202" t="s">
        <v>28</v>
      </c>
      <c r="F1085" s="203" t="s">
        <v>1502</v>
      </c>
      <c r="G1085" s="200"/>
      <c r="H1085" s="204">
        <v>29.7</v>
      </c>
      <c r="I1085" s="205"/>
      <c r="J1085" s="200"/>
      <c r="K1085" s="200"/>
      <c r="L1085" s="206"/>
      <c r="M1085" s="207"/>
      <c r="N1085" s="208"/>
      <c r="O1085" s="208"/>
      <c r="P1085" s="208"/>
      <c r="Q1085" s="208"/>
      <c r="R1085" s="208"/>
      <c r="S1085" s="208"/>
      <c r="T1085" s="209"/>
      <c r="AT1085" s="210" t="s">
        <v>213</v>
      </c>
      <c r="AU1085" s="210" t="s">
        <v>84</v>
      </c>
      <c r="AV1085" s="13" t="s">
        <v>84</v>
      </c>
      <c r="AW1085" s="13" t="s">
        <v>35</v>
      </c>
      <c r="AX1085" s="13" t="s">
        <v>74</v>
      </c>
      <c r="AY1085" s="210" t="s">
        <v>197</v>
      </c>
    </row>
    <row r="1086" spans="1:65" s="14" customFormat="1" ht="11.25">
      <c r="B1086" s="211"/>
      <c r="C1086" s="212"/>
      <c r="D1086" s="201" t="s">
        <v>213</v>
      </c>
      <c r="E1086" s="213" t="s">
        <v>28</v>
      </c>
      <c r="F1086" s="214" t="s">
        <v>226</v>
      </c>
      <c r="G1086" s="212"/>
      <c r="H1086" s="215">
        <v>95.7</v>
      </c>
      <c r="I1086" s="216"/>
      <c r="J1086" s="212"/>
      <c r="K1086" s="212"/>
      <c r="L1086" s="217"/>
      <c r="M1086" s="218"/>
      <c r="N1086" s="219"/>
      <c r="O1086" s="219"/>
      <c r="P1086" s="219"/>
      <c r="Q1086" s="219"/>
      <c r="R1086" s="219"/>
      <c r="S1086" s="219"/>
      <c r="T1086" s="220"/>
      <c r="AT1086" s="221" t="s">
        <v>213</v>
      </c>
      <c r="AU1086" s="221" t="s">
        <v>84</v>
      </c>
      <c r="AV1086" s="14" t="s">
        <v>204</v>
      </c>
      <c r="AW1086" s="14" t="s">
        <v>35</v>
      </c>
      <c r="AX1086" s="14" t="s">
        <v>82</v>
      </c>
      <c r="AY1086" s="221" t="s">
        <v>197</v>
      </c>
    </row>
    <row r="1087" spans="1:65" s="2" customFormat="1" ht="24.2" customHeight="1">
      <c r="A1087" s="37"/>
      <c r="B1087" s="38"/>
      <c r="C1087" s="181" t="s">
        <v>1614</v>
      </c>
      <c r="D1087" s="181" t="s">
        <v>199</v>
      </c>
      <c r="E1087" s="182" t="s">
        <v>1615</v>
      </c>
      <c r="F1087" s="183" t="s">
        <v>1616</v>
      </c>
      <c r="G1087" s="184" t="s">
        <v>202</v>
      </c>
      <c r="H1087" s="185">
        <v>437.96800000000002</v>
      </c>
      <c r="I1087" s="186"/>
      <c r="J1087" s="187">
        <f>ROUND(I1087*H1087,2)</f>
        <v>0</v>
      </c>
      <c r="K1087" s="183" t="s">
        <v>203</v>
      </c>
      <c r="L1087" s="42"/>
      <c r="M1087" s="188" t="s">
        <v>28</v>
      </c>
      <c r="N1087" s="189" t="s">
        <v>45</v>
      </c>
      <c r="O1087" s="67"/>
      <c r="P1087" s="190">
        <f>O1087*H1087</f>
        <v>0</v>
      </c>
      <c r="Q1087" s="190">
        <v>2.8500000000000001E-3</v>
      </c>
      <c r="R1087" s="190">
        <f>Q1087*H1087</f>
        <v>1.2482088</v>
      </c>
      <c r="S1087" s="190">
        <v>0</v>
      </c>
      <c r="T1087" s="191">
        <f>S1087*H1087</f>
        <v>0</v>
      </c>
      <c r="U1087" s="37"/>
      <c r="V1087" s="37"/>
      <c r="W1087" s="37"/>
      <c r="X1087" s="37"/>
      <c r="Y1087" s="37"/>
      <c r="Z1087" s="37"/>
      <c r="AA1087" s="37"/>
      <c r="AB1087" s="37"/>
      <c r="AC1087" s="37"/>
      <c r="AD1087" s="37"/>
      <c r="AE1087" s="37"/>
      <c r="AR1087" s="192" t="s">
        <v>204</v>
      </c>
      <c r="AT1087" s="192" t="s">
        <v>199</v>
      </c>
      <c r="AU1087" s="192" t="s">
        <v>84</v>
      </c>
      <c r="AY1087" s="20" t="s">
        <v>197</v>
      </c>
      <c r="BE1087" s="193">
        <f>IF(N1087="základní",J1087,0)</f>
        <v>0</v>
      </c>
      <c r="BF1087" s="193">
        <f>IF(N1087="snížená",J1087,0)</f>
        <v>0</v>
      </c>
      <c r="BG1087" s="193">
        <f>IF(N1087="zákl. přenesená",J1087,0)</f>
        <v>0</v>
      </c>
      <c r="BH1087" s="193">
        <f>IF(N1087="sníž. přenesená",J1087,0)</f>
        <v>0</v>
      </c>
      <c r="BI1087" s="193">
        <f>IF(N1087="nulová",J1087,0)</f>
        <v>0</v>
      </c>
      <c r="BJ1087" s="20" t="s">
        <v>82</v>
      </c>
      <c r="BK1087" s="193">
        <f>ROUND(I1087*H1087,2)</f>
        <v>0</v>
      </c>
      <c r="BL1087" s="20" t="s">
        <v>204</v>
      </c>
      <c r="BM1087" s="192" t="s">
        <v>1617</v>
      </c>
    </row>
    <row r="1088" spans="1:65" s="2" customFormat="1" ht="11.25">
      <c r="A1088" s="37"/>
      <c r="B1088" s="38"/>
      <c r="C1088" s="39"/>
      <c r="D1088" s="194" t="s">
        <v>206</v>
      </c>
      <c r="E1088" s="39"/>
      <c r="F1088" s="195" t="s">
        <v>1618</v>
      </c>
      <c r="G1088" s="39"/>
      <c r="H1088" s="39"/>
      <c r="I1088" s="196"/>
      <c r="J1088" s="39"/>
      <c r="K1088" s="39"/>
      <c r="L1088" s="42"/>
      <c r="M1088" s="197"/>
      <c r="N1088" s="198"/>
      <c r="O1088" s="67"/>
      <c r="P1088" s="67"/>
      <c r="Q1088" s="67"/>
      <c r="R1088" s="67"/>
      <c r="S1088" s="67"/>
      <c r="T1088" s="68"/>
      <c r="U1088" s="37"/>
      <c r="V1088" s="37"/>
      <c r="W1088" s="37"/>
      <c r="X1088" s="37"/>
      <c r="Y1088" s="37"/>
      <c r="Z1088" s="37"/>
      <c r="AA1088" s="37"/>
      <c r="AB1088" s="37"/>
      <c r="AC1088" s="37"/>
      <c r="AD1088" s="37"/>
      <c r="AE1088" s="37"/>
      <c r="AT1088" s="20" t="s">
        <v>206</v>
      </c>
      <c r="AU1088" s="20" t="s">
        <v>84</v>
      </c>
    </row>
    <row r="1089" spans="1:65" s="15" customFormat="1" ht="11.25">
      <c r="B1089" s="222"/>
      <c r="C1089" s="223"/>
      <c r="D1089" s="201" t="s">
        <v>213</v>
      </c>
      <c r="E1089" s="224" t="s">
        <v>28</v>
      </c>
      <c r="F1089" s="225" t="s">
        <v>412</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1421</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5" customFormat="1" ht="11.25">
      <c r="B1091" s="222"/>
      <c r="C1091" s="223"/>
      <c r="D1091" s="201" t="s">
        <v>213</v>
      </c>
      <c r="E1091" s="224" t="s">
        <v>28</v>
      </c>
      <c r="F1091" s="225" t="s">
        <v>1619</v>
      </c>
      <c r="G1091" s="223"/>
      <c r="H1091" s="224" t="s">
        <v>28</v>
      </c>
      <c r="I1091" s="226"/>
      <c r="J1091" s="223"/>
      <c r="K1091" s="223"/>
      <c r="L1091" s="227"/>
      <c r="M1091" s="228"/>
      <c r="N1091" s="229"/>
      <c r="O1091" s="229"/>
      <c r="P1091" s="229"/>
      <c r="Q1091" s="229"/>
      <c r="R1091" s="229"/>
      <c r="S1091" s="229"/>
      <c r="T1091" s="230"/>
      <c r="AT1091" s="231" t="s">
        <v>213</v>
      </c>
      <c r="AU1091" s="231" t="s">
        <v>84</v>
      </c>
      <c r="AV1091" s="15" t="s">
        <v>82</v>
      </c>
      <c r="AW1091" s="15" t="s">
        <v>35</v>
      </c>
      <c r="AX1091" s="15" t="s">
        <v>74</v>
      </c>
      <c r="AY1091" s="231" t="s">
        <v>197</v>
      </c>
    </row>
    <row r="1092" spans="1:65" s="13" customFormat="1" ht="11.25">
      <c r="B1092" s="199"/>
      <c r="C1092" s="200"/>
      <c r="D1092" s="201" t="s">
        <v>213</v>
      </c>
      <c r="E1092" s="202" t="s">
        <v>28</v>
      </c>
      <c r="F1092" s="203" t="s">
        <v>1620</v>
      </c>
      <c r="G1092" s="200"/>
      <c r="H1092" s="204">
        <v>437.96800000000002</v>
      </c>
      <c r="I1092" s="205"/>
      <c r="J1092" s="200"/>
      <c r="K1092" s="200"/>
      <c r="L1092" s="206"/>
      <c r="M1092" s="207"/>
      <c r="N1092" s="208"/>
      <c r="O1092" s="208"/>
      <c r="P1092" s="208"/>
      <c r="Q1092" s="208"/>
      <c r="R1092" s="208"/>
      <c r="S1092" s="208"/>
      <c r="T1092" s="209"/>
      <c r="AT1092" s="210" t="s">
        <v>213</v>
      </c>
      <c r="AU1092" s="210" t="s">
        <v>84</v>
      </c>
      <c r="AV1092" s="13" t="s">
        <v>84</v>
      </c>
      <c r="AW1092" s="13" t="s">
        <v>35</v>
      </c>
      <c r="AX1092" s="13" t="s">
        <v>82</v>
      </c>
      <c r="AY1092" s="210" t="s">
        <v>197</v>
      </c>
    </row>
    <row r="1093" spans="1:65" s="2" customFormat="1" ht="24.2" customHeight="1">
      <c r="A1093" s="37"/>
      <c r="B1093" s="38"/>
      <c r="C1093" s="181" t="s">
        <v>21</v>
      </c>
      <c r="D1093" s="181" t="s">
        <v>199</v>
      </c>
      <c r="E1093" s="182" t="s">
        <v>1621</v>
      </c>
      <c r="F1093" s="183" t="s">
        <v>1622</v>
      </c>
      <c r="G1093" s="184" t="s">
        <v>202</v>
      </c>
      <c r="H1093" s="185">
        <v>102.40600000000001</v>
      </c>
      <c r="I1093" s="186"/>
      <c r="J1093" s="187">
        <f>ROUND(I1093*H1093,2)</f>
        <v>0</v>
      </c>
      <c r="K1093" s="183" t="s">
        <v>203</v>
      </c>
      <c r="L1093" s="42"/>
      <c r="M1093" s="188" t="s">
        <v>28</v>
      </c>
      <c r="N1093" s="189" t="s">
        <v>45</v>
      </c>
      <c r="O1093" s="67"/>
      <c r="P1093" s="190">
        <f>O1093*H1093</f>
        <v>0</v>
      </c>
      <c r="Q1093" s="190">
        <v>3.8999999999999999E-4</v>
      </c>
      <c r="R1093" s="190">
        <f>Q1093*H1093</f>
        <v>3.9938340000000003E-2</v>
      </c>
      <c r="S1093" s="190">
        <v>1.0000000000000001E-5</v>
      </c>
      <c r="T1093" s="191">
        <f>S1093*H1093</f>
        <v>1.0240600000000002E-3</v>
      </c>
      <c r="U1093" s="37"/>
      <c r="V1093" s="37"/>
      <c r="W1093" s="37"/>
      <c r="X1093" s="37"/>
      <c r="Y1093" s="37"/>
      <c r="Z1093" s="37"/>
      <c r="AA1093" s="37"/>
      <c r="AB1093" s="37"/>
      <c r="AC1093" s="37"/>
      <c r="AD1093" s="37"/>
      <c r="AE1093" s="37"/>
      <c r="AR1093" s="192" t="s">
        <v>204</v>
      </c>
      <c r="AT1093" s="192" t="s">
        <v>199</v>
      </c>
      <c r="AU1093" s="192" t="s">
        <v>84</v>
      </c>
      <c r="AY1093" s="20" t="s">
        <v>197</v>
      </c>
      <c r="BE1093" s="193">
        <f>IF(N1093="základní",J1093,0)</f>
        <v>0</v>
      </c>
      <c r="BF1093" s="193">
        <f>IF(N1093="snížená",J1093,0)</f>
        <v>0</v>
      </c>
      <c r="BG1093" s="193">
        <f>IF(N1093="zákl. přenesená",J1093,0)</f>
        <v>0</v>
      </c>
      <c r="BH1093" s="193">
        <f>IF(N1093="sníž. přenesená",J1093,0)</f>
        <v>0</v>
      </c>
      <c r="BI1093" s="193">
        <f>IF(N1093="nulová",J1093,0)</f>
        <v>0</v>
      </c>
      <c r="BJ1093" s="20" t="s">
        <v>82</v>
      </c>
      <c r="BK1093" s="193">
        <f>ROUND(I1093*H1093,2)</f>
        <v>0</v>
      </c>
      <c r="BL1093" s="20" t="s">
        <v>204</v>
      </c>
      <c r="BM1093" s="192" t="s">
        <v>1623</v>
      </c>
    </row>
    <row r="1094" spans="1:65" s="2" customFormat="1" ht="11.25">
      <c r="A1094" s="37"/>
      <c r="B1094" s="38"/>
      <c r="C1094" s="39"/>
      <c r="D1094" s="194" t="s">
        <v>206</v>
      </c>
      <c r="E1094" s="39"/>
      <c r="F1094" s="195" t="s">
        <v>1624</v>
      </c>
      <c r="G1094" s="39"/>
      <c r="H1094" s="39"/>
      <c r="I1094" s="196"/>
      <c r="J1094" s="39"/>
      <c r="K1094" s="39"/>
      <c r="L1094" s="42"/>
      <c r="M1094" s="197"/>
      <c r="N1094" s="198"/>
      <c r="O1094" s="67"/>
      <c r="P1094" s="67"/>
      <c r="Q1094" s="67"/>
      <c r="R1094" s="67"/>
      <c r="S1094" s="67"/>
      <c r="T1094" s="68"/>
      <c r="U1094" s="37"/>
      <c r="V1094" s="37"/>
      <c r="W1094" s="37"/>
      <c r="X1094" s="37"/>
      <c r="Y1094" s="37"/>
      <c r="Z1094" s="37"/>
      <c r="AA1094" s="37"/>
      <c r="AB1094" s="37"/>
      <c r="AC1094" s="37"/>
      <c r="AD1094" s="37"/>
      <c r="AE1094" s="37"/>
      <c r="AT1094" s="20" t="s">
        <v>206</v>
      </c>
      <c r="AU1094" s="20" t="s">
        <v>84</v>
      </c>
    </row>
    <row r="1095" spans="1:65" s="15" customFormat="1" ht="11.25">
      <c r="B1095" s="222"/>
      <c r="C1095" s="223"/>
      <c r="D1095" s="201" t="s">
        <v>213</v>
      </c>
      <c r="E1095" s="224" t="s">
        <v>28</v>
      </c>
      <c r="F1095" s="225" t="s">
        <v>412</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5" customFormat="1" ht="11.25">
      <c r="B1096" s="222"/>
      <c r="C1096" s="223"/>
      <c r="D1096" s="201" t="s">
        <v>213</v>
      </c>
      <c r="E1096" s="224" t="s">
        <v>28</v>
      </c>
      <c r="F1096" s="225" t="s">
        <v>1625</v>
      </c>
      <c r="G1096" s="223"/>
      <c r="H1096" s="224" t="s">
        <v>28</v>
      </c>
      <c r="I1096" s="226"/>
      <c r="J1096" s="223"/>
      <c r="K1096" s="223"/>
      <c r="L1096" s="227"/>
      <c r="M1096" s="228"/>
      <c r="N1096" s="229"/>
      <c r="O1096" s="229"/>
      <c r="P1096" s="229"/>
      <c r="Q1096" s="229"/>
      <c r="R1096" s="229"/>
      <c r="S1096" s="229"/>
      <c r="T1096" s="230"/>
      <c r="AT1096" s="231" t="s">
        <v>213</v>
      </c>
      <c r="AU1096" s="231" t="s">
        <v>84</v>
      </c>
      <c r="AV1096" s="15" t="s">
        <v>82</v>
      </c>
      <c r="AW1096" s="15" t="s">
        <v>35</v>
      </c>
      <c r="AX1096" s="15" t="s">
        <v>74</v>
      </c>
      <c r="AY1096" s="231" t="s">
        <v>197</v>
      </c>
    </row>
    <row r="1097" spans="1:65" s="13" customFormat="1" ht="11.25">
      <c r="B1097" s="199"/>
      <c r="C1097" s="200"/>
      <c r="D1097" s="201" t="s">
        <v>213</v>
      </c>
      <c r="E1097" s="202" t="s">
        <v>28</v>
      </c>
      <c r="F1097" s="203" t="s">
        <v>1626</v>
      </c>
      <c r="G1097" s="200"/>
      <c r="H1097" s="204">
        <v>15.99</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2.363</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6.875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2.835</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0.93799999999999994</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9</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1.21</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26.25</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25.9</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3" customFormat="1" ht="11.25">
      <c r="B1106" s="199"/>
      <c r="C1106" s="200"/>
      <c r="D1106" s="201" t="s">
        <v>213</v>
      </c>
      <c r="E1106" s="202" t="s">
        <v>28</v>
      </c>
      <c r="F1106" s="203" t="s">
        <v>1635</v>
      </c>
      <c r="G1106" s="200"/>
      <c r="H1106" s="204">
        <v>11.045</v>
      </c>
      <c r="I1106" s="205"/>
      <c r="J1106" s="200"/>
      <c r="K1106" s="200"/>
      <c r="L1106" s="206"/>
      <c r="M1106" s="207"/>
      <c r="N1106" s="208"/>
      <c r="O1106" s="208"/>
      <c r="P1106" s="208"/>
      <c r="Q1106" s="208"/>
      <c r="R1106" s="208"/>
      <c r="S1106" s="208"/>
      <c r="T1106" s="209"/>
      <c r="AT1106" s="210" t="s">
        <v>213</v>
      </c>
      <c r="AU1106" s="210" t="s">
        <v>84</v>
      </c>
      <c r="AV1106" s="13" t="s">
        <v>84</v>
      </c>
      <c r="AW1106" s="13" t="s">
        <v>35</v>
      </c>
      <c r="AX1106" s="13" t="s">
        <v>74</v>
      </c>
      <c r="AY1106" s="210" t="s">
        <v>197</v>
      </c>
    </row>
    <row r="1107" spans="1:65" s="14" customFormat="1" ht="11.25">
      <c r="B1107" s="211"/>
      <c r="C1107" s="212"/>
      <c r="D1107" s="201" t="s">
        <v>213</v>
      </c>
      <c r="E1107" s="213" t="s">
        <v>28</v>
      </c>
      <c r="F1107" s="214" t="s">
        <v>226</v>
      </c>
      <c r="G1107" s="212"/>
      <c r="H1107" s="215">
        <v>102.40600000000001</v>
      </c>
      <c r="I1107" s="216"/>
      <c r="J1107" s="212"/>
      <c r="K1107" s="212"/>
      <c r="L1107" s="217"/>
      <c r="M1107" s="218"/>
      <c r="N1107" s="219"/>
      <c r="O1107" s="219"/>
      <c r="P1107" s="219"/>
      <c r="Q1107" s="219"/>
      <c r="R1107" s="219"/>
      <c r="S1107" s="219"/>
      <c r="T1107" s="220"/>
      <c r="AT1107" s="221" t="s">
        <v>213</v>
      </c>
      <c r="AU1107" s="221" t="s">
        <v>84</v>
      </c>
      <c r="AV1107" s="14" t="s">
        <v>204</v>
      </c>
      <c r="AW1107" s="14" t="s">
        <v>35</v>
      </c>
      <c r="AX1107" s="14" t="s">
        <v>82</v>
      </c>
      <c r="AY1107" s="221" t="s">
        <v>197</v>
      </c>
    </row>
    <row r="1108" spans="1:65" s="2" customFormat="1" ht="16.5" customHeight="1">
      <c r="A1108" s="37"/>
      <c r="B1108" s="38"/>
      <c r="C1108" s="181" t="s">
        <v>1636</v>
      </c>
      <c r="D1108" s="181" t="s">
        <v>199</v>
      </c>
      <c r="E1108" s="182" t="s">
        <v>1637</v>
      </c>
      <c r="F1108" s="183" t="s">
        <v>1638</v>
      </c>
      <c r="G1108" s="184" t="s">
        <v>1591</v>
      </c>
      <c r="H1108" s="185">
        <v>1</v>
      </c>
      <c r="I1108" s="186"/>
      <c r="J1108" s="187">
        <f>ROUND(I1108*H1108,2)</f>
        <v>0</v>
      </c>
      <c r="K1108" s="183" t="s">
        <v>28</v>
      </c>
      <c r="L1108" s="42"/>
      <c r="M1108" s="188" t="s">
        <v>28</v>
      </c>
      <c r="N1108" s="189" t="s">
        <v>45</v>
      </c>
      <c r="O1108" s="67"/>
      <c r="P1108" s="190">
        <f>O1108*H1108</f>
        <v>0</v>
      </c>
      <c r="Q1108" s="190">
        <v>0</v>
      </c>
      <c r="R1108" s="190">
        <f>Q1108*H1108</f>
        <v>0</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1639</v>
      </c>
    </row>
    <row r="1109" spans="1:65" s="2" customFormat="1" ht="21.75" customHeight="1">
      <c r="A1109" s="37"/>
      <c r="B1109" s="38"/>
      <c r="C1109" s="181" t="s">
        <v>1640</v>
      </c>
      <c r="D1109" s="181" t="s">
        <v>199</v>
      </c>
      <c r="E1109" s="182" t="s">
        <v>1641</v>
      </c>
      <c r="F1109" s="183" t="s">
        <v>1642</v>
      </c>
      <c r="G1109" s="184" t="s">
        <v>409</v>
      </c>
      <c r="H1109" s="185">
        <v>24.06</v>
      </c>
      <c r="I1109" s="186"/>
      <c r="J1109" s="187">
        <f>ROUND(I1109*H1109,2)</f>
        <v>0</v>
      </c>
      <c r="K1109" s="183" t="s">
        <v>203</v>
      </c>
      <c r="L1109" s="42"/>
      <c r="M1109" s="188" t="s">
        <v>28</v>
      </c>
      <c r="N1109" s="189" t="s">
        <v>45</v>
      </c>
      <c r="O1109" s="67"/>
      <c r="P1109" s="190">
        <f>O1109*H1109</f>
        <v>0</v>
      </c>
      <c r="Q1109" s="190">
        <v>2.5018699999999998</v>
      </c>
      <c r="R1109" s="190">
        <f>Q1109*H1109</f>
        <v>60.194992199999994</v>
      </c>
      <c r="S1109" s="190">
        <v>0</v>
      </c>
      <c r="T1109" s="191">
        <f>S1109*H1109</f>
        <v>0</v>
      </c>
      <c r="U1109" s="37"/>
      <c r="V1109" s="37"/>
      <c r="W1109" s="37"/>
      <c r="X1109" s="37"/>
      <c r="Y1109" s="37"/>
      <c r="Z1109" s="37"/>
      <c r="AA1109" s="37"/>
      <c r="AB1109" s="37"/>
      <c r="AC1109" s="37"/>
      <c r="AD1109" s="37"/>
      <c r="AE1109" s="37"/>
      <c r="AR1109" s="192" t="s">
        <v>204</v>
      </c>
      <c r="AT1109" s="192" t="s">
        <v>199</v>
      </c>
      <c r="AU1109" s="192" t="s">
        <v>84</v>
      </c>
      <c r="AY1109" s="20" t="s">
        <v>197</v>
      </c>
      <c r="BE1109" s="193">
        <f>IF(N1109="základní",J1109,0)</f>
        <v>0</v>
      </c>
      <c r="BF1109" s="193">
        <f>IF(N1109="snížená",J1109,0)</f>
        <v>0</v>
      </c>
      <c r="BG1109" s="193">
        <f>IF(N1109="zákl. přenesená",J1109,0)</f>
        <v>0</v>
      </c>
      <c r="BH1109" s="193">
        <f>IF(N1109="sníž. přenesená",J1109,0)</f>
        <v>0</v>
      </c>
      <c r="BI1109" s="193">
        <f>IF(N1109="nulová",J1109,0)</f>
        <v>0</v>
      </c>
      <c r="BJ1109" s="20" t="s">
        <v>82</v>
      </c>
      <c r="BK1109" s="193">
        <f>ROUND(I1109*H1109,2)</f>
        <v>0</v>
      </c>
      <c r="BL1109" s="20" t="s">
        <v>204</v>
      </c>
      <c r="BM1109" s="192" t="s">
        <v>1643</v>
      </c>
    </row>
    <row r="1110" spans="1:65" s="2" customFormat="1" ht="11.25">
      <c r="A1110" s="37"/>
      <c r="B1110" s="38"/>
      <c r="C1110" s="39"/>
      <c r="D1110" s="194" t="s">
        <v>206</v>
      </c>
      <c r="E1110" s="39"/>
      <c r="F1110" s="195" t="s">
        <v>1644</v>
      </c>
      <c r="G1110" s="39"/>
      <c r="H1110" s="39"/>
      <c r="I1110" s="196"/>
      <c r="J1110" s="39"/>
      <c r="K1110" s="39"/>
      <c r="L1110" s="42"/>
      <c r="M1110" s="197"/>
      <c r="N1110" s="198"/>
      <c r="O1110" s="67"/>
      <c r="P1110" s="67"/>
      <c r="Q1110" s="67"/>
      <c r="R1110" s="67"/>
      <c r="S1110" s="67"/>
      <c r="T1110" s="68"/>
      <c r="U1110" s="37"/>
      <c r="V1110" s="37"/>
      <c r="W1110" s="37"/>
      <c r="X1110" s="37"/>
      <c r="Y1110" s="37"/>
      <c r="Z1110" s="37"/>
      <c r="AA1110" s="37"/>
      <c r="AB1110" s="37"/>
      <c r="AC1110" s="37"/>
      <c r="AD1110" s="37"/>
      <c r="AE1110" s="37"/>
      <c r="AT1110" s="20" t="s">
        <v>206</v>
      </c>
      <c r="AU1110" s="20" t="s">
        <v>84</v>
      </c>
    </row>
    <row r="1111" spans="1:65" s="15" customFormat="1" ht="11.25">
      <c r="B1111" s="222"/>
      <c r="C1111" s="223"/>
      <c r="D1111" s="201" t="s">
        <v>213</v>
      </c>
      <c r="E1111" s="224" t="s">
        <v>28</v>
      </c>
      <c r="F1111" s="225" t="s">
        <v>412</v>
      </c>
      <c r="G1111" s="223"/>
      <c r="H1111" s="224" t="s">
        <v>28</v>
      </c>
      <c r="I1111" s="226"/>
      <c r="J1111" s="223"/>
      <c r="K1111" s="223"/>
      <c r="L1111" s="227"/>
      <c r="M1111" s="228"/>
      <c r="N1111" s="229"/>
      <c r="O1111" s="229"/>
      <c r="P1111" s="229"/>
      <c r="Q1111" s="229"/>
      <c r="R1111" s="229"/>
      <c r="S1111" s="229"/>
      <c r="T1111" s="230"/>
      <c r="AT1111" s="231" t="s">
        <v>213</v>
      </c>
      <c r="AU1111" s="231" t="s">
        <v>84</v>
      </c>
      <c r="AV1111" s="15" t="s">
        <v>82</v>
      </c>
      <c r="AW1111" s="15" t="s">
        <v>35</v>
      </c>
      <c r="AX1111" s="15" t="s">
        <v>74</v>
      </c>
      <c r="AY1111" s="231" t="s">
        <v>197</v>
      </c>
    </row>
    <row r="1112" spans="1:65" s="13" customFormat="1" ht="11.25">
      <c r="B1112" s="199"/>
      <c r="C1112" s="200"/>
      <c r="D1112" s="201" t="s">
        <v>213</v>
      </c>
      <c r="E1112" s="202" t="s">
        <v>28</v>
      </c>
      <c r="F1112" s="203" t="s">
        <v>1645</v>
      </c>
      <c r="G1112" s="200"/>
      <c r="H1112" s="204">
        <v>0.57599999999999996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8.9220000000000006</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7.3319999999999999</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3.3420000000000001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2.0640000000000001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3" customFormat="1" ht="11.25">
      <c r="B1117" s="199"/>
      <c r="C1117" s="200"/>
      <c r="D1117" s="201" t="s">
        <v>213</v>
      </c>
      <c r="E1117" s="202" t="s">
        <v>28</v>
      </c>
      <c r="F1117" s="203" t="s">
        <v>1650</v>
      </c>
      <c r="G1117" s="200"/>
      <c r="H1117" s="204">
        <v>1.8240000000000001</v>
      </c>
      <c r="I1117" s="205"/>
      <c r="J1117" s="200"/>
      <c r="K1117" s="200"/>
      <c r="L1117" s="206"/>
      <c r="M1117" s="207"/>
      <c r="N1117" s="208"/>
      <c r="O1117" s="208"/>
      <c r="P1117" s="208"/>
      <c r="Q1117" s="208"/>
      <c r="R1117" s="208"/>
      <c r="S1117" s="208"/>
      <c r="T1117" s="209"/>
      <c r="AT1117" s="210" t="s">
        <v>213</v>
      </c>
      <c r="AU1117" s="210" t="s">
        <v>84</v>
      </c>
      <c r="AV1117" s="13" t="s">
        <v>84</v>
      </c>
      <c r="AW1117" s="13" t="s">
        <v>35</v>
      </c>
      <c r="AX1117" s="13" t="s">
        <v>74</v>
      </c>
      <c r="AY1117" s="210" t="s">
        <v>197</v>
      </c>
    </row>
    <row r="1118" spans="1:65" s="14" customFormat="1" ht="11.25">
      <c r="B1118" s="211"/>
      <c r="C1118" s="212"/>
      <c r="D1118" s="201" t="s">
        <v>213</v>
      </c>
      <c r="E1118" s="213" t="s">
        <v>28</v>
      </c>
      <c r="F1118" s="214" t="s">
        <v>226</v>
      </c>
      <c r="G1118" s="212"/>
      <c r="H1118" s="215">
        <v>24.06</v>
      </c>
      <c r="I1118" s="216"/>
      <c r="J1118" s="212"/>
      <c r="K1118" s="212"/>
      <c r="L1118" s="217"/>
      <c r="M1118" s="218"/>
      <c r="N1118" s="219"/>
      <c r="O1118" s="219"/>
      <c r="P1118" s="219"/>
      <c r="Q1118" s="219"/>
      <c r="R1118" s="219"/>
      <c r="S1118" s="219"/>
      <c r="T1118" s="220"/>
      <c r="AT1118" s="221" t="s">
        <v>213</v>
      </c>
      <c r="AU1118" s="221" t="s">
        <v>84</v>
      </c>
      <c r="AV1118" s="14" t="s">
        <v>204</v>
      </c>
      <c r="AW1118" s="14" t="s">
        <v>35</v>
      </c>
      <c r="AX1118" s="14" t="s">
        <v>82</v>
      </c>
      <c r="AY1118" s="221" t="s">
        <v>197</v>
      </c>
    </row>
    <row r="1119" spans="1:65" s="2" customFormat="1" ht="11.25">
      <c r="A1119" s="37"/>
      <c r="B1119" s="38"/>
      <c r="C1119" s="39"/>
      <c r="D1119" s="201" t="s">
        <v>1651</v>
      </c>
      <c r="E1119" s="39"/>
      <c r="F1119" s="257" t="s">
        <v>1652</v>
      </c>
      <c r="G1119" s="39"/>
      <c r="H1119" s="39"/>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1651</v>
      </c>
      <c r="E1120" s="39"/>
      <c r="F1120" s="258" t="s">
        <v>1653</v>
      </c>
      <c r="G1120" s="39"/>
      <c r="H1120" s="259">
        <v>9.6</v>
      </c>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1651</v>
      </c>
      <c r="E1121" s="39"/>
      <c r="F1121" s="257" t="s">
        <v>1654</v>
      </c>
      <c r="G1121" s="39"/>
      <c r="H1121" s="39"/>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1651</v>
      </c>
      <c r="E1122" s="39"/>
      <c r="F1122" s="258" t="s">
        <v>1655</v>
      </c>
      <c r="G1122" s="39"/>
      <c r="H1122" s="259">
        <v>0</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1651</v>
      </c>
      <c r="E1123" s="39"/>
      <c r="F1123" s="258" t="s">
        <v>1656</v>
      </c>
      <c r="G1123" s="39"/>
      <c r="H1123" s="259">
        <v>148.69999999999999</v>
      </c>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1651</v>
      </c>
      <c r="E1124" s="39"/>
      <c r="F1124" s="257" t="s">
        <v>1657</v>
      </c>
      <c r="G1124" s="39"/>
      <c r="H1124" s="39"/>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1651</v>
      </c>
      <c r="E1125" s="39"/>
      <c r="F1125" s="258" t="s">
        <v>1658</v>
      </c>
      <c r="G1125" s="39"/>
      <c r="H1125" s="259">
        <v>0</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1651</v>
      </c>
      <c r="E1126" s="39"/>
      <c r="F1126" s="258" t="s">
        <v>1659</v>
      </c>
      <c r="G1126" s="39"/>
      <c r="H1126" s="259">
        <v>122.2</v>
      </c>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1651</v>
      </c>
      <c r="E1127" s="39"/>
      <c r="F1127" s="257" t="s">
        <v>1660</v>
      </c>
      <c r="G1127" s="39"/>
      <c r="H1127" s="39"/>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1651</v>
      </c>
      <c r="E1128" s="39"/>
      <c r="F1128" s="258" t="s">
        <v>1661</v>
      </c>
      <c r="G1128" s="39"/>
      <c r="H1128" s="259">
        <v>55.7</v>
      </c>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1651</v>
      </c>
      <c r="E1129" s="39"/>
      <c r="F1129" s="257" t="s">
        <v>1662</v>
      </c>
      <c r="G1129" s="39"/>
      <c r="H1129" s="39"/>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1651</v>
      </c>
      <c r="E1130" s="39"/>
      <c r="F1130" s="258" t="s">
        <v>1663</v>
      </c>
      <c r="G1130" s="39"/>
      <c r="H1130" s="259">
        <v>34.4</v>
      </c>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1651</v>
      </c>
      <c r="E1131" s="39"/>
      <c r="F1131" s="257" t="s">
        <v>1664</v>
      </c>
      <c r="G1131" s="39"/>
      <c r="H1131" s="39"/>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11.25">
      <c r="A1132" s="37"/>
      <c r="B1132" s="38"/>
      <c r="C1132" s="39"/>
      <c r="D1132" s="201" t="s">
        <v>1651</v>
      </c>
      <c r="E1132" s="39"/>
      <c r="F1132" s="258" t="s">
        <v>1665</v>
      </c>
      <c r="G1132" s="39"/>
      <c r="H1132" s="259">
        <v>30.4</v>
      </c>
      <c r="I1132" s="39"/>
      <c r="J1132" s="39"/>
      <c r="K1132" s="39"/>
      <c r="L1132" s="42"/>
      <c r="M1132" s="197"/>
      <c r="N1132" s="198"/>
      <c r="O1132" s="67"/>
      <c r="P1132" s="67"/>
      <c r="Q1132" s="67"/>
      <c r="R1132" s="67"/>
      <c r="S1132" s="67"/>
      <c r="T1132" s="68"/>
      <c r="U1132" s="37"/>
      <c r="V1132" s="37"/>
      <c r="W1132" s="37"/>
      <c r="X1132" s="37"/>
      <c r="Y1132" s="37"/>
      <c r="Z1132" s="37"/>
      <c r="AA1132" s="37"/>
      <c r="AB1132" s="37"/>
      <c r="AC1132" s="37"/>
      <c r="AD1132" s="37"/>
      <c r="AE1132" s="37"/>
      <c r="AU1132" s="20" t="s">
        <v>84</v>
      </c>
    </row>
    <row r="1133" spans="1:65" s="2" customFormat="1" ht="21.75" customHeight="1">
      <c r="A1133" s="37"/>
      <c r="B1133" s="38"/>
      <c r="C1133" s="181" t="s">
        <v>1666</v>
      </c>
      <c r="D1133" s="181" t="s">
        <v>199</v>
      </c>
      <c r="E1133" s="182" t="s">
        <v>1667</v>
      </c>
      <c r="F1133" s="183" t="s">
        <v>1668</v>
      </c>
      <c r="G1133" s="184" t="s">
        <v>409</v>
      </c>
      <c r="H1133" s="185">
        <v>24.06</v>
      </c>
      <c r="I1133" s="186"/>
      <c r="J1133" s="187">
        <f>ROUND(I1133*H1133,2)</f>
        <v>0</v>
      </c>
      <c r="K1133" s="183" t="s">
        <v>203</v>
      </c>
      <c r="L1133" s="42"/>
      <c r="M1133" s="188" t="s">
        <v>28</v>
      </c>
      <c r="N1133" s="189" t="s">
        <v>45</v>
      </c>
      <c r="O1133" s="67"/>
      <c r="P1133" s="190">
        <f>O1133*H1133</f>
        <v>0</v>
      </c>
      <c r="Q1133" s="190">
        <v>0</v>
      </c>
      <c r="R1133" s="190">
        <f>Q1133*H1133</f>
        <v>0</v>
      </c>
      <c r="S1133" s="190">
        <v>0</v>
      </c>
      <c r="T1133" s="191">
        <f>S1133*H1133</f>
        <v>0</v>
      </c>
      <c r="U1133" s="37"/>
      <c r="V1133" s="37"/>
      <c r="W1133" s="37"/>
      <c r="X1133" s="37"/>
      <c r="Y1133" s="37"/>
      <c r="Z1133" s="37"/>
      <c r="AA1133" s="37"/>
      <c r="AB1133" s="37"/>
      <c r="AC1133" s="37"/>
      <c r="AD1133" s="37"/>
      <c r="AE1133" s="37"/>
      <c r="AR1133" s="192" t="s">
        <v>204</v>
      </c>
      <c r="AT1133" s="192" t="s">
        <v>199</v>
      </c>
      <c r="AU1133" s="192" t="s">
        <v>84</v>
      </c>
      <c r="AY1133" s="20" t="s">
        <v>197</v>
      </c>
      <c r="BE1133" s="193">
        <f>IF(N1133="základní",J1133,0)</f>
        <v>0</v>
      </c>
      <c r="BF1133" s="193">
        <f>IF(N1133="snížená",J1133,0)</f>
        <v>0</v>
      </c>
      <c r="BG1133" s="193">
        <f>IF(N1133="zákl. přenesená",J1133,0)</f>
        <v>0</v>
      </c>
      <c r="BH1133" s="193">
        <f>IF(N1133="sníž. přenesená",J1133,0)</f>
        <v>0</v>
      </c>
      <c r="BI1133" s="193">
        <f>IF(N1133="nulová",J1133,0)</f>
        <v>0</v>
      </c>
      <c r="BJ1133" s="20" t="s">
        <v>82</v>
      </c>
      <c r="BK1133" s="193">
        <f>ROUND(I1133*H1133,2)</f>
        <v>0</v>
      </c>
      <c r="BL1133" s="20" t="s">
        <v>204</v>
      </c>
      <c r="BM1133" s="192" t="s">
        <v>1669</v>
      </c>
    </row>
    <row r="1134" spans="1:65" s="2" customFormat="1" ht="11.25">
      <c r="A1134" s="37"/>
      <c r="B1134" s="38"/>
      <c r="C1134" s="39"/>
      <c r="D1134" s="194" t="s">
        <v>206</v>
      </c>
      <c r="E1134" s="39"/>
      <c r="F1134" s="195" t="s">
        <v>1670</v>
      </c>
      <c r="G1134" s="39"/>
      <c r="H1134" s="39"/>
      <c r="I1134" s="196"/>
      <c r="J1134" s="39"/>
      <c r="K1134" s="39"/>
      <c r="L1134" s="42"/>
      <c r="M1134" s="197"/>
      <c r="N1134" s="198"/>
      <c r="O1134" s="67"/>
      <c r="P1134" s="67"/>
      <c r="Q1134" s="67"/>
      <c r="R1134" s="67"/>
      <c r="S1134" s="67"/>
      <c r="T1134" s="68"/>
      <c r="U1134" s="37"/>
      <c r="V1134" s="37"/>
      <c r="W1134" s="37"/>
      <c r="X1134" s="37"/>
      <c r="Y1134" s="37"/>
      <c r="Z1134" s="37"/>
      <c r="AA1134" s="37"/>
      <c r="AB1134" s="37"/>
      <c r="AC1134" s="37"/>
      <c r="AD1134" s="37"/>
      <c r="AE1134" s="37"/>
      <c r="AT1134" s="20" t="s">
        <v>206</v>
      </c>
      <c r="AU1134" s="20" t="s">
        <v>84</v>
      </c>
    </row>
    <row r="1135" spans="1:65" s="2" customFormat="1" ht="21.75" customHeight="1">
      <c r="A1135" s="37"/>
      <c r="B1135" s="38"/>
      <c r="C1135" s="181" t="s">
        <v>1671</v>
      </c>
      <c r="D1135" s="181" t="s">
        <v>199</v>
      </c>
      <c r="E1135" s="182" t="s">
        <v>1672</v>
      </c>
      <c r="F1135" s="183" t="s">
        <v>1673</v>
      </c>
      <c r="G1135" s="184" t="s">
        <v>409</v>
      </c>
      <c r="H1135" s="185">
        <v>3.1150000000000002</v>
      </c>
      <c r="I1135" s="186"/>
      <c r="J1135" s="187">
        <f>ROUND(I1135*H1135,2)</f>
        <v>0</v>
      </c>
      <c r="K1135" s="183" t="s">
        <v>203</v>
      </c>
      <c r="L1135" s="42"/>
      <c r="M1135" s="188" t="s">
        <v>28</v>
      </c>
      <c r="N1135" s="189" t="s">
        <v>45</v>
      </c>
      <c r="O1135" s="67"/>
      <c r="P1135" s="190">
        <f>O1135*H1135</f>
        <v>0</v>
      </c>
      <c r="Q1135" s="190">
        <v>3.0300000000000001E-3</v>
      </c>
      <c r="R1135" s="190">
        <f>Q1135*H1135</f>
        <v>9.438450000000001E-3</v>
      </c>
      <c r="S1135" s="190">
        <v>0</v>
      </c>
      <c r="T1135" s="191">
        <f>S1135*H1135</f>
        <v>0</v>
      </c>
      <c r="U1135" s="37"/>
      <c r="V1135" s="37"/>
      <c r="W1135" s="37"/>
      <c r="X1135" s="37"/>
      <c r="Y1135" s="37"/>
      <c r="Z1135" s="37"/>
      <c r="AA1135" s="37"/>
      <c r="AB1135" s="37"/>
      <c r="AC1135" s="37"/>
      <c r="AD1135" s="37"/>
      <c r="AE1135" s="37"/>
      <c r="AR1135" s="192" t="s">
        <v>204</v>
      </c>
      <c r="AT1135" s="192" t="s">
        <v>199</v>
      </c>
      <c r="AU1135" s="192" t="s">
        <v>84</v>
      </c>
      <c r="AY1135" s="20" t="s">
        <v>197</v>
      </c>
      <c r="BE1135" s="193">
        <f>IF(N1135="základní",J1135,0)</f>
        <v>0</v>
      </c>
      <c r="BF1135" s="193">
        <f>IF(N1135="snížená",J1135,0)</f>
        <v>0</v>
      </c>
      <c r="BG1135" s="193">
        <f>IF(N1135="zákl. přenesená",J1135,0)</f>
        <v>0</v>
      </c>
      <c r="BH1135" s="193">
        <f>IF(N1135="sníž. přenesená",J1135,0)</f>
        <v>0</v>
      </c>
      <c r="BI1135" s="193">
        <f>IF(N1135="nulová",J1135,0)</f>
        <v>0</v>
      </c>
      <c r="BJ1135" s="20" t="s">
        <v>82</v>
      </c>
      <c r="BK1135" s="193">
        <f>ROUND(I1135*H1135,2)</f>
        <v>0</v>
      </c>
      <c r="BL1135" s="20" t="s">
        <v>204</v>
      </c>
      <c r="BM1135" s="192" t="s">
        <v>1674</v>
      </c>
    </row>
    <row r="1136" spans="1:65" s="2" customFormat="1" ht="11.25">
      <c r="A1136" s="37"/>
      <c r="B1136" s="38"/>
      <c r="C1136" s="39"/>
      <c r="D1136" s="194" t="s">
        <v>206</v>
      </c>
      <c r="E1136" s="39"/>
      <c r="F1136" s="195" t="s">
        <v>1675</v>
      </c>
      <c r="G1136" s="39"/>
      <c r="H1136" s="39"/>
      <c r="I1136" s="196"/>
      <c r="J1136" s="39"/>
      <c r="K1136" s="39"/>
      <c r="L1136" s="42"/>
      <c r="M1136" s="197"/>
      <c r="N1136" s="198"/>
      <c r="O1136" s="67"/>
      <c r="P1136" s="67"/>
      <c r="Q1136" s="67"/>
      <c r="R1136" s="67"/>
      <c r="S1136" s="67"/>
      <c r="T1136" s="68"/>
      <c r="U1136" s="37"/>
      <c r="V1136" s="37"/>
      <c r="W1136" s="37"/>
      <c r="X1136" s="37"/>
      <c r="Y1136" s="37"/>
      <c r="Z1136" s="37"/>
      <c r="AA1136" s="37"/>
      <c r="AB1136" s="37"/>
      <c r="AC1136" s="37"/>
      <c r="AD1136" s="37"/>
      <c r="AE1136" s="37"/>
      <c r="AT1136" s="20" t="s">
        <v>206</v>
      </c>
      <c r="AU1136" s="20" t="s">
        <v>84</v>
      </c>
    </row>
    <row r="1137" spans="1:65" s="15" customFormat="1" ht="11.25">
      <c r="B1137" s="222"/>
      <c r="C1137" s="223"/>
      <c r="D1137" s="201" t="s">
        <v>213</v>
      </c>
      <c r="E1137" s="224" t="s">
        <v>28</v>
      </c>
      <c r="F1137" s="225" t="s">
        <v>412</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5" customFormat="1" ht="11.25">
      <c r="B1138" s="222"/>
      <c r="C1138" s="223"/>
      <c r="D1138" s="201" t="s">
        <v>213</v>
      </c>
      <c r="E1138" s="224" t="s">
        <v>28</v>
      </c>
      <c r="F1138" s="225" t="s">
        <v>1676</v>
      </c>
      <c r="G1138" s="223"/>
      <c r="H1138" s="224" t="s">
        <v>28</v>
      </c>
      <c r="I1138" s="226"/>
      <c r="J1138" s="223"/>
      <c r="K1138" s="223"/>
      <c r="L1138" s="227"/>
      <c r="M1138" s="228"/>
      <c r="N1138" s="229"/>
      <c r="O1138" s="229"/>
      <c r="P1138" s="229"/>
      <c r="Q1138" s="229"/>
      <c r="R1138" s="229"/>
      <c r="S1138" s="229"/>
      <c r="T1138" s="230"/>
      <c r="AT1138" s="231" t="s">
        <v>213</v>
      </c>
      <c r="AU1138" s="231" t="s">
        <v>84</v>
      </c>
      <c r="AV1138" s="15" t="s">
        <v>82</v>
      </c>
      <c r="AW1138" s="15" t="s">
        <v>35</v>
      </c>
      <c r="AX1138" s="15" t="s">
        <v>74</v>
      </c>
      <c r="AY1138" s="231" t="s">
        <v>197</v>
      </c>
    </row>
    <row r="1139" spans="1:65" s="13" customFormat="1" ht="11.25">
      <c r="B1139" s="199"/>
      <c r="C1139" s="200"/>
      <c r="D1139" s="201" t="s">
        <v>213</v>
      </c>
      <c r="E1139" s="202" t="s">
        <v>28</v>
      </c>
      <c r="F1139" s="203" t="s">
        <v>1677</v>
      </c>
      <c r="G1139" s="200"/>
      <c r="H1139" s="204">
        <v>1.7230000000000001</v>
      </c>
      <c r="I1139" s="205"/>
      <c r="J1139" s="200"/>
      <c r="K1139" s="200"/>
      <c r="L1139" s="206"/>
      <c r="M1139" s="207"/>
      <c r="N1139" s="208"/>
      <c r="O1139" s="208"/>
      <c r="P1139" s="208"/>
      <c r="Q1139" s="208"/>
      <c r="R1139" s="208"/>
      <c r="S1139" s="208"/>
      <c r="T1139" s="209"/>
      <c r="AT1139" s="210" t="s">
        <v>213</v>
      </c>
      <c r="AU1139" s="210" t="s">
        <v>84</v>
      </c>
      <c r="AV1139" s="13" t="s">
        <v>84</v>
      </c>
      <c r="AW1139" s="13" t="s">
        <v>35</v>
      </c>
      <c r="AX1139" s="13" t="s">
        <v>74</v>
      </c>
      <c r="AY1139" s="210" t="s">
        <v>197</v>
      </c>
    </row>
    <row r="1140" spans="1:65" s="15" customFormat="1" ht="11.25">
      <c r="B1140" s="222"/>
      <c r="C1140" s="223"/>
      <c r="D1140" s="201" t="s">
        <v>213</v>
      </c>
      <c r="E1140" s="224" t="s">
        <v>28</v>
      </c>
      <c r="F1140" s="225" t="s">
        <v>1678</v>
      </c>
      <c r="G1140" s="223"/>
      <c r="H1140" s="224" t="s">
        <v>28</v>
      </c>
      <c r="I1140" s="226"/>
      <c r="J1140" s="223"/>
      <c r="K1140" s="223"/>
      <c r="L1140" s="227"/>
      <c r="M1140" s="228"/>
      <c r="N1140" s="229"/>
      <c r="O1140" s="229"/>
      <c r="P1140" s="229"/>
      <c r="Q1140" s="229"/>
      <c r="R1140" s="229"/>
      <c r="S1140" s="229"/>
      <c r="T1140" s="230"/>
      <c r="AT1140" s="231" t="s">
        <v>213</v>
      </c>
      <c r="AU1140" s="231" t="s">
        <v>84</v>
      </c>
      <c r="AV1140" s="15" t="s">
        <v>82</v>
      </c>
      <c r="AW1140" s="15" t="s">
        <v>35</v>
      </c>
      <c r="AX1140" s="15" t="s">
        <v>74</v>
      </c>
      <c r="AY1140" s="231" t="s">
        <v>197</v>
      </c>
    </row>
    <row r="1141" spans="1:65" s="13" customFormat="1" ht="11.25">
      <c r="B1141" s="199"/>
      <c r="C1141" s="200"/>
      <c r="D1141" s="201" t="s">
        <v>213</v>
      </c>
      <c r="E1141" s="202" t="s">
        <v>28</v>
      </c>
      <c r="F1141" s="203" t="s">
        <v>1679</v>
      </c>
      <c r="G1141" s="200"/>
      <c r="H1141" s="204">
        <v>1.3919999999999999</v>
      </c>
      <c r="I1141" s="205"/>
      <c r="J1141" s="200"/>
      <c r="K1141" s="200"/>
      <c r="L1141" s="206"/>
      <c r="M1141" s="207"/>
      <c r="N1141" s="208"/>
      <c r="O1141" s="208"/>
      <c r="P1141" s="208"/>
      <c r="Q1141" s="208"/>
      <c r="R1141" s="208"/>
      <c r="S1141" s="208"/>
      <c r="T1141" s="209"/>
      <c r="AT1141" s="210" t="s">
        <v>213</v>
      </c>
      <c r="AU1141" s="210" t="s">
        <v>84</v>
      </c>
      <c r="AV1141" s="13" t="s">
        <v>84</v>
      </c>
      <c r="AW1141" s="13" t="s">
        <v>35</v>
      </c>
      <c r="AX1141" s="13" t="s">
        <v>74</v>
      </c>
      <c r="AY1141" s="210" t="s">
        <v>197</v>
      </c>
    </row>
    <row r="1142" spans="1:65" s="14" customFormat="1" ht="11.25">
      <c r="B1142" s="211"/>
      <c r="C1142" s="212"/>
      <c r="D1142" s="201" t="s">
        <v>213</v>
      </c>
      <c r="E1142" s="213" t="s">
        <v>28</v>
      </c>
      <c r="F1142" s="214" t="s">
        <v>226</v>
      </c>
      <c r="G1142" s="212"/>
      <c r="H1142" s="215">
        <v>3.1150000000000002</v>
      </c>
      <c r="I1142" s="216"/>
      <c r="J1142" s="212"/>
      <c r="K1142" s="212"/>
      <c r="L1142" s="217"/>
      <c r="M1142" s="218"/>
      <c r="N1142" s="219"/>
      <c r="O1142" s="219"/>
      <c r="P1142" s="219"/>
      <c r="Q1142" s="219"/>
      <c r="R1142" s="219"/>
      <c r="S1142" s="219"/>
      <c r="T1142" s="220"/>
      <c r="AT1142" s="221" t="s">
        <v>213</v>
      </c>
      <c r="AU1142" s="221" t="s">
        <v>84</v>
      </c>
      <c r="AV1142" s="14" t="s">
        <v>204</v>
      </c>
      <c r="AW1142" s="14" t="s">
        <v>35</v>
      </c>
      <c r="AX1142" s="14" t="s">
        <v>82</v>
      </c>
      <c r="AY1142" s="221" t="s">
        <v>197</v>
      </c>
    </row>
    <row r="1143" spans="1:65" s="2" customFormat="1" ht="16.5" customHeight="1">
      <c r="A1143" s="37"/>
      <c r="B1143" s="38"/>
      <c r="C1143" s="181" t="s">
        <v>1680</v>
      </c>
      <c r="D1143" s="181" t="s">
        <v>199</v>
      </c>
      <c r="E1143" s="182" t="s">
        <v>1681</v>
      </c>
      <c r="F1143" s="183" t="s">
        <v>1682</v>
      </c>
      <c r="G1143" s="184" t="s">
        <v>409</v>
      </c>
      <c r="H1143" s="185">
        <v>20.349</v>
      </c>
      <c r="I1143" s="186"/>
      <c r="J1143" s="187">
        <f>ROUND(I1143*H1143,2)</f>
        <v>0</v>
      </c>
      <c r="K1143" s="183" t="s">
        <v>28</v>
      </c>
      <c r="L1143" s="42"/>
      <c r="M1143" s="188" t="s">
        <v>28</v>
      </c>
      <c r="N1143" s="189" t="s">
        <v>45</v>
      </c>
      <c r="O1143" s="67"/>
      <c r="P1143" s="190">
        <f>O1143*H1143</f>
        <v>0</v>
      </c>
      <c r="Q1143" s="190">
        <v>0.92700000000000005</v>
      </c>
      <c r="R1143" s="190">
        <f>Q1143*H1143</f>
        <v>18.863523000000001</v>
      </c>
      <c r="S1143" s="190">
        <v>0</v>
      </c>
      <c r="T1143" s="191">
        <f>S1143*H1143</f>
        <v>0</v>
      </c>
      <c r="U1143" s="37"/>
      <c r="V1143" s="37"/>
      <c r="W1143" s="37"/>
      <c r="X1143" s="37"/>
      <c r="Y1143" s="37"/>
      <c r="Z1143" s="37"/>
      <c r="AA1143" s="37"/>
      <c r="AB1143" s="37"/>
      <c r="AC1143" s="37"/>
      <c r="AD1143" s="37"/>
      <c r="AE1143" s="37"/>
      <c r="AR1143" s="192" t="s">
        <v>204</v>
      </c>
      <c r="AT1143" s="192" t="s">
        <v>199</v>
      </c>
      <c r="AU1143" s="192" t="s">
        <v>84</v>
      </c>
      <c r="AY1143" s="20" t="s">
        <v>197</v>
      </c>
      <c r="BE1143" s="193">
        <f>IF(N1143="základní",J1143,0)</f>
        <v>0</v>
      </c>
      <c r="BF1143" s="193">
        <f>IF(N1143="snížená",J1143,0)</f>
        <v>0</v>
      </c>
      <c r="BG1143" s="193">
        <f>IF(N1143="zákl. přenesená",J1143,0)</f>
        <v>0</v>
      </c>
      <c r="BH1143" s="193">
        <f>IF(N1143="sníž. přenesená",J1143,0)</f>
        <v>0</v>
      </c>
      <c r="BI1143" s="193">
        <f>IF(N1143="nulová",J1143,0)</f>
        <v>0</v>
      </c>
      <c r="BJ1143" s="20" t="s">
        <v>82</v>
      </c>
      <c r="BK1143" s="193">
        <f>ROUND(I1143*H1143,2)</f>
        <v>0</v>
      </c>
      <c r="BL1143" s="20" t="s">
        <v>204</v>
      </c>
      <c r="BM1143" s="192" t="s">
        <v>1683</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1685</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5" customFormat="1" ht="11.25">
      <c r="B1146" s="222"/>
      <c r="C1146" s="223"/>
      <c r="D1146" s="201" t="s">
        <v>213</v>
      </c>
      <c r="E1146" s="224" t="s">
        <v>28</v>
      </c>
      <c r="F1146" s="225" t="s">
        <v>1515</v>
      </c>
      <c r="G1146" s="223"/>
      <c r="H1146" s="224" t="s">
        <v>28</v>
      </c>
      <c r="I1146" s="226"/>
      <c r="J1146" s="223"/>
      <c r="K1146" s="223"/>
      <c r="L1146" s="227"/>
      <c r="M1146" s="228"/>
      <c r="N1146" s="229"/>
      <c r="O1146" s="229"/>
      <c r="P1146" s="229"/>
      <c r="Q1146" s="229"/>
      <c r="R1146" s="229"/>
      <c r="S1146" s="229"/>
      <c r="T1146" s="230"/>
      <c r="AT1146" s="231" t="s">
        <v>213</v>
      </c>
      <c r="AU1146" s="231" t="s">
        <v>84</v>
      </c>
      <c r="AV1146" s="15" t="s">
        <v>82</v>
      </c>
      <c r="AW1146" s="15" t="s">
        <v>35</v>
      </c>
      <c r="AX1146" s="15" t="s">
        <v>74</v>
      </c>
      <c r="AY1146" s="231" t="s">
        <v>197</v>
      </c>
    </row>
    <row r="1147" spans="1:65" s="13" customFormat="1" ht="11.25">
      <c r="B1147" s="199"/>
      <c r="C1147" s="200"/>
      <c r="D1147" s="201" t="s">
        <v>213</v>
      </c>
      <c r="E1147" s="202" t="s">
        <v>28</v>
      </c>
      <c r="F1147" s="203" t="s">
        <v>1686</v>
      </c>
      <c r="G1147" s="200"/>
      <c r="H1147" s="204">
        <v>3.4</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5.8289999999999997</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6.218</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3" customFormat="1" ht="11.25">
      <c r="B1150" s="199"/>
      <c r="C1150" s="200"/>
      <c r="D1150" s="201" t="s">
        <v>213</v>
      </c>
      <c r="E1150" s="202" t="s">
        <v>28</v>
      </c>
      <c r="F1150" s="203" t="s">
        <v>1689</v>
      </c>
      <c r="G1150" s="200"/>
      <c r="H1150" s="204">
        <v>4.9020000000000001</v>
      </c>
      <c r="I1150" s="205"/>
      <c r="J1150" s="200"/>
      <c r="K1150" s="200"/>
      <c r="L1150" s="206"/>
      <c r="M1150" s="207"/>
      <c r="N1150" s="208"/>
      <c r="O1150" s="208"/>
      <c r="P1150" s="208"/>
      <c r="Q1150" s="208"/>
      <c r="R1150" s="208"/>
      <c r="S1150" s="208"/>
      <c r="T1150" s="209"/>
      <c r="AT1150" s="210" t="s">
        <v>213</v>
      </c>
      <c r="AU1150" s="210" t="s">
        <v>84</v>
      </c>
      <c r="AV1150" s="13" t="s">
        <v>84</v>
      </c>
      <c r="AW1150" s="13" t="s">
        <v>35</v>
      </c>
      <c r="AX1150" s="13" t="s">
        <v>74</v>
      </c>
      <c r="AY1150" s="210" t="s">
        <v>197</v>
      </c>
    </row>
    <row r="1151" spans="1:65" s="14" customFormat="1" ht="11.25">
      <c r="B1151" s="211"/>
      <c r="C1151" s="212"/>
      <c r="D1151" s="201" t="s">
        <v>213</v>
      </c>
      <c r="E1151" s="213" t="s">
        <v>28</v>
      </c>
      <c r="F1151" s="214" t="s">
        <v>226</v>
      </c>
      <c r="G1151" s="212"/>
      <c r="H1151" s="215">
        <v>20.349</v>
      </c>
      <c r="I1151" s="216"/>
      <c r="J1151" s="212"/>
      <c r="K1151" s="212"/>
      <c r="L1151" s="217"/>
      <c r="M1151" s="218"/>
      <c r="N1151" s="219"/>
      <c r="O1151" s="219"/>
      <c r="P1151" s="219"/>
      <c r="Q1151" s="219"/>
      <c r="R1151" s="219"/>
      <c r="S1151" s="219"/>
      <c r="T1151" s="220"/>
      <c r="AT1151" s="221" t="s">
        <v>213</v>
      </c>
      <c r="AU1151" s="221" t="s">
        <v>84</v>
      </c>
      <c r="AV1151" s="14" t="s">
        <v>204</v>
      </c>
      <c r="AW1151" s="14" t="s">
        <v>35</v>
      </c>
      <c r="AX1151" s="14" t="s">
        <v>82</v>
      </c>
      <c r="AY1151" s="221" t="s">
        <v>197</v>
      </c>
    </row>
    <row r="1152" spans="1:65" s="2" customFormat="1" ht="16.5" customHeight="1">
      <c r="A1152" s="37"/>
      <c r="B1152" s="38"/>
      <c r="C1152" s="181" t="s">
        <v>1690</v>
      </c>
      <c r="D1152" s="181" t="s">
        <v>199</v>
      </c>
      <c r="E1152" s="182" t="s">
        <v>1691</v>
      </c>
      <c r="F1152" s="183" t="s">
        <v>1692</v>
      </c>
      <c r="G1152" s="184" t="s">
        <v>202</v>
      </c>
      <c r="H1152" s="185">
        <v>55.392000000000003</v>
      </c>
      <c r="I1152" s="186"/>
      <c r="J1152" s="187">
        <f>ROUND(I1152*H1152,2)</f>
        <v>0</v>
      </c>
      <c r="K1152" s="183" t="s">
        <v>203</v>
      </c>
      <c r="L1152" s="42"/>
      <c r="M1152" s="188" t="s">
        <v>28</v>
      </c>
      <c r="N1152" s="189" t="s">
        <v>45</v>
      </c>
      <c r="O1152" s="67"/>
      <c r="P1152" s="190">
        <f>O1152*H1152</f>
        <v>0</v>
      </c>
      <c r="Q1152" s="190">
        <v>1.6070000000000001E-2</v>
      </c>
      <c r="R1152" s="190">
        <f>Q1152*H1152</f>
        <v>0.89014944000000007</v>
      </c>
      <c r="S1152" s="190">
        <v>0</v>
      </c>
      <c r="T1152" s="191">
        <f>S1152*H1152</f>
        <v>0</v>
      </c>
      <c r="U1152" s="37"/>
      <c r="V1152" s="37"/>
      <c r="W1152" s="37"/>
      <c r="X1152" s="37"/>
      <c r="Y1152" s="37"/>
      <c r="Z1152" s="37"/>
      <c r="AA1152" s="37"/>
      <c r="AB1152" s="37"/>
      <c r="AC1152" s="37"/>
      <c r="AD1152" s="37"/>
      <c r="AE1152" s="37"/>
      <c r="AR1152" s="192" t="s">
        <v>204</v>
      </c>
      <c r="AT1152" s="192" t="s">
        <v>199</v>
      </c>
      <c r="AU1152" s="192" t="s">
        <v>84</v>
      </c>
      <c r="AY1152" s="20" t="s">
        <v>197</v>
      </c>
      <c r="BE1152" s="193">
        <f>IF(N1152="základní",J1152,0)</f>
        <v>0</v>
      </c>
      <c r="BF1152" s="193">
        <f>IF(N1152="snížená",J1152,0)</f>
        <v>0</v>
      </c>
      <c r="BG1152" s="193">
        <f>IF(N1152="zákl. přenesená",J1152,0)</f>
        <v>0</v>
      </c>
      <c r="BH1152" s="193">
        <f>IF(N1152="sníž. přenesená",J1152,0)</f>
        <v>0</v>
      </c>
      <c r="BI1152" s="193">
        <f>IF(N1152="nulová",J1152,0)</f>
        <v>0</v>
      </c>
      <c r="BJ1152" s="20" t="s">
        <v>82</v>
      </c>
      <c r="BK1152" s="193">
        <f>ROUND(I1152*H1152,2)</f>
        <v>0</v>
      </c>
      <c r="BL1152" s="20" t="s">
        <v>204</v>
      </c>
      <c r="BM1152" s="192" t="s">
        <v>1693</v>
      </c>
    </row>
    <row r="1153" spans="1:65" s="2" customFormat="1" ht="11.25">
      <c r="A1153" s="37"/>
      <c r="B1153" s="38"/>
      <c r="C1153" s="39"/>
      <c r="D1153" s="194" t="s">
        <v>206</v>
      </c>
      <c r="E1153" s="39"/>
      <c r="F1153" s="195" t="s">
        <v>1694</v>
      </c>
      <c r="G1153" s="39"/>
      <c r="H1153" s="39"/>
      <c r="I1153" s="196"/>
      <c r="J1153" s="39"/>
      <c r="K1153" s="39"/>
      <c r="L1153" s="42"/>
      <c r="M1153" s="197"/>
      <c r="N1153" s="198"/>
      <c r="O1153" s="67"/>
      <c r="P1153" s="67"/>
      <c r="Q1153" s="67"/>
      <c r="R1153" s="67"/>
      <c r="S1153" s="67"/>
      <c r="T1153" s="68"/>
      <c r="U1153" s="37"/>
      <c r="V1153" s="37"/>
      <c r="W1153" s="37"/>
      <c r="X1153" s="37"/>
      <c r="Y1153" s="37"/>
      <c r="Z1153" s="37"/>
      <c r="AA1153" s="37"/>
      <c r="AB1153" s="37"/>
      <c r="AC1153" s="37"/>
      <c r="AD1153" s="37"/>
      <c r="AE1153" s="37"/>
      <c r="AT1153" s="20" t="s">
        <v>206</v>
      </c>
      <c r="AU1153" s="20" t="s">
        <v>84</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1685</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5" customFormat="1" ht="11.25">
      <c r="B1156" s="222"/>
      <c r="C1156" s="223"/>
      <c r="D1156" s="201" t="s">
        <v>213</v>
      </c>
      <c r="E1156" s="224" t="s">
        <v>28</v>
      </c>
      <c r="F1156" s="225" t="s">
        <v>1515</v>
      </c>
      <c r="G1156" s="223"/>
      <c r="H1156" s="224" t="s">
        <v>28</v>
      </c>
      <c r="I1156" s="226"/>
      <c r="J1156" s="223"/>
      <c r="K1156" s="223"/>
      <c r="L1156" s="227"/>
      <c r="M1156" s="228"/>
      <c r="N1156" s="229"/>
      <c r="O1156" s="229"/>
      <c r="P1156" s="229"/>
      <c r="Q1156" s="229"/>
      <c r="R1156" s="229"/>
      <c r="S1156" s="229"/>
      <c r="T1156" s="230"/>
      <c r="AT1156" s="231" t="s">
        <v>213</v>
      </c>
      <c r="AU1156" s="231" t="s">
        <v>84</v>
      </c>
      <c r="AV1156" s="15" t="s">
        <v>82</v>
      </c>
      <c r="AW1156" s="15" t="s">
        <v>35</v>
      </c>
      <c r="AX1156" s="15" t="s">
        <v>74</v>
      </c>
      <c r="AY1156" s="231" t="s">
        <v>197</v>
      </c>
    </row>
    <row r="1157" spans="1:65" s="13" customFormat="1" ht="11.25">
      <c r="B1157" s="199"/>
      <c r="C1157" s="200"/>
      <c r="D1157" s="201" t="s">
        <v>213</v>
      </c>
      <c r="E1157" s="202" t="s">
        <v>28</v>
      </c>
      <c r="F1157" s="203" t="s">
        <v>1695</v>
      </c>
      <c r="G1157" s="200"/>
      <c r="H1157" s="204">
        <v>0.76</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1696</v>
      </c>
      <c r="G1158" s="200"/>
      <c r="H1158" s="204">
        <v>46.631999999999998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3" customFormat="1" ht="11.25">
      <c r="B1159" s="199"/>
      <c r="C1159" s="200"/>
      <c r="D1159" s="201" t="s">
        <v>213</v>
      </c>
      <c r="E1159" s="202" t="s">
        <v>28</v>
      </c>
      <c r="F1159" s="203" t="s">
        <v>899</v>
      </c>
      <c r="G1159" s="200"/>
      <c r="H1159" s="204">
        <v>8</v>
      </c>
      <c r="I1159" s="205"/>
      <c r="J1159" s="200"/>
      <c r="K1159" s="200"/>
      <c r="L1159" s="206"/>
      <c r="M1159" s="207"/>
      <c r="N1159" s="208"/>
      <c r="O1159" s="208"/>
      <c r="P1159" s="208"/>
      <c r="Q1159" s="208"/>
      <c r="R1159" s="208"/>
      <c r="S1159" s="208"/>
      <c r="T1159" s="209"/>
      <c r="AT1159" s="210" t="s">
        <v>213</v>
      </c>
      <c r="AU1159" s="210" t="s">
        <v>84</v>
      </c>
      <c r="AV1159" s="13" t="s">
        <v>84</v>
      </c>
      <c r="AW1159" s="13" t="s">
        <v>35</v>
      </c>
      <c r="AX1159" s="13" t="s">
        <v>74</v>
      </c>
      <c r="AY1159" s="210" t="s">
        <v>197</v>
      </c>
    </row>
    <row r="1160" spans="1:65" s="14" customFormat="1" ht="11.25">
      <c r="B1160" s="211"/>
      <c r="C1160" s="212"/>
      <c r="D1160" s="201" t="s">
        <v>213</v>
      </c>
      <c r="E1160" s="213" t="s">
        <v>28</v>
      </c>
      <c r="F1160" s="214" t="s">
        <v>226</v>
      </c>
      <c r="G1160" s="212"/>
      <c r="H1160" s="215">
        <v>55.392000000000003</v>
      </c>
      <c r="I1160" s="216"/>
      <c r="J1160" s="212"/>
      <c r="K1160" s="212"/>
      <c r="L1160" s="217"/>
      <c r="M1160" s="218"/>
      <c r="N1160" s="219"/>
      <c r="O1160" s="219"/>
      <c r="P1160" s="219"/>
      <c r="Q1160" s="219"/>
      <c r="R1160" s="219"/>
      <c r="S1160" s="219"/>
      <c r="T1160" s="220"/>
      <c r="AT1160" s="221" t="s">
        <v>213</v>
      </c>
      <c r="AU1160" s="221" t="s">
        <v>84</v>
      </c>
      <c r="AV1160" s="14" t="s">
        <v>204</v>
      </c>
      <c r="AW1160" s="14" t="s">
        <v>35</v>
      </c>
      <c r="AX1160" s="14" t="s">
        <v>82</v>
      </c>
      <c r="AY1160" s="221" t="s">
        <v>197</v>
      </c>
    </row>
    <row r="1161" spans="1:65" s="2" customFormat="1" ht="16.5" customHeight="1">
      <c r="A1161" s="37"/>
      <c r="B1161" s="38"/>
      <c r="C1161" s="181" t="s">
        <v>1697</v>
      </c>
      <c r="D1161" s="181" t="s">
        <v>199</v>
      </c>
      <c r="E1161" s="182" t="s">
        <v>1698</v>
      </c>
      <c r="F1161" s="183" t="s">
        <v>1699</v>
      </c>
      <c r="G1161" s="184" t="s">
        <v>202</v>
      </c>
      <c r="H1161" s="185">
        <v>55.392000000000003</v>
      </c>
      <c r="I1161" s="186"/>
      <c r="J1161" s="187">
        <f>ROUND(I1161*H1161,2)</f>
        <v>0</v>
      </c>
      <c r="K1161" s="183" t="s">
        <v>203</v>
      </c>
      <c r="L1161" s="42"/>
      <c r="M1161" s="188" t="s">
        <v>28</v>
      </c>
      <c r="N1161" s="189" t="s">
        <v>45</v>
      </c>
      <c r="O1161" s="67"/>
      <c r="P1161" s="190">
        <f>O1161*H1161</f>
        <v>0</v>
      </c>
      <c r="Q1161" s="190">
        <v>0</v>
      </c>
      <c r="R1161" s="190">
        <f>Q1161*H1161</f>
        <v>0</v>
      </c>
      <c r="S1161" s="190">
        <v>0</v>
      </c>
      <c r="T1161" s="191">
        <f>S1161*H1161</f>
        <v>0</v>
      </c>
      <c r="U1161" s="37"/>
      <c r="V1161" s="37"/>
      <c r="W1161" s="37"/>
      <c r="X1161" s="37"/>
      <c r="Y1161" s="37"/>
      <c r="Z1161" s="37"/>
      <c r="AA1161" s="37"/>
      <c r="AB1161" s="37"/>
      <c r="AC1161" s="37"/>
      <c r="AD1161" s="37"/>
      <c r="AE1161" s="37"/>
      <c r="AR1161" s="192" t="s">
        <v>204</v>
      </c>
      <c r="AT1161" s="192" t="s">
        <v>199</v>
      </c>
      <c r="AU1161" s="192" t="s">
        <v>84</v>
      </c>
      <c r="AY1161" s="20" t="s">
        <v>197</v>
      </c>
      <c r="BE1161" s="193">
        <f>IF(N1161="základní",J1161,0)</f>
        <v>0</v>
      </c>
      <c r="BF1161" s="193">
        <f>IF(N1161="snížená",J1161,0)</f>
        <v>0</v>
      </c>
      <c r="BG1161" s="193">
        <f>IF(N1161="zákl. přenesená",J1161,0)</f>
        <v>0</v>
      </c>
      <c r="BH1161" s="193">
        <f>IF(N1161="sníž. přenesená",J1161,0)</f>
        <v>0</v>
      </c>
      <c r="BI1161" s="193">
        <f>IF(N1161="nulová",J1161,0)</f>
        <v>0</v>
      </c>
      <c r="BJ1161" s="20" t="s">
        <v>82</v>
      </c>
      <c r="BK1161" s="193">
        <f>ROUND(I1161*H1161,2)</f>
        <v>0</v>
      </c>
      <c r="BL1161" s="20" t="s">
        <v>204</v>
      </c>
      <c r="BM1161" s="192" t="s">
        <v>1700</v>
      </c>
    </row>
    <row r="1162" spans="1:65" s="2" customFormat="1" ht="11.25">
      <c r="A1162" s="37"/>
      <c r="B1162" s="38"/>
      <c r="C1162" s="39"/>
      <c r="D1162" s="194" t="s">
        <v>206</v>
      </c>
      <c r="E1162" s="39"/>
      <c r="F1162" s="195" t="s">
        <v>1701</v>
      </c>
      <c r="G1162" s="39"/>
      <c r="H1162" s="39"/>
      <c r="I1162" s="196"/>
      <c r="J1162" s="39"/>
      <c r="K1162" s="39"/>
      <c r="L1162" s="42"/>
      <c r="M1162" s="197"/>
      <c r="N1162" s="198"/>
      <c r="O1162" s="67"/>
      <c r="P1162" s="67"/>
      <c r="Q1162" s="67"/>
      <c r="R1162" s="67"/>
      <c r="S1162" s="67"/>
      <c r="T1162" s="68"/>
      <c r="U1162" s="37"/>
      <c r="V1162" s="37"/>
      <c r="W1162" s="37"/>
      <c r="X1162" s="37"/>
      <c r="Y1162" s="37"/>
      <c r="Z1162" s="37"/>
      <c r="AA1162" s="37"/>
      <c r="AB1162" s="37"/>
      <c r="AC1162" s="37"/>
      <c r="AD1162" s="37"/>
      <c r="AE1162" s="37"/>
      <c r="AT1162" s="20" t="s">
        <v>206</v>
      </c>
      <c r="AU1162" s="20" t="s">
        <v>84</v>
      </c>
    </row>
    <row r="1163" spans="1:65" s="2" customFormat="1" ht="16.5" customHeight="1">
      <c r="A1163" s="37"/>
      <c r="B1163" s="38"/>
      <c r="C1163" s="181" t="s">
        <v>1702</v>
      </c>
      <c r="D1163" s="181" t="s">
        <v>199</v>
      </c>
      <c r="E1163" s="182" t="s">
        <v>1703</v>
      </c>
      <c r="F1163" s="183" t="s">
        <v>1704</v>
      </c>
      <c r="G1163" s="184" t="s">
        <v>428</v>
      </c>
      <c r="H1163" s="185">
        <v>1.446</v>
      </c>
      <c r="I1163" s="186"/>
      <c r="J1163" s="187">
        <f>ROUND(I1163*H1163,2)</f>
        <v>0</v>
      </c>
      <c r="K1163" s="183" t="s">
        <v>203</v>
      </c>
      <c r="L1163" s="42"/>
      <c r="M1163" s="188" t="s">
        <v>28</v>
      </c>
      <c r="N1163" s="189" t="s">
        <v>45</v>
      </c>
      <c r="O1163" s="67"/>
      <c r="P1163" s="190">
        <f>O1163*H1163</f>
        <v>0</v>
      </c>
      <c r="Q1163" s="190">
        <v>1.06277</v>
      </c>
      <c r="R1163" s="190">
        <f>Q1163*H1163</f>
        <v>1.53676542</v>
      </c>
      <c r="S1163" s="190">
        <v>0</v>
      </c>
      <c r="T1163" s="191">
        <f>S1163*H1163</f>
        <v>0</v>
      </c>
      <c r="U1163" s="37"/>
      <c r="V1163" s="37"/>
      <c r="W1163" s="37"/>
      <c r="X1163" s="37"/>
      <c r="Y1163" s="37"/>
      <c r="Z1163" s="37"/>
      <c r="AA1163" s="37"/>
      <c r="AB1163" s="37"/>
      <c r="AC1163" s="37"/>
      <c r="AD1163" s="37"/>
      <c r="AE1163" s="37"/>
      <c r="AR1163" s="192" t="s">
        <v>204</v>
      </c>
      <c r="AT1163" s="192" t="s">
        <v>199</v>
      </c>
      <c r="AU1163" s="192" t="s">
        <v>84</v>
      </c>
      <c r="AY1163" s="20" t="s">
        <v>197</v>
      </c>
      <c r="BE1163" s="193">
        <f>IF(N1163="základní",J1163,0)</f>
        <v>0</v>
      </c>
      <c r="BF1163" s="193">
        <f>IF(N1163="snížená",J1163,0)</f>
        <v>0</v>
      </c>
      <c r="BG1163" s="193">
        <f>IF(N1163="zákl. přenesená",J1163,0)</f>
        <v>0</v>
      </c>
      <c r="BH1163" s="193">
        <f>IF(N1163="sníž. přenesená",J1163,0)</f>
        <v>0</v>
      </c>
      <c r="BI1163" s="193">
        <f>IF(N1163="nulová",J1163,0)</f>
        <v>0</v>
      </c>
      <c r="BJ1163" s="20" t="s">
        <v>82</v>
      </c>
      <c r="BK1163" s="193">
        <f>ROUND(I1163*H1163,2)</f>
        <v>0</v>
      </c>
      <c r="BL1163" s="20" t="s">
        <v>204</v>
      </c>
      <c r="BM1163" s="192" t="s">
        <v>1705</v>
      </c>
    </row>
    <row r="1164" spans="1:65" s="2" customFormat="1" ht="11.25">
      <c r="A1164" s="37"/>
      <c r="B1164" s="38"/>
      <c r="C1164" s="39"/>
      <c r="D1164" s="194" t="s">
        <v>206</v>
      </c>
      <c r="E1164" s="39"/>
      <c r="F1164" s="195" t="s">
        <v>1706</v>
      </c>
      <c r="G1164" s="39"/>
      <c r="H1164" s="39"/>
      <c r="I1164" s="196"/>
      <c r="J1164" s="39"/>
      <c r="K1164" s="39"/>
      <c r="L1164" s="42"/>
      <c r="M1164" s="197"/>
      <c r="N1164" s="198"/>
      <c r="O1164" s="67"/>
      <c r="P1164" s="67"/>
      <c r="Q1164" s="67"/>
      <c r="R1164" s="67"/>
      <c r="S1164" s="67"/>
      <c r="T1164" s="68"/>
      <c r="U1164" s="37"/>
      <c r="V1164" s="37"/>
      <c r="W1164" s="37"/>
      <c r="X1164" s="37"/>
      <c r="Y1164" s="37"/>
      <c r="Z1164" s="37"/>
      <c r="AA1164" s="37"/>
      <c r="AB1164" s="37"/>
      <c r="AC1164" s="37"/>
      <c r="AD1164" s="37"/>
      <c r="AE1164" s="37"/>
      <c r="AT1164" s="20" t="s">
        <v>206</v>
      </c>
      <c r="AU1164" s="20" t="s">
        <v>84</v>
      </c>
    </row>
    <row r="1165" spans="1:65" s="15" customFormat="1" ht="11.25">
      <c r="B1165" s="222"/>
      <c r="C1165" s="223"/>
      <c r="D1165" s="201" t="s">
        <v>213</v>
      </c>
      <c r="E1165" s="224" t="s">
        <v>28</v>
      </c>
      <c r="F1165" s="225" t="s">
        <v>412</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5" customFormat="1" ht="11.25">
      <c r="B1166" s="222"/>
      <c r="C1166" s="223"/>
      <c r="D1166" s="201" t="s">
        <v>213</v>
      </c>
      <c r="E1166" s="224" t="s">
        <v>28</v>
      </c>
      <c r="F1166" s="225" t="s">
        <v>1707</v>
      </c>
      <c r="G1166" s="223"/>
      <c r="H1166" s="224" t="s">
        <v>28</v>
      </c>
      <c r="I1166" s="226"/>
      <c r="J1166" s="223"/>
      <c r="K1166" s="223"/>
      <c r="L1166" s="227"/>
      <c r="M1166" s="228"/>
      <c r="N1166" s="229"/>
      <c r="O1166" s="229"/>
      <c r="P1166" s="229"/>
      <c r="Q1166" s="229"/>
      <c r="R1166" s="229"/>
      <c r="S1166" s="229"/>
      <c r="T1166" s="230"/>
      <c r="AT1166" s="231" t="s">
        <v>213</v>
      </c>
      <c r="AU1166" s="231" t="s">
        <v>84</v>
      </c>
      <c r="AV1166" s="15" t="s">
        <v>82</v>
      </c>
      <c r="AW1166" s="15" t="s">
        <v>35</v>
      </c>
      <c r="AX1166" s="15" t="s">
        <v>74</v>
      </c>
      <c r="AY1166" s="231" t="s">
        <v>197</v>
      </c>
    </row>
    <row r="1167" spans="1:65" s="13" customFormat="1" ht="11.25">
      <c r="B1167" s="199"/>
      <c r="C1167" s="200"/>
      <c r="D1167" s="201" t="s">
        <v>213</v>
      </c>
      <c r="E1167" s="202" t="s">
        <v>28</v>
      </c>
      <c r="F1167" s="203" t="s">
        <v>1708</v>
      </c>
      <c r="G1167" s="200"/>
      <c r="H1167" s="204">
        <v>3.5000000000000003E-2</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0.53600000000000003</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0.44</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0.20100000000000001</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0.124</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3" customFormat="1" ht="11.25">
      <c r="B1172" s="199"/>
      <c r="C1172" s="200"/>
      <c r="D1172" s="201" t="s">
        <v>213</v>
      </c>
      <c r="E1172" s="202" t="s">
        <v>28</v>
      </c>
      <c r="F1172" s="203" t="s">
        <v>1713</v>
      </c>
      <c r="G1172" s="200"/>
      <c r="H1172" s="204">
        <v>0.11</v>
      </c>
      <c r="I1172" s="205"/>
      <c r="J1172" s="200"/>
      <c r="K1172" s="200"/>
      <c r="L1172" s="206"/>
      <c r="M1172" s="207"/>
      <c r="N1172" s="208"/>
      <c r="O1172" s="208"/>
      <c r="P1172" s="208"/>
      <c r="Q1172" s="208"/>
      <c r="R1172" s="208"/>
      <c r="S1172" s="208"/>
      <c r="T1172" s="209"/>
      <c r="AT1172" s="210" t="s">
        <v>213</v>
      </c>
      <c r="AU1172" s="210" t="s">
        <v>84</v>
      </c>
      <c r="AV1172" s="13" t="s">
        <v>84</v>
      </c>
      <c r="AW1172" s="13" t="s">
        <v>35</v>
      </c>
      <c r="AX1172" s="13" t="s">
        <v>74</v>
      </c>
      <c r="AY1172" s="210" t="s">
        <v>197</v>
      </c>
    </row>
    <row r="1173" spans="1:51" s="14" customFormat="1" ht="11.25">
      <c r="B1173" s="211"/>
      <c r="C1173" s="212"/>
      <c r="D1173" s="201" t="s">
        <v>213</v>
      </c>
      <c r="E1173" s="213" t="s">
        <v>28</v>
      </c>
      <c r="F1173" s="214" t="s">
        <v>226</v>
      </c>
      <c r="G1173" s="212"/>
      <c r="H1173" s="215">
        <v>1.446</v>
      </c>
      <c r="I1173" s="216"/>
      <c r="J1173" s="212"/>
      <c r="K1173" s="212"/>
      <c r="L1173" s="217"/>
      <c r="M1173" s="218"/>
      <c r="N1173" s="219"/>
      <c r="O1173" s="219"/>
      <c r="P1173" s="219"/>
      <c r="Q1173" s="219"/>
      <c r="R1173" s="219"/>
      <c r="S1173" s="219"/>
      <c r="T1173" s="220"/>
      <c r="AT1173" s="221" t="s">
        <v>213</v>
      </c>
      <c r="AU1173" s="221" t="s">
        <v>84</v>
      </c>
      <c r="AV1173" s="14" t="s">
        <v>204</v>
      </c>
      <c r="AW1173" s="14" t="s">
        <v>35</v>
      </c>
      <c r="AX1173" s="14" t="s">
        <v>82</v>
      </c>
      <c r="AY1173" s="221" t="s">
        <v>197</v>
      </c>
    </row>
    <row r="1174" spans="1:51" s="2" customFormat="1" ht="11.25">
      <c r="A1174" s="37"/>
      <c r="B1174" s="38"/>
      <c r="C1174" s="39"/>
      <c r="D1174" s="201" t="s">
        <v>1651</v>
      </c>
      <c r="E1174" s="39"/>
      <c r="F1174" s="257" t="s">
        <v>1652</v>
      </c>
      <c r="G1174" s="39"/>
      <c r="H1174" s="39"/>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1651</v>
      </c>
      <c r="E1175" s="39"/>
      <c r="F1175" s="258" t="s">
        <v>1653</v>
      </c>
      <c r="G1175" s="39"/>
      <c r="H1175" s="259">
        <v>9.6</v>
      </c>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1651</v>
      </c>
      <c r="E1176" s="39"/>
      <c r="F1176" s="257" t="s">
        <v>1654</v>
      </c>
      <c r="G1176" s="39"/>
      <c r="H1176" s="39"/>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1651</v>
      </c>
      <c r="E1177" s="39"/>
      <c r="F1177" s="258" t="s">
        <v>1655</v>
      </c>
      <c r="G1177" s="39"/>
      <c r="H1177" s="259">
        <v>0</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1651</v>
      </c>
      <c r="E1178" s="39"/>
      <c r="F1178" s="258" t="s">
        <v>1656</v>
      </c>
      <c r="G1178" s="39"/>
      <c r="H1178" s="259">
        <v>148.69999999999999</v>
      </c>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1651</v>
      </c>
      <c r="E1179" s="39"/>
      <c r="F1179" s="257" t="s">
        <v>1657</v>
      </c>
      <c r="G1179" s="39"/>
      <c r="H1179" s="39"/>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1651</v>
      </c>
      <c r="E1180" s="39"/>
      <c r="F1180" s="258" t="s">
        <v>1658</v>
      </c>
      <c r="G1180" s="39"/>
      <c r="H1180" s="259">
        <v>0</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1651</v>
      </c>
      <c r="E1181" s="39"/>
      <c r="F1181" s="258" t="s">
        <v>1659</v>
      </c>
      <c r="G1181" s="39"/>
      <c r="H1181" s="259">
        <v>122.2</v>
      </c>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1651</v>
      </c>
      <c r="E1182" s="39"/>
      <c r="F1182" s="257" t="s">
        <v>1660</v>
      </c>
      <c r="G1182" s="39"/>
      <c r="H1182" s="39"/>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1651</v>
      </c>
      <c r="E1183" s="39"/>
      <c r="F1183" s="258" t="s">
        <v>1661</v>
      </c>
      <c r="G1183" s="39"/>
      <c r="H1183" s="259">
        <v>55.7</v>
      </c>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1651</v>
      </c>
      <c r="E1184" s="39"/>
      <c r="F1184" s="257" t="s">
        <v>1662</v>
      </c>
      <c r="G1184" s="39"/>
      <c r="H1184" s="39"/>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1651</v>
      </c>
      <c r="E1185" s="39"/>
      <c r="F1185" s="258" t="s">
        <v>1663</v>
      </c>
      <c r="G1185" s="39"/>
      <c r="H1185" s="259">
        <v>34.4</v>
      </c>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1651</v>
      </c>
      <c r="E1186" s="39"/>
      <c r="F1186" s="257" t="s">
        <v>1664</v>
      </c>
      <c r="G1186" s="39"/>
      <c r="H1186" s="39"/>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11.25">
      <c r="A1187" s="37"/>
      <c r="B1187" s="38"/>
      <c r="C1187" s="39"/>
      <c r="D1187" s="201" t="s">
        <v>1651</v>
      </c>
      <c r="E1187" s="39"/>
      <c r="F1187" s="258" t="s">
        <v>1665</v>
      </c>
      <c r="G1187" s="39"/>
      <c r="H1187" s="259">
        <v>30.4</v>
      </c>
      <c r="I1187" s="39"/>
      <c r="J1187" s="39"/>
      <c r="K1187" s="39"/>
      <c r="L1187" s="42"/>
      <c r="M1187" s="197"/>
      <c r="N1187" s="198"/>
      <c r="O1187" s="67"/>
      <c r="P1187" s="67"/>
      <c r="Q1187" s="67"/>
      <c r="R1187" s="67"/>
      <c r="S1187" s="67"/>
      <c r="T1187" s="68"/>
      <c r="U1187" s="37"/>
      <c r="V1187" s="37"/>
      <c r="W1187" s="37"/>
      <c r="X1187" s="37"/>
      <c r="Y1187" s="37"/>
      <c r="Z1187" s="37"/>
      <c r="AA1187" s="37"/>
      <c r="AB1187" s="37"/>
      <c r="AC1187" s="37"/>
      <c r="AD1187" s="37"/>
      <c r="AE1187" s="37"/>
      <c r="AU1187" s="20" t="s">
        <v>84</v>
      </c>
    </row>
    <row r="1188" spans="1:65" s="2" customFormat="1" ht="21.75" customHeight="1">
      <c r="A1188" s="37"/>
      <c r="B1188" s="38"/>
      <c r="C1188" s="181" t="s">
        <v>1714</v>
      </c>
      <c r="D1188" s="181" t="s">
        <v>199</v>
      </c>
      <c r="E1188" s="182" t="s">
        <v>1715</v>
      </c>
      <c r="F1188" s="183" t="s">
        <v>1716</v>
      </c>
      <c r="G1188" s="184" t="s">
        <v>202</v>
      </c>
      <c r="H1188" s="185">
        <v>18.375</v>
      </c>
      <c r="I1188" s="186"/>
      <c r="J1188" s="187">
        <f>ROUND(I1188*H1188,2)</f>
        <v>0</v>
      </c>
      <c r="K1188" s="183" t="s">
        <v>203</v>
      </c>
      <c r="L1188" s="42"/>
      <c r="M1188" s="188" t="s">
        <v>28</v>
      </c>
      <c r="N1188" s="189" t="s">
        <v>45</v>
      </c>
      <c r="O1188" s="67"/>
      <c r="P1188" s="190">
        <f>O1188*H1188</f>
        <v>0</v>
      </c>
      <c r="Q1188" s="190">
        <v>7.4260000000000007E-2</v>
      </c>
      <c r="R1188" s="190">
        <f>Q1188*H1188</f>
        <v>1.3645275000000001</v>
      </c>
      <c r="S1188" s="190">
        <v>0</v>
      </c>
      <c r="T1188" s="191">
        <f>S1188*H1188</f>
        <v>0</v>
      </c>
      <c r="U1188" s="37"/>
      <c r="V1188" s="37"/>
      <c r="W1188" s="37"/>
      <c r="X1188" s="37"/>
      <c r="Y1188" s="37"/>
      <c r="Z1188" s="37"/>
      <c r="AA1188" s="37"/>
      <c r="AB1188" s="37"/>
      <c r="AC1188" s="37"/>
      <c r="AD1188" s="37"/>
      <c r="AE1188" s="37"/>
      <c r="AR1188" s="192" t="s">
        <v>204</v>
      </c>
      <c r="AT1188" s="192" t="s">
        <v>199</v>
      </c>
      <c r="AU1188" s="192" t="s">
        <v>84</v>
      </c>
      <c r="AY1188" s="20" t="s">
        <v>197</v>
      </c>
      <c r="BE1188" s="193">
        <f>IF(N1188="základní",J1188,0)</f>
        <v>0</v>
      </c>
      <c r="BF1188" s="193">
        <f>IF(N1188="snížená",J1188,0)</f>
        <v>0</v>
      </c>
      <c r="BG1188" s="193">
        <f>IF(N1188="zákl. přenesená",J1188,0)</f>
        <v>0</v>
      </c>
      <c r="BH1188" s="193">
        <f>IF(N1188="sníž. přenesená",J1188,0)</f>
        <v>0</v>
      </c>
      <c r="BI1188" s="193">
        <f>IF(N1188="nulová",J1188,0)</f>
        <v>0</v>
      </c>
      <c r="BJ1188" s="20" t="s">
        <v>82</v>
      </c>
      <c r="BK1188" s="193">
        <f>ROUND(I1188*H1188,2)</f>
        <v>0</v>
      </c>
      <c r="BL1188" s="20" t="s">
        <v>204</v>
      </c>
      <c r="BM1188" s="192" t="s">
        <v>1717</v>
      </c>
    </row>
    <row r="1189" spans="1:65" s="2" customFormat="1" ht="11.25">
      <c r="A1189" s="37"/>
      <c r="B1189" s="38"/>
      <c r="C1189" s="39"/>
      <c r="D1189" s="194" t="s">
        <v>206</v>
      </c>
      <c r="E1189" s="39"/>
      <c r="F1189" s="195" t="s">
        <v>1718</v>
      </c>
      <c r="G1189" s="39"/>
      <c r="H1189" s="39"/>
      <c r="I1189" s="196"/>
      <c r="J1189" s="39"/>
      <c r="K1189" s="39"/>
      <c r="L1189" s="42"/>
      <c r="M1189" s="197"/>
      <c r="N1189" s="198"/>
      <c r="O1189" s="67"/>
      <c r="P1189" s="67"/>
      <c r="Q1189" s="67"/>
      <c r="R1189" s="67"/>
      <c r="S1189" s="67"/>
      <c r="T1189" s="68"/>
      <c r="U1189" s="37"/>
      <c r="V1189" s="37"/>
      <c r="W1189" s="37"/>
      <c r="X1189" s="37"/>
      <c r="Y1189" s="37"/>
      <c r="Z1189" s="37"/>
      <c r="AA1189" s="37"/>
      <c r="AB1189" s="37"/>
      <c r="AC1189" s="37"/>
      <c r="AD1189" s="37"/>
      <c r="AE1189" s="37"/>
      <c r="AT1189" s="20" t="s">
        <v>206</v>
      </c>
      <c r="AU1189" s="20" t="s">
        <v>84</v>
      </c>
    </row>
    <row r="1190" spans="1:65" s="15" customFormat="1" ht="11.25">
      <c r="B1190" s="222"/>
      <c r="C1190" s="223"/>
      <c r="D1190" s="201" t="s">
        <v>213</v>
      </c>
      <c r="E1190" s="224" t="s">
        <v>28</v>
      </c>
      <c r="F1190" s="225" t="s">
        <v>1577</v>
      </c>
      <c r="G1190" s="223"/>
      <c r="H1190" s="224" t="s">
        <v>28</v>
      </c>
      <c r="I1190" s="226"/>
      <c r="J1190" s="223"/>
      <c r="K1190" s="223"/>
      <c r="L1190" s="227"/>
      <c r="M1190" s="228"/>
      <c r="N1190" s="229"/>
      <c r="O1190" s="229"/>
      <c r="P1190" s="229"/>
      <c r="Q1190" s="229"/>
      <c r="R1190" s="229"/>
      <c r="S1190" s="229"/>
      <c r="T1190" s="230"/>
      <c r="AT1190" s="231" t="s">
        <v>213</v>
      </c>
      <c r="AU1190" s="231" t="s">
        <v>84</v>
      </c>
      <c r="AV1190" s="15" t="s">
        <v>82</v>
      </c>
      <c r="AW1190" s="15" t="s">
        <v>35</v>
      </c>
      <c r="AX1190" s="15" t="s">
        <v>74</v>
      </c>
      <c r="AY1190" s="231" t="s">
        <v>197</v>
      </c>
    </row>
    <row r="1191" spans="1:65" s="13" customFormat="1" ht="11.25">
      <c r="B1191" s="199"/>
      <c r="C1191" s="200"/>
      <c r="D1191" s="201" t="s">
        <v>213</v>
      </c>
      <c r="E1191" s="202" t="s">
        <v>28</v>
      </c>
      <c r="F1191" s="203" t="s">
        <v>1719</v>
      </c>
      <c r="G1191" s="200"/>
      <c r="H1191" s="204">
        <v>18.375</v>
      </c>
      <c r="I1191" s="205"/>
      <c r="J1191" s="200"/>
      <c r="K1191" s="200"/>
      <c r="L1191" s="206"/>
      <c r="M1191" s="207"/>
      <c r="N1191" s="208"/>
      <c r="O1191" s="208"/>
      <c r="P1191" s="208"/>
      <c r="Q1191" s="208"/>
      <c r="R1191" s="208"/>
      <c r="S1191" s="208"/>
      <c r="T1191" s="209"/>
      <c r="AT1191" s="210" t="s">
        <v>213</v>
      </c>
      <c r="AU1191" s="210" t="s">
        <v>84</v>
      </c>
      <c r="AV1191" s="13" t="s">
        <v>84</v>
      </c>
      <c r="AW1191" s="13" t="s">
        <v>35</v>
      </c>
      <c r="AX1191" s="13" t="s">
        <v>82</v>
      </c>
      <c r="AY1191" s="210" t="s">
        <v>197</v>
      </c>
    </row>
    <row r="1192" spans="1:65" s="2" customFormat="1" ht="16.5" customHeight="1">
      <c r="A1192" s="37"/>
      <c r="B1192" s="38"/>
      <c r="C1192" s="181" t="s">
        <v>1720</v>
      </c>
      <c r="D1192" s="181" t="s">
        <v>199</v>
      </c>
      <c r="E1192" s="182" t="s">
        <v>1721</v>
      </c>
      <c r="F1192" s="183" t="s">
        <v>1722</v>
      </c>
      <c r="G1192" s="184" t="s">
        <v>202</v>
      </c>
      <c r="H1192" s="185">
        <v>64.8</v>
      </c>
      <c r="I1192" s="186"/>
      <c r="J1192" s="187">
        <f>ROUND(I1192*H1192,2)</f>
        <v>0</v>
      </c>
      <c r="K1192" s="183" t="s">
        <v>203</v>
      </c>
      <c r="L1192" s="42"/>
      <c r="M1192" s="188" t="s">
        <v>28</v>
      </c>
      <c r="N1192" s="189" t="s">
        <v>45</v>
      </c>
      <c r="O1192" s="67"/>
      <c r="P1192" s="190">
        <f>O1192*H1192</f>
        <v>0</v>
      </c>
      <c r="Q1192" s="190">
        <v>1.0200000000000001E-2</v>
      </c>
      <c r="R1192" s="190">
        <f>Q1192*H1192</f>
        <v>0.66095999999999999</v>
      </c>
      <c r="S1192" s="190">
        <v>0</v>
      </c>
      <c r="T1192" s="191">
        <f>S1192*H1192</f>
        <v>0</v>
      </c>
      <c r="U1192" s="37"/>
      <c r="V1192" s="37"/>
      <c r="W1192" s="37"/>
      <c r="X1192" s="37"/>
      <c r="Y1192" s="37"/>
      <c r="Z1192" s="37"/>
      <c r="AA1192" s="37"/>
      <c r="AB1192" s="37"/>
      <c r="AC1192" s="37"/>
      <c r="AD1192" s="37"/>
      <c r="AE1192" s="37"/>
      <c r="AR1192" s="192" t="s">
        <v>204</v>
      </c>
      <c r="AT1192" s="192" t="s">
        <v>199</v>
      </c>
      <c r="AU1192" s="192" t="s">
        <v>84</v>
      </c>
      <c r="AY1192" s="20" t="s">
        <v>197</v>
      </c>
      <c r="BE1192" s="193">
        <f>IF(N1192="základní",J1192,0)</f>
        <v>0</v>
      </c>
      <c r="BF1192" s="193">
        <f>IF(N1192="snížená",J1192,0)</f>
        <v>0</v>
      </c>
      <c r="BG1192" s="193">
        <f>IF(N1192="zákl. přenesená",J1192,0)</f>
        <v>0</v>
      </c>
      <c r="BH1192" s="193">
        <f>IF(N1192="sníž. přenesená",J1192,0)</f>
        <v>0</v>
      </c>
      <c r="BI1192" s="193">
        <f>IF(N1192="nulová",J1192,0)</f>
        <v>0</v>
      </c>
      <c r="BJ1192" s="20" t="s">
        <v>82</v>
      </c>
      <c r="BK1192" s="193">
        <f>ROUND(I1192*H1192,2)</f>
        <v>0</v>
      </c>
      <c r="BL1192" s="20" t="s">
        <v>204</v>
      </c>
      <c r="BM1192" s="192" t="s">
        <v>1723</v>
      </c>
    </row>
    <row r="1193" spans="1:65" s="2" customFormat="1" ht="11.25">
      <c r="A1193" s="37"/>
      <c r="B1193" s="38"/>
      <c r="C1193" s="39"/>
      <c r="D1193" s="194" t="s">
        <v>206</v>
      </c>
      <c r="E1193" s="39"/>
      <c r="F1193" s="195" t="s">
        <v>1724</v>
      </c>
      <c r="G1193" s="39"/>
      <c r="H1193" s="39"/>
      <c r="I1193" s="196"/>
      <c r="J1193" s="39"/>
      <c r="K1193" s="39"/>
      <c r="L1193" s="42"/>
      <c r="M1193" s="197"/>
      <c r="N1193" s="198"/>
      <c r="O1193" s="67"/>
      <c r="P1193" s="67"/>
      <c r="Q1193" s="67"/>
      <c r="R1193" s="67"/>
      <c r="S1193" s="67"/>
      <c r="T1193" s="68"/>
      <c r="U1193" s="37"/>
      <c r="V1193" s="37"/>
      <c r="W1193" s="37"/>
      <c r="X1193" s="37"/>
      <c r="Y1193" s="37"/>
      <c r="Z1193" s="37"/>
      <c r="AA1193" s="37"/>
      <c r="AB1193" s="37"/>
      <c r="AC1193" s="37"/>
      <c r="AD1193" s="37"/>
      <c r="AE1193" s="37"/>
      <c r="AT1193" s="20" t="s">
        <v>206</v>
      </c>
      <c r="AU1193" s="20" t="s">
        <v>84</v>
      </c>
    </row>
    <row r="1194" spans="1:65" s="15" customFormat="1" ht="11.25">
      <c r="B1194" s="222"/>
      <c r="C1194" s="223"/>
      <c r="D1194" s="201" t="s">
        <v>213</v>
      </c>
      <c r="E1194" s="224" t="s">
        <v>28</v>
      </c>
      <c r="F1194" s="225" t="s">
        <v>412</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5" customFormat="1" ht="11.25">
      <c r="B1195" s="222"/>
      <c r="C1195" s="223"/>
      <c r="D1195" s="201" t="s">
        <v>213</v>
      </c>
      <c r="E1195" s="224" t="s">
        <v>28</v>
      </c>
      <c r="F1195" s="225" t="s">
        <v>1725</v>
      </c>
      <c r="G1195" s="223"/>
      <c r="H1195" s="224" t="s">
        <v>28</v>
      </c>
      <c r="I1195" s="226"/>
      <c r="J1195" s="223"/>
      <c r="K1195" s="223"/>
      <c r="L1195" s="227"/>
      <c r="M1195" s="228"/>
      <c r="N1195" s="229"/>
      <c r="O1195" s="229"/>
      <c r="P1195" s="229"/>
      <c r="Q1195" s="229"/>
      <c r="R1195" s="229"/>
      <c r="S1195" s="229"/>
      <c r="T1195" s="230"/>
      <c r="AT1195" s="231" t="s">
        <v>213</v>
      </c>
      <c r="AU1195" s="231" t="s">
        <v>84</v>
      </c>
      <c r="AV1195" s="15" t="s">
        <v>82</v>
      </c>
      <c r="AW1195" s="15" t="s">
        <v>35</v>
      </c>
      <c r="AX1195" s="15" t="s">
        <v>74</v>
      </c>
      <c r="AY1195" s="231" t="s">
        <v>197</v>
      </c>
    </row>
    <row r="1196" spans="1:65" s="13" customFormat="1" ht="11.25">
      <c r="B1196" s="199"/>
      <c r="C1196" s="200"/>
      <c r="D1196" s="201" t="s">
        <v>213</v>
      </c>
      <c r="E1196" s="202" t="s">
        <v>28</v>
      </c>
      <c r="F1196" s="203" t="s">
        <v>553</v>
      </c>
      <c r="G1196" s="200"/>
      <c r="H1196" s="204">
        <v>34.4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3" customFormat="1" ht="11.25">
      <c r="B1197" s="199"/>
      <c r="C1197" s="200"/>
      <c r="D1197" s="201" t="s">
        <v>213</v>
      </c>
      <c r="E1197" s="202" t="s">
        <v>28</v>
      </c>
      <c r="F1197" s="203" t="s">
        <v>1726</v>
      </c>
      <c r="G1197" s="200"/>
      <c r="H1197" s="204">
        <v>30.4</v>
      </c>
      <c r="I1197" s="205"/>
      <c r="J1197" s="200"/>
      <c r="K1197" s="200"/>
      <c r="L1197" s="206"/>
      <c r="M1197" s="207"/>
      <c r="N1197" s="208"/>
      <c r="O1197" s="208"/>
      <c r="P1197" s="208"/>
      <c r="Q1197" s="208"/>
      <c r="R1197" s="208"/>
      <c r="S1197" s="208"/>
      <c r="T1197" s="209"/>
      <c r="AT1197" s="210" t="s">
        <v>213</v>
      </c>
      <c r="AU1197" s="210" t="s">
        <v>84</v>
      </c>
      <c r="AV1197" s="13" t="s">
        <v>84</v>
      </c>
      <c r="AW1197" s="13" t="s">
        <v>35</v>
      </c>
      <c r="AX1197" s="13" t="s">
        <v>74</v>
      </c>
      <c r="AY1197" s="210" t="s">
        <v>197</v>
      </c>
    </row>
    <row r="1198" spans="1:65" s="14" customFormat="1" ht="11.25">
      <c r="B1198" s="211"/>
      <c r="C1198" s="212"/>
      <c r="D1198" s="201" t="s">
        <v>213</v>
      </c>
      <c r="E1198" s="213" t="s">
        <v>28</v>
      </c>
      <c r="F1198" s="214" t="s">
        <v>226</v>
      </c>
      <c r="G1198" s="212"/>
      <c r="H1198" s="215">
        <v>64.8</v>
      </c>
      <c r="I1198" s="216"/>
      <c r="J1198" s="212"/>
      <c r="K1198" s="212"/>
      <c r="L1198" s="217"/>
      <c r="M1198" s="218"/>
      <c r="N1198" s="219"/>
      <c r="O1198" s="219"/>
      <c r="P1198" s="219"/>
      <c r="Q1198" s="219"/>
      <c r="R1198" s="219"/>
      <c r="S1198" s="219"/>
      <c r="T1198" s="220"/>
      <c r="AT1198" s="221" t="s">
        <v>213</v>
      </c>
      <c r="AU1198" s="221" t="s">
        <v>84</v>
      </c>
      <c r="AV1198" s="14" t="s">
        <v>204</v>
      </c>
      <c r="AW1198" s="14" t="s">
        <v>35</v>
      </c>
      <c r="AX1198" s="14" t="s">
        <v>82</v>
      </c>
      <c r="AY1198" s="221" t="s">
        <v>197</v>
      </c>
    </row>
    <row r="1199" spans="1:65" s="2" customFormat="1" ht="11.25">
      <c r="A1199" s="37"/>
      <c r="B1199" s="38"/>
      <c r="C1199" s="39"/>
      <c r="D1199" s="201" t="s">
        <v>1651</v>
      </c>
      <c r="E1199" s="39"/>
      <c r="F1199" s="257" t="s">
        <v>1662</v>
      </c>
      <c r="G1199" s="39"/>
      <c r="H1199" s="39"/>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1651</v>
      </c>
      <c r="E1200" s="39"/>
      <c r="F1200" s="258" t="s">
        <v>1663</v>
      </c>
      <c r="G1200" s="39"/>
      <c r="H1200" s="259">
        <v>34.4</v>
      </c>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1651</v>
      </c>
      <c r="E1201" s="39"/>
      <c r="F1201" s="257" t="s">
        <v>1664</v>
      </c>
      <c r="G1201" s="39"/>
      <c r="H1201" s="39"/>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1.25">
      <c r="A1202" s="37"/>
      <c r="B1202" s="38"/>
      <c r="C1202" s="39"/>
      <c r="D1202" s="201" t="s">
        <v>1651</v>
      </c>
      <c r="E1202" s="39"/>
      <c r="F1202" s="258" t="s">
        <v>1665</v>
      </c>
      <c r="G1202" s="39"/>
      <c r="H1202" s="259">
        <v>30.4</v>
      </c>
      <c r="I1202" s="39"/>
      <c r="J1202" s="39"/>
      <c r="K1202" s="39"/>
      <c r="L1202" s="42"/>
      <c r="M1202" s="197"/>
      <c r="N1202" s="198"/>
      <c r="O1202" s="67"/>
      <c r="P1202" s="67"/>
      <c r="Q1202" s="67"/>
      <c r="R1202" s="67"/>
      <c r="S1202" s="67"/>
      <c r="T1202" s="68"/>
      <c r="U1202" s="37"/>
      <c r="V1202" s="37"/>
      <c r="W1202" s="37"/>
      <c r="X1202" s="37"/>
      <c r="Y1202" s="37"/>
      <c r="Z1202" s="37"/>
      <c r="AA1202" s="37"/>
      <c r="AB1202" s="37"/>
      <c r="AC1202" s="37"/>
      <c r="AD1202" s="37"/>
      <c r="AE1202" s="37"/>
      <c r="AU1202" s="20" t="s">
        <v>84</v>
      </c>
    </row>
    <row r="1203" spans="1:65" s="2" customFormat="1" ht="16.5" customHeight="1">
      <c r="A1203" s="37"/>
      <c r="B1203" s="38"/>
      <c r="C1203" s="181" t="s">
        <v>1727</v>
      </c>
      <c r="D1203" s="181" t="s">
        <v>199</v>
      </c>
      <c r="E1203" s="182" t="s">
        <v>1728</v>
      </c>
      <c r="F1203" s="183" t="s">
        <v>1729</v>
      </c>
      <c r="G1203" s="184" t="s">
        <v>202</v>
      </c>
      <c r="H1203" s="185">
        <v>655.6</v>
      </c>
      <c r="I1203" s="186"/>
      <c r="J1203" s="187">
        <f>ROUND(I1203*H1203,2)</f>
        <v>0</v>
      </c>
      <c r="K1203" s="183" t="s">
        <v>203</v>
      </c>
      <c r="L1203" s="42"/>
      <c r="M1203" s="188" t="s">
        <v>28</v>
      </c>
      <c r="N1203" s="189" t="s">
        <v>45</v>
      </c>
      <c r="O1203" s="67"/>
      <c r="P1203" s="190">
        <f>O1203*H1203</f>
        <v>0</v>
      </c>
      <c r="Q1203" s="190">
        <v>0.11</v>
      </c>
      <c r="R1203" s="190">
        <f>Q1203*H1203</f>
        <v>72.116</v>
      </c>
      <c r="S1203" s="190">
        <v>0</v>
      </c>
      <c r="T1203" s="191">
        <f>S1203*H1203</f>
        <v>0</v>
      </c>
      <c r="U1203" s="37"/>
      <c r="V1203" s="37"/>
      <c r="W1203" s="37"/>
      <c r="X1203" s="37"/>
      <c r="Y1203" s="37"/>
      <c r="Z1203" s="37"/>
      <c r="AA1203" s="37"/>
      <c r="AB1203" s="37"/>
      <c r="AC1203" s="37"/>
      <c r="AD1203" s="37"/>
      <c r="AE1203" s="37"/>
      <c r="AR1203" s="192" t="s">
        <v>204</v>
      </c>
      <c r="AT1203" s="192" t="s">
        <v>199</v>
      </c>
      <c r="AU1203" s="192" t="s">
        <v>84</v>
      </c>
      <c r="AY1203" s="20" t="s">
        <v>197</v>
      </c>
      <c r="BE1203" s="193">
        <f>IF(N1203="základní",J1203,0)</f>
        <v>0</v>
      </c>
      <c r="BF1203" s="193">
        <f>IF(N1203="snížená",J1203,0)</f>
        <v>0</v>
      </c>
      <c r="BG1203" s="193">
        <f>IF(N1203="zákl. přenesená",J1203,0)</f>
        <v>0</v>
      </c>
      <c r="BH1203" s="193">
        <f>IF(N1203="sníž. přenesená",J1203,0)</f>
        <v>0</v>
      </c>
      <c r="BI1203" s="193">
        <f>IF(N1203="nulová",J1203,0)</f>
        <v>0</v>
      </c>
      <c r="BJ1203" s="20" t="s">
        <v>82</v>
      </c>
      <c r="BK1203" s="193">
        <f>ROUND(I1203*H1203,2)</f>
        <v>0</v>
      </c>
      <c r="BL1203" s="20" t="s">
        <v>204</v>
      </c>
      <c r="BM1203" s="192" t="s">
        <v>1730</v>
      </c>
    </row>
    <row r="1204" spans="1:65" s="2" customFormat="1" ht="11.25">
      <c r="A1204" s="37"/>
      <c r="B1204" s="38"/>
      <c r="C1204" s="39"/>
      <c r="D1204" s="194" t="s">
        <v>206</v>
      </c>
      <c r="E1204" s="39"/>
      <c r="F1204" s="195" t="s">
        <v>1731</v>
      </c>
      <c r="G1204" s="39"/>
      <c r="H1204" s="39"/>
      <c r="I1204" s="196"/>
      <c r="J1204" s="39"/>
      <c r="K1204" s="39"/>
      <c r="L1204" s="42"/>
      <c r="M1204" s="197"/>
      <c r="N1204" s="198"/>
      <c r="O1204" s="67"/>
      <c r="P1204" s="67"/>
      <c r="Q1204" s="67"/>
      <c r="R1204" s="67"/>
      <c r="S1204" s="67"/>
      <c r="T1204" s="68"/>
      <c r="U1204" s="37"/>
      <c r="V1204" s="37"/>
      <c r="W1204" s="37"/>
      <c r="X1204" s="37"/>
      <c r="Y1204" s="37"/>
      <c r="Z1204" s="37"/>
      <c r="AA1204" s="37"/>
      <c r="AB1204" s="37"/>
      <c r="AC1204" s="37"/>
      <c r="AD1204" s="37"/>
      <c r="AE1204" s="37"/>
      <c r="AT1204" s="20" t="s">
        <v>206</v>
      </c>
      <c r="AU1204" s="20" t="s">
        <v>84</v>
      </c>
    </row>
    <row r="1205" spans="1:65" s="15" customFormat="1" ht="11.25">
      <c r="B1205" s="222"/>
      <c r="C1205" s="223"/>
      <c r="D1205" s="201" t="s">
        <v>213</v>
      </c>
      <c r="E1205" s="224" t="s">
        <v>28</v>
      </c>
      <c r="F1205" s="225" t="s">
        <v>412</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5" customFormat="1" ht="11.25">
      <c r="B1206" s="222"/>
      <c r="C1206" s="223"/>
      <c r="D1206" s="201" t="s">
        <v>213</v>
      </c>
      <c r="E1206" s="224" t="s">
        <v>28</v>
      </c>
      <c r="F1206" s="225" t="s">
        <v>1725</v>
      </c>
      <c r="G1206" s="223"/>
      <c r="H1206" s="224" t="s">
        <v>28</v>
      </c>
      <c r="I1206" s="226"/>
      <c r="J1206" s="223"/>
      <c r="K1206" s="223"/>
      <c r="L1206" s="227"/>
      <c r="M1206" s="228"/>
      <c r="N1206" s="229"/>
      <c r="O1206" s="229"/>
      <c r="P1206" s="229"/>
      <c r="Q1206" s="229"/>
      <c r="R1206" s="229"/>
      <c r="S1206" s="229"/>
      <c r="T1206" s="230"/>
      <c r="AT1206" s="231" t="s">
        <v>213</v>
      </c>
      <c r="AU1206" s="231" t="s">
        <v>84</v>
      </c>
      <c r="AV1206" s="15" t="s">
        <v>82</v>
      </c>
      <c r="AW1206" s="15" t="s">
        <v>35</v>
      </c>
      <c r="AX1206" s="15" t="s">
        <v>74</v>
      </c>
      <c r="AY1206" s="231" t="s">
        <v>197</v>
      </c>
    </row>
    <row r="1207" spans="1:65" s="13" customFormat="1" ht="11.25">
      <c r="B1207" s="199"/>
      <c r="C1207" s="200"/>
      <c r="D1207" s="201" t="s">
        <v>213</v>
      </c>
      <c r="E1207" s="202" t="s">
        <v>28</v>
      </c>
      <c r="F1207" s="203" t="s">
        <v>541</v>
      </c>
      <c r="G1207" s="200"/>
      <c r="H1207" s="204">
        <v>9.6</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544</v>
      </c>
      <c r="G1208" s="200"/>
      <c r="H1208" s="204">
        <v>148.69999999999999</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547</v>
      </c>
      <c r="G1209" s="200"/>
      <c r="H1209" s="204">
        <v>122.2</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550</v>
      </c>
      <c r="G1210" s="200"/>
      <c r="H1210" s="204">
        <v>55.7</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553</v>
      </c>
      <c r="G1211" s="200"/>
      <c r="H1211" s="204">
        <v>34.4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556</v>
      </c>
      <c r="G1212" s="200"/>
      <c r="H1212" s="204">
        <v>30.4</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560</v>
      </c>
      <c r="G1213" s="200"/>
      <c r="H1213" s="204">
        <v>160.9</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3" customFormat="1" ht="11.25">
      <c r="B1214" s="199"/>
      <c r="C1214" s="200"/>
      <c r="D1214" s="201" t="s">
        <v>213</v>
      </c>
      <c r="E1214" s="202" t="s">
        <v>28</v>
      </c>
      <c r="F1214" s="203" t="s">
        <v>564</v>
      </c>
      <c r="G1214" s="200"/>
      <c r="H1214" s="204">
        <v>93.7</v>
      </c>
      <c r="I1214" s="205"/>
      <c r="J1214" s="200"/>
      <c r="K1214" s="200"/>
      <c r="L1214" s="206"/>
      <c r="M1214" s="207"/>
      <c r="N1214" s="208"/>
      <c r="O1214" s="208"/>
      <c r="P1214" s="208"/>
      <c r="Q1214" s="208"/>
      <c r="R1214" s="208"/>
      <c r="S1214" s="208"/>
      <c r="T1214" s="209"/>
      <c r="AT1214" s="210" t="s">
        <v>213</v>
      </c>
      <c r="AU1214" s="210" t="s">
        <v>84</v>
      </c>
      <c r="AV1214" s="13" t="s">
        <v>84</v>
      </c>
      <c r="AW1214" s="13" t="s">
        <v>35</v>
      </c>
      <c r="AX1214" s="13" t="s">
        <v>74</v>
      </c>
      <c r="AY1214" s="210" t="s">
        <v>197</v>
      </c>
    </row>
    <row r="1215" spans="1:65" s="14" customFormat="1" ht="11.25">
      <c r="B1215" s="211"/>
      <c r="C1215" s="212"/>
      <c r="D1215" s="201" t="s">
        <v>213</v>
      </c>
      <c r="E1215" s="213" t="s">
        <v>28</v>
      </c>
      <c r="F1215" s="214" t="s">
        <v>226</v>
      </c>
      <c r="G1215" s="212"/>
      <c r="H1215" s="215">
        <v>655.6</v>
      </c>
      <c r="I1215" s="216"/>
      <c r="J1215" s="212"/>
      <c r="K1215" s="212"/>
      <c r="L1215" s="217"/>
      <c r="M1215" s="218"/>
      <c r="N1215" s="219"/>
      <c r="O1215" s="219"/>
      <c r="P1215" s="219"/>
      <c r="Q1215" s="219"/>
      <c r="R1215" s="219"/>
      <c r="S1215" s="219"/>
      <c r="T1215" s="220"/>
      <c r="AT1215" s="221" t="s">
        <v>213</v>
      </c>
      <c r="AU1215" s="221" t="s">
        <v>84</v>
      </c>
      <c r="AV1215" s="14" t="s">
        <v>204</v>
      </c>
      <c r="AW1215" s="14" t="s">
        <v>35</v>
      </c>
      <c r="AX1215" s="14" t="s">
        <v>82</v>
      </c>
      <c r="AY1215" s="221" t="s">
        <v>197</v>
      </c>
    </row>
    <row r="1216" spans="1:65" s="2" customFormat="1" ht="11.25">
      <c r="A1216" s="37"/>
      <c r="B1216" s="38"/>
      <c r="C1216" s="39"/>
      <c r="D1216" s="201" t="s">
        <v>1651</v>
      </c>
      <c r="E1216" s="39"/>
      <c r="F1216" s="257" t="s">
        <v>1652</v>
      </c>
      <c r="G1216" s="39"/>
      <c r="H1216" s="39"/>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1651</v>
      </c>
      <c r="E1217" s="39"/>
      <c r="F1217" s="258" t="s">
        <v>1653</v>
      </c>
      <c r="G1217" s="39"/>
      <c r="H1217" s="259">
        <v>9.6</v>
      </c>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1651</v>
      </c>
      <c r="E1218" s="39"/>
      <c r="F1218" s="257" t="s">
        <v>1654</v>
      </c>
      <c r="G1218" s="39"/>
      <c r="H1218" s="39"/>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1651</v>
      </c>
      <c r="E1219" s="39"/>
      <c r="F1219" s="258" t="s">
        <v>1655</v>
      </c>
      <c r="G1219" s="39"/>
      <c r="H1219" s="259">
        <v>0</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1651</v>
      </c>
      <c r="E1220" s="39"/>
      <c r="F1220" s="258" t="s">
        <v>1656</v>
      </c>
      <c r="G1220" s="39"/>
      <c r="H1220" s="259">
        <v>148.69999999999999</v>
      </c>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1651</v>
      </c>
      <c r="E1221" s="39"/>
      <c r="F1221" s="257" t="s">
        <v>1657</v>
      </c>
      <c r="G1221" s="39"/>
      <c r="H1221" s="39"/>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1651</v>
      </c>
      <c r="E1222" s="39"/>
      <c r="F1222" s="258" t="s">
        <v>1658</v>
      </c>
      <c r="G1222" s="39"/>
      <c r="H1222" s="259">
        <v>0</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1651</v>
      </c>
      <c r="E1223" s="39"/>
      <c r="F1223" s="258" t="s">
        <v>1659</v>
      </c>
      <c r="G1223" s="39"/>
      <c r="H1223" s="259">
        <v>122.2</v>
      </c>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1651</v>
      </c>
      <c r="E1224" s="39"/>
      <c r="F1224" s="257" t="s">
        <v>1660</v>
      </c>
      <c r="G1224" s="39"/>
      <c r="H1224" s="39"/>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1651</v>
      </c>
      <c r="E1225" s="39"/>
      <c r="F1225" s="258" t="s">
        <v>1661</v>
      </c>
      <c r="G1225" s="39"/>
      <c r="H1225" s="259">
        <v>55.7</v>
      </c>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1651</v>
      </c>
      <c r="E1226" s="39"/>
      <c r="F1226" s="257" t="s">
        <v>1662</v>
      </c>
      <c r="G1226" s="39"/>
      <c r="H1226" s="39"/>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1651</v>
      </c>
      <c r="E1227" s="39"/>
      <c r="F1227" s="258" t="s">
        <v>1663</v>
      </c>
      <c r="G1227" s="39"/>
      <c r="H1227" s="259">
        <v>34.4</v>
      </c>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1651</v>
      </c>
      <c r="E1228" s="39"/>
      <c r="F1228" s="257" t="s">
        <v>1664</v>
      </c>
      <c r="G1228" s="39"/>
      <c r="H1228" s="39"/>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1651</v>
      </c>
      <c r="E1229" s="39"/>
      <c r="F1229" s="258" t="s">
        <v>1665</v>
      </c>
      <c r="G1229" s="39"/>
      <c r="H1229" s="259">
        <v>30.4</v>
      </c>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1651</v>
      </c>
      <c r="E1230" s="39"/>
      <c r="F1230" s="257" t="s">
        <v>1732</v>
      </c>
      <c r="G1230" s="39"/>
      <c r="H1230" s="39"/>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1651</v>
      </c>
      <c r="E1231" s="39"/>
      <c r="F1231" s="258" t="s">
        <v>1733</v>
      </c>
      <c r="G1231" s="39"/>
      <c r="H1231" s="259">
        <v>0</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1651</v>
      </c>
      <c r="E1232" s="39"/>
      <c r="F1232" s="258" t="s">
        <v>1734</v>
      </c>
      <c r="G1232" s="39"/>
      <c r="H1232" s="259">
        <v>160.9</v>
      </c>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1651</v>
      </c>
      <c r="E1233" s="39"/>
      <c r="F1233" s="257" t="s">
        <v>1735</v>
      </c>
      <c r="G1233" s="39"/>
      <c r="H1233" s="39"/>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11.25">
      <c r="A1234" s="37"/>
      <c r="B1234" s="38"/>
      <c r="C1234" s="39"/>
      <c r="D1234" s="201" t="s">
        <v>1651</v>
      </c>
      <c r="E1234" s="39"/>
      <c r="F1234" s="258" t="s">
        <v>1736</v>
      </c>
      <c r="G1234" s="39"/>
      <c r="H1234" s="259">
        <v>93.7</v>
      </c>
      <c r="I1234" s="39"/>
      <c r="J1234" s="39"/>
      <c r="K1234" s="39"/>
      <c r="L1234" s="42"/>
      <c r="M1234" s="197"/>
      <c r="N1234" s="198"/>
      <c r="O1234" s="67"/>
      <c r="P1234" s="67"/>
      <c r="Q1234" s="67"/>
      <c r="R1234" s="67"/>
      <c r="S1234" s="67"/>
      <c r="T1234" s="68"/>
      <c r="U1234" s="37"/>
      <c r="V1234" s="37"/>
      <c r="W1234" s="37"/>
      <c r="X1234" s="37"/>
      <c r="Y1234" s="37"/>
      <c r="Z1234" s="37"/>
      <c r="AA1234" s="37"/>
      <c r="AB1234" s="37"/>
      <c r="AC1234" s="37"/>
      <c r="AD1234" s="37"/>
      <c r="AE1234" s="37"/>
      <c r="AU1234" s="20" t="s">
        <v>84</v>
      </c>
    </row>
    <row r="1235" spans="1:65" s="2" customFormat="1" ht="24.2" customHeight="1">
      <c r="A1235" s="37"/>
      <c r="B1235" s="38"/>
      <c r="C1235" s="181" t="s">
        <v>1737</v>
      </c>
      <c r="D1235" s="181" t="s">
        <v>199</v>
      </c>
      <c r="E1235" s="182" t="s">
        <v>1738</v>
      </c>
      <c r="F1235" s="183" t="s">
        <v>1739</v>
      </c>
      <c r="G1235" s="184" t="s">
        <v>202</v>
      </c>
      <c r="H1235" s="185">
        <v>3206.7</v>
      </c>
      <c r="I1235" s="186"/>
      <c r="J1235" s="187">
        <f>ROUND(I1235*H1235,2)</f>
        <v>0</v>
      </c>
      <c r="K1235" s="183" t="s">
        <v>203</v>
      </c>
      <c r="L1235" s="42"/>
      <c r="M1235" s="188" t="s">
        <v>28</v>
      </c>
      <c r="N1235" s="189" t="s">
        <v>45</v>
      </c>
      <c r="O1235" s="67"/>
      <c r="P1235" s="190">
        <f>O1235*H1235</f>
        <v>0</v>
      </c>
      <c r="Q1235" s="190">
        <v>1.0999999999999999E-2</v>
      </c>
      <c r="R1235" s="190">
        <f>Q1235*H1235</f>
        <v>35.273699999999998</v>
      </c>
      <c r="S1235" s="190">
        <v>0</v>
      </c>
      <c r="T1235" s="191">
        <f>S1235*H1235</f>
        <v>0</v>
      </c>
      <c r="U1235" s="37"/>
      <c r="V1235" s="37"/>
      <c r="W1235" s="37"/>
      <c r="X1235" s="37"/>
      <c r="Y1235" s="37"/>
      <c r="Z1235" s="37"/>
      <c r="AA1235" s="37"/>
      <c r="AB1235" s="37"/>
      <c r="AC1235" s="37"/>
      <c r="AD1235" s="37"/>
      <c r="AE1235" s="37"/>
      <c r="AR1235" s="192" t="s">
        <v>204</v>
      </c>
      <c r="AT1235" s="192" t="s">
        <v>199</v>
      </c>
      <c r="AU1235" s="192" t="s">
        <v>84</v>
      </c>
      <c r="AY1235" s="20" t="s">
        <v>197</v>
      </c>
      <c r="BE1235" s="193">
        <f>IF(N1235="základní",J1235,0)</f>
        <v>0</v>
      </c>
      <c r="BF1235" s="193">
        <f>IF(N1235="snížená",J1235,0)</f>
        <v>0</v>
      </c>
      <c r="BG1235" s="193">
        <f>IF(N1235="zákl. přenesená",J1235,0)</f>
        <v>0</v>
      </c>
      <c r="BH1235" s="193">
        <f>IF(N1235="sníž. přenesená",J1235,0)</f>
        <v>0</v>
      </c>
      <c r="BI1235" s="193">
        <f>IF(N1235="nulová",J1235,0)</f>
        <v>0</v>
      </c>
      <c r="BJ1235" s="20" t="s">
        <v>82</v>
      </c>
      <c r="BK1235" s="193">
        <f>ROUND(I1235*H1235,2)</f>
        <v>0</v>
      </c>
      <c r="BL1235" s="20" t="s">
        <v>204</v>
      </c>
      <c r="BM1235" s="192" t="s">
        <v>1740</v>
      </c>
    </row>
    <row r="1236" spans="1:65" s="2" customFormat="1" ht="11.25">
      <c r="A1236" s="37"/>
      <c r="B1236" s="38"/>
      <c r="C1236" s="39"/>
      <c r="D1236" s="194" t="s">
        <v>206</v>
      </c>
      <c r="E1236" s="39"/>
      <c r="F1236" s="195" t="s">
        <v>1741</v>
      </c>
      <c r="G1236" s="39"/>
      <c r="H1236" s="39"/>
      <c r="I1236" s="196"/>
      <c r="J1236" s="39"/>
      <c r="K1236" s="39"/>
      <c r="L1236" s="42"/>
      <c r="M1236" s="197"/>
      <c r="N1236" s="198"/>
      <c r="O1236" s="67"/>
      <c r="P1236" s="67"/>
      <c r="Q1236" s="67"/>
      <c r="R1236" s="67"/>
      <c r="S1236" s="67"/>
      <c r="T1236" s="68"/>
      <c r="U1236" s="37"/>
      <c r="V1236" s="37"/>
      <c r="W1236" s="37"/>
      <c r="X1236" s="37"/>
      <c r="Y1236" s="37"/>
      <c r="Z1236" s="37"/>
      <c r="AA1236" s="37"/>
      <c r="AB1236" s="37"/>
      <c r="AC1236" s="37"/>
      <c r="AD1236" s="37"/>
      <c r="AE1236" s="37"/>
      <c r="AT1236" s="20" t="s">
        <v>206</v>
      </c>
      <c r="AU1236" s="20" t="s">
        <v>84</v>
      </c>
    </row>
    <row r="1237" spans="1:65" s="15" customFormat="1" ht="11.25">
      <c r="B1237" s="222"/>
      <c r="C1237" s="223"/>
      <c r="D1237" s="201" t="s">
        <v>213</v>
      </c>
      <c r="E1237" s="224" t="s">
        <v>28</v>
      </c>
      <c r="F1237" s="225" t="s">
        <v>412</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5" customFormat="1" ht="11.25">
      <c r="B1238" s="222"/>
      <c r="C1238" s="223"/>
      <c r="D1238" s="201" t="s">
        <v>213</v>
      </c>
      <c r="E1238" s="224" t="s">
        <v>28</v>
      </c>
      <c r="F1238" s="225" t="s">
        <v>1725</v>
      </c>
      <c r="G1238" s="223"/>
      <c r="H1238" s="224" t="s">
        <v>28</v>
      </c>
      <c r="I1238" s="226"/>
      <c r="J1238" s="223"/>
      <c r="K1238" s="223"/>
      <c r="L1238" s="227"/>
      <c r="M1238" s="228"/>
      <c r="N1238" s="229"/>
      <c r="O1238" s="229"/>
      <c r="P1238" s="229"/>
      <c r="Q1238" s="229"/>
      <c r="R1238" s="229"/>
      <c r="S1238" s="229"/>
      <c r="T1238" s="230"/>
      <c r="AT1238" s="231" t="s">
        <v>213</v>
      </c>
      <c r="AU1238" s="231" t="s">
        <v>84</v>
      </c>
      <c r="AV1238" s="15" t="s">
        <v>82</v>
      </c>
      <c r="AW1238" s="15" t="s">
        <v>35</v>
      </c>
      <c r="AX1238" s="15" t="s">
        <v>74</v>
      </c>
      <c r="AY1238" s="231" t="s">
        <v>197</v>
      </c>
    </row>
    <row r="1239" spans="1:65" s="13" customFormat="1" ht="11.25">
      <c r="B1239" s="199"/>
      <c r="C1239" s="200"/>
      <c r="D1239" s="201" t="s">
        <v>213</v>
      </c>
      <c r="E1239" s="202" t="s">
        <v>28</v>
      </c>
      <c r="F1239" s="203" t="s">
        <v>1742</v>
      </c>
      <c r="G1239" s="200"/>
      <c r="H1239" s="204">
        <v>48</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446.1</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977.6</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334.2</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206.4</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243.2</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482.7</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3" customFormat="1" ht="11.25">
      <c r="B1246" s="199"/>
      <c r="C1246" s="200"/>
      <c r="D1246" s="201" t="s">
        <v>213</v>
      </c>
      <c r="E1246" s="202" t="s">
        <v>28</v>
      </c>
      <c r="F1246" s="203" t="s">
        <v>1749</v>
      </c>
      <c r="G1246" s="200"/>
      <c r="H1246" s="204">
        <v>468.5</v>
      </c>
      <c r="I1246" s="205"/>
      <c r="J1246" s="200"/>
      <c r="K1246" s="200"/>
      <c r="L1246" s="206"/>
      <c r="M1246" s="207"/>
      <c r="N1246" s="208"/>
      <c r="O1246" s="208"/>
      <c r="P1246" s="208"/>
      <c r="Q1246" s="208"/>
      <c r="R1246" s="208"/>
      <c r="S1246" s="208"/>
      <c r="T1246" s="209"/>
      <c r="AT1246" s="210" t="s">
        <v>213</v>
      </c>
      <c r="AU1246" s="210" t="s">
        <v>84</v>
      </c>
      <c r="AV1246" s="13" t="s">
        <v>84</v>
      </c>
      <c r="AW1246" s="13" t="s">
        <v>35</v>
      </c>
      <c r="AX1246" s="13" t="s">
        <v>74</v>
      </c>
      <c r="AY1246" s="210" t="s">
        <v>197</v>
      </c>
    </row>
    <row r="1247" spans="1:65" s="14" customFormat="1" ht="11.25">
      <c r="B1247" s="211"/>
      <c r="C1247" s="212"/>
      <c r="D1247" s="201" t="s">
        <v>213</v>
      </c>
      <c r="E1247" s="213" t="s">
        <v>28</v>
      </c>
      <c r="F1247" s="214" t="s">
        <v>226</v>
      </c>
      <c r="G1247" s="212"/>
      <c r="H1247" s="215">
        <v>3206.7</v>
      </c>
      <c r="I1247" s="216"/>
      <c r="J1247" s="212"/>
      <c r="K1247" s="212"/>
      <c r="L1247" s="217"/>
      <c r="M1247" s="218"/>
      <c r="N1247" s="219"/>
      <c r="O1247" s="219"/>
      <c r="P1247" s="219"/>
      <c r="Q1247" s="219"/>
      <c r="R1247" s="219"/>
      <c r="S1247" s="219"/>
      <c r="T1247" s="220"/>
      <c r="AT1247" s="221" t="s">
        <v>213</v>
      </c>
      <c r="AU1247" s="221" t="s">
        <v>84</v>
      </c>
      <c r="AV1247" s="14" t="s">
        <v>204</v>
      </c>
      <c r="AW1247" s="14" t="s">
        <v>35</v>
      </c>
      <c r="AX1247" s="14" t="s">
        <v>82</v>
      </c>
      <c r="AY1247" s="221" t="s">
        <v>197</v>
      </c>
    </row>
    <row r="1248" spans="1:65" s="2" customFormat="1" ht="11.25">
      <c r="A1248" s="37"/>
      <c r="B1248" s="38"/>
      <c r="C1248" s="39"/>
      <c r="D1248" s="201" t="s">
        <v>1651</v>
      </c>
      <c r="E1248" s="39"/>
      <c r="F1248" s="257" t="s">
        <v>1652</v>
      </c>
      <c r="G1248" s="39"/>
      <c r="H1248" s="39"/>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1651</v>
      </c>
      <c r="E1249" s="39"/>
      <c r="F1249" s="258" t="s">
        <v>1653</v>
      </c>
      <c r="G1249" s="39"/>
      <c r="H1249" s="259">
        <v>9.6</v>
      </c>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1651</v>
      </c>
      <c r="E1250" s="39"/>
      <c r="F1250" s="257" t="s">
        <v>1654</v>
      </c>
      <c r="G1250" s="39"/>
      <c r="H1250" s="39"/>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1651</v>
      </c>
      <c r="E1251" s="39"/>
      <c r="F1251" s="258" t="s">
        <v>1655</v>
      </c>
      <c r="G1251" s="39"/>
      <c r="H1251" s="259">
        <v>0</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1651</v>
      </c>
      <c r="E1252" s="39"/>
      <c r="F1252" s="258" t="s">
        <v>1656</v>
      </c>
      <c r="G1252" s="39"/>
      <c r="H1252" s="259">
        <v>148.69999999999999</v>
      </c>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1651</v>
      </c>
      <c r="E1253" s="39"/>
      <c r="F1253" s="257" t="s">
        <v>1657</v>
      </c>
      <c r="G1253" s="39"/>
      <c r="H1253" s="39"/>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1651</v>
      </c>
      <c r="E1254" s="39"/>
      <c r="F1254" s="258" t="s">
        <v>1658</v>
      </c>
      <c r="G1254" s="39"/>
      <c r="H1254" s="259">
        <v>0</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1651</v>
      </c>
      <c r="E1255" s="39"/>
      <c r="F1255" s="258" t="s">
        <v>1659</v>
      </c>
      <c r="G1255" s="39"/>
      <c r="H1255" s="259">
        <v>122.2</v>
      </c>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1651</v>
      </c>
      <c r="E1256" s="39"/>
      <c r="F1256" s="257" t="s">
        <v>1660</v>
      </c>
      <c r="G1256" s="39"/>
      <c r="H1256" s="39"/>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1651</v>
      </c>
      <c r="E1257" s="39"/>
      <c r="F1257" s="258" t="s">
        <v>1661</v>
      </c>
      <c r="G1257" s="39"/>
      <c r="H1257" s="259">
        <v>55.7</v>
      </c>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1651</v>
      </c>
      <c r="E1258" s="39"/>
      <c r="F1258" s="257" t="s">
        <v>1662</v>
      </c>
      <c r="G1258" s="39"/>
      <c r="H1258" s="39"/>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1651</v>
      </c>
      <c r="E1259" s="39"/>
      <c r="F1259" s="258" t="s">
        <v>1663</v>
      </c>
      <c r="G1259" s="39"/>
      <c r="H1259" s="259">
        <v>34.4</v>
      </c>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1651</v>
      </c>
      <c r="E1260" s="39"/>
      <c r="F1260" s="257" t="s">
        <v>1664</v>
      </c>
      <c r="G1260" s="39"/>
      <c r="H1260" s="39"/>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1651</v>
      </c>
      <c r="E1261" s="39"/>
      <c r="F1261" s="258" t="s">
        <v>1665</v>
      </c>
      <c r="G1261" s="39"/>
      <c r="H1261" s="259">
        <v>30.4</v>
      </c>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1651</v>
      </c>
      <c r="E1262" s="39"/>
      <c r="F1262" s="257" t="s">
        <v>1732</v>
      </c>
      <c r="G1262" s="39"/>
      <c r="H1262" s="39"/>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1651</v>
      </c>
      <c r="E1263" s="39"/>
      <c r="F1263" s="258" t="s">
        <v>1733</v>
      </c>
      <c r="G1263" s="39"/>
      <c r="H1263" s="259">
        <v>0</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1651</v>
      </c>
      <c r="E1264" s="39"/>
      <c r="F1264" s="258" t="s">
        <v>1734</v>
      </c>
      <c r="G1264" s="39"/>
      <c r="H1264" s="259">
        <v>160.9</v>
      </c>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1651</v>
      </c>
      <c r="E1265" s="39"/>
      <c r="F1265" s="257" t="s">
        <v>1735</v>
      </c>
      <c r="G1265" s="39"/>
      <c r="H1265" s="39"/>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1.25">
      <c r="A1266" s="37"/>
      <c r="B1266" s="38"/>
      <c r="C1266" s="39"/>
      <c r="D1266" s="201" t="s">
        <v>1651</v>
      </c>
      <c r="E1266" s="39"/>
      <c r="F1266" s="258" t="s">
        <v>1736</v>
      </c>
      <c r="G1266" s="39"/>
      <c r="H1266" s="259">
        <v>93.7</v>
      </c>
      <c r="I1266" s="39"/>
      <c r="J1266" s="39"/>
      <c r="K1266" s="39"/>
      <c r="L1266" s="42"/>
      <c r="M1266" s="197"/>
      <c r="N1266" s="198"/>
      <c r="O1266" s="67"/>
      <c r="P1266" s="67"/>
      <c r="Q1266" s="67"/>
      <c r="R1266" s="67"/>
      <c r="S1266" s="67"/>
      <c r="T1266" s="68"/>
      <c r="U1266" s="37"/>
      <c r="V1266" s="37"/>
      <c r="W1266" s="37"/>
      <c r="X1266" s="37"/>
      <c r="Y1266" s="37"/>
      <c r="Z1266" s="37"/>
      <c r="AA1266" s="37"/>
      <c r="AB1266" s="37"/>
      <c r="AC1266" s="37"/>
      <c r="AD1266" s="37"/>
      <c r="AE1266" s="37"/>
      <c r="AU1266" s="20" t="s">
        <v>84</v>
      </c>
    </row>
    <row r="1267" spans="1:65" s="2" customFormat="1" ht="16.5" customHeight="1">
      <c r="A1267" s="37"/>
      <c r="B1267" s="38"/>
      <c r="C1267" s="181" t="s">
        <v>1750</v>
      </c>
      <c r="D1267" s="181" t="s">
        <v>199</v>
      </c>
      <c r="E1267" s="182" t="s">
        <v>1751</v>
      </c>
      <c r="F1267" s="183" t="s">
        <v>1752</v>
      </c>
      <c r="G1267" s="184" t="s">
        <v>202</v>
      </c>
      <c r="H1267" s="185">
        <v>196.6</v>
      </c>
      <c r="I1267" s="186"/>
      <c r="J1267" s="187">
        <f>ROUND(I1267*H1267,2)</f>
        <v>0</v>
      </c>
      <c r="K1267" s="183" t="s">
        <v>203</v>
      </c>
      <c r="L1267" s="42"/>
      <c r="M1267" s="188" t="s">
        <v>28</v>
      </c>
      <c r="N1267" s="189" t="s">
        <v>45</v>
      </c>
      <c r="O1267" s="67"/>
      <c r="P1267" s="190">
        <f>O1267*H1267</f>
        <v>0</v>
      </c>
      <c r="Q1267" s="190">
        <v>1.2999999999999999E-4</v>
      </c>
      <c r="R1267" s="190">
        <f>Q1267*H1267</f>
        <v>2.5557999999999997E-2</v>
      </c>
      <c r="S1267" s="190">
        <v>0</v>
      </c>
      <c r="T1267" s="191">
        <f>S1267*H1267</f>
        <v>0</v>
      </c>
      <c r="U1267" s="37"/>
      <c r="V1267" s="37"/>
      <c r="W1267" s="37"/>
      <c r="X1267" s="37"/>
      <c r="Y1267" s="37"/>
      <c r="Z1267" s="37"/>
      <c r="AA1267" s="37"/>
      <c r="AB1267" s="37"/>
      <c r="AC1267" s="37"/>
      <c r="AD1267" s="37"/>
      <c r="AE1267" s="37"/>
      <c r="AR1267" s="192" t="s">
        <v>204</v>
      </c>
      <c r="AT1267" s="192" t="s">
        <v>199</v>
      </c>
      <c r="AU1267" s="192" t="s">
        <v>84</v>
      </c>
      <c r="AY1267" s="20" t="s">
        <v>197</v>
      </c>
      <c r="BE1267" s="193">
        <f>IF(N1267="základní",J1267,0)</f>
        <v>0</v>
      </c>
      <c r="BF1267" s="193">
        <f>IF(N1267="snížená",J1267,0)</f>
        <v>0</v>
      </c>
      <c r="BG1267" s="193">
        <f>IF(N1267="zákl. přenesená",J1267,0)</f>
        <v>0</v>
      </c>
      <c r="BH1267" s="193">
        <f>IF(N1267="sníž. přenesená",J1267,0)</f>
        <v>0</v>
      </c>
      <c r="BI1267" s="193">
        <f>IF(N1267="nulová",J1267,0)</f>
        <v>0</v>
      </c>
      <c r="BJ1267" s="20" t="s">
        <v>82</v>
      </c>
      <c r="BK1267" s="193">
        <f>ROUND(I1267*H1267,2)</f>
        <v>0</v>
      </c>
      <c r="BL1267" s="20" t="s">
        <v>204</v>
      </c>
      <c r="BM1267" s="192" t="s">
        <v>1753</v>
      </c>
    </row>
    <row r="1268" spans="1:65" s="2" customFormat="1" ht="11.25">
      <c r="A1268" s="37"/>
      <c r="B1268" s="38"/>
      <c r="C1268" s="39"/>
      <c r="D1268" s="194" t="s">
        <v>206</v>
      </c>
      <c r="E1268" s="39"/>
      <c r="F1268" s="195" t="s">
        <v>1754</v>
      </c>
      <c r="G1268" s="39"/>
      <c r="H1268" s="39"/>
      <c r="I1268" s="196"/>
      <c r="J1268" s="39"/>
      <c r="K1268" s="39"/>
      <c r="L1268" s="42"/>
      <c r="M1268" s="197"/>
      <c r="N1268" s="198"/>
      <c r="O1268" s="67"/>
      <c r="P1268" s="67"/>
      <c r="Q1268" s="67"/>
      <c r="R1268" s="67"/>
      <c r="S1268" s="67"/>
      <c r="T1268" s="68"/>
      <c r="U1268" s="37"/>
      <c r="V1268" s="37"/>
      <c r="W1268" s="37"/>
      <c r="X1268" s="37"/>
      <c r="Y1268" s="37"/>
      <c r="Z1268" s="37"/>
      <c r="AA1268" s="37"/>
      <c r="AB1268" s="37"/>
      <c r="AC1268" s="37"/>
      <c r="AD1268" s="37"/>
      <c r="AE1268" s="37"/>
      <c r="AT1268" s="20" t="s">
        <v>206</v>
      </c>
      <c r="AU1268" s="20" t="s">
        <v>84</v>
      </c>
    </row>
    <row r="1269" spans="1:65" s="15" customFormat="1" ht="11.25">
      <c r="B1269" s="222"/>
      <c r="C1269" s="223"/>
      <c r="D1269" s="201" t="s">
        <v>213</v>
      </c>
      <c r="E1269" s="224" t="s">
        <v>28</v>
      </c>
      <c r="F1269" s="225" t="s">
        <v>412</v>
      </c>
      <c r="G1269" s="223"/>
      <c r="H1269" s="224" t="s">
        <v>28</v>
      </c>
      <c r="I1269" s="226"/>
      <c r="J1269" s="223"/>
      <c r="K1269" s="223"/>
      <c r="L1269" s="227"/>
      <c r="M1269" s="228"/>
      <c r="N1269" s="229"/>
      <c r="O1269" s="229"/>
      <c r="P1269" s="229"/>
      <c r="Q1269" s="229"/>
      <c r="R1269" s="229"/>
      <c r="S1269" s="229"/>
      <c r="T1269" s="230"/>
      <c r="AT1269" s="231" t="s">
        <v>213</v>
      </c>
      <c r="AU1269" s="231" t="s">
        <v>84</v>
      </c>
      <c r="AV1269" s="15" t="s">
        <v>82</v>
      </c>
      <c r="AW1269" s="15" t="s">
        <v>35</v>
      </c>
      <c r="AX1269" s="15" t="s">
        <v>74</v>
      </c>
      <c r="AY1269" s="231" t="s">
        <v>197</v>
      </c>
    </row>
    <row r="1270" spans="1:65" s="13" customFormat="1" ht="11.25">
      <c r="B1270" s="199"/>
      <c r="C1270" s="200"/>
      <c r="D1270" s="201" t="s">
        <v>213</v>
      </c>
      <c r="E1270" s="202" t="s">
        <v>28</v>
      </c>
      <c r="F1270" s="203" t="s">
        <v>541</v>
      </c>
      <c r="G1270" s="200"/>
      <c r="H1270" s="204">
        <v>9.6</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547</v>
      </c>
      <c r="G1271" s="200"/>
      <c r="H1271" s="204">
        <v>122.2</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553</v>
      </c>
      <c r="G1272" s="200"/>
      <c r="H1272" s="204">
        <v>34.4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3" customFormat="1" ht="11.25">
      <c r="B1273" s="199"/>
      <c r="C1273" s="200"/>
      <c r="D1273" s="201" t="s">
        <v>213</v>
      </c>
      <c r="E1273" s="202" t="s">
        <v>28</v>
      </c>
      <c r="F1273" s="203" t="s">
        <v>556</v>
      </c>
      <c r="G1273" s="200"/>
      <c r="H1273" s="204">
        <v>30.4</v>
      </c>
      <c r="I1273" s="205"/>
      <c r="J1273" s="200"/>
      <c r="K1273" s="200"/>
      <c r="L1273" s="206"/>
      <c r="M1273" s="207"/>
      <c r="N1273" s="208"/>
      <c r="O1273" s="208"/>
      <c r="P1273" s="208"/>
      <c r="Q1273" s="208"/>
      <c r="R1273" s="208"/>
      <c r="S1273" s="208"/>
      <c r="T1273" s="209"/>
      <c r="AT1273" s="210" t="s">
        <v>213</v>
      </c>
      <c r="AU1273" s="210" t="s">
        <v>84</v>
      </c>
      <c r="AV1273" s="13" t="s">
        <v>84</v>
      </c>
      <c r="AW1273" s="13" t="s">
        <v>35</v>
      </c>
      <c r="AX1273" s="13" t="s">
        <v>74</v>
      </c>
      <c r="AY1273" s="210" t="s">
        <v>197</v>
      </c>
    </row>
    <row r="1274" spans="1:65" s="14" customFormat="1" ht="11.25">
      <c r="B1274" s="211"/>
      <c r="C1274" s="212"/>
      <c r="D1274" s="201" t="s">
        <v>213</v>
      </c>
      <c r="E1274" s="213" t="s">
        <v>28</v>
      </c>
      <c r="F1274" s="214" t="s">
        <v>226</v>
      </c>
      <c r="G1274" s="212"/>
      <c r="H1274" s="215">
        <v>196.6</v>
      </c>
      <c r="I1274" s="216"/>
      <c r="J1274" s="212"/>
      <c r="K1274" s="212"/>
      <c r="L1274" s="217"/>
      <c r="M1274" s="218"/>
      <c r="N1274" s="219"/>
      <c r="O1274" s="219"/>
      <c r="P1274" s="219"/>
      <c r="Q1274" s="219"/>
      <c r="R1274" s="219"/>
      <c r="S1274" s="219"/>
      <c r="T1274" s="220"/>
      <c r="AT1274" s="221" t="s">
        <v>213</v>
      </c>
      <c r="AU1274" s="221" t="s">
        <v>84</v>
      </c>
      <c r="AV1274" s="14" t="s">
        <v>204</v>
      </c>
      <c r="AW1274" s="14" t="s">
        <v>35</v>
      </c>
      <c r="AX1274" s="14" t="s">
        <v>82</v>
      </c>
      <c r="AY1274" s="221" t="s">
        <v>197</v>
      </c>
    </row>
    <row r="1275" spans="1:65" s="2" customFormat="1" ht="11.25">
      <c r="A1275" s="37"/>
      <c r="B1275" s="38"/>
      <c r="C1275" s="39"/>
      <c r="D1275" s="201" t="s">
        <v>1651</v>
      </c>
      <c r="E1275" s="39"/>
      <c r="F1275" s="257" t="s">
        <v>1652</v>
      </c>
      <c r="G1275" s="39"/>
      <c r="H1275" s="39"/>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1651</v>
      </c>
      <c r="E1276" s="39"/>
      <c r="F1276" s="258" t="s">
        <v>1653</v>
      </c>
      <c r="G1276" s="39"/>
      <c r="H1276" s="259">
        <v>9.6</v>
      </c>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1651</v>
      </c>
      <c r="E1277" s="39"/>
      <c r="F1277" s="257" t="s">
        <v>1657</v>
      </c>
      <c r="G1277" s="39"/>
      <c r="H1277" s="39"/>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1651</v>
      </c>
      <c r="E1278" s="39"/>
      <c r="F1278" s="258" t="s">
        <v>1658</v>
      </c>
      <c r="G1278" s="39"/>
      <c r="H1278" s="259">
        <v>0</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1651</v>
      </c>
      <c r="E1279" s="39"/>
      <c r="F1279" s="258" t="s">
        <v>1659</v>
      </c>
      <c r="G1279" s="39"/>
      <c r="H1279" s="259">
        <v>122.2</v>
      </c>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1651</v>
      </c>
      <c r="E1280" s="39"/>
      <c r="F1280" s="257" t="s">
        <v>1662</v>
      </c>
      <c r="G1280" s="39"/>
      <c r="H1280" s="39"/>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1651</v>
      </c>
      <c r="E1281" s="39"/>
      <c r="F1281" s="258" t="s">
        <v>1663</v>
      </c>
      <c r="G1281" s="39"/>
      <c r="H1281" s="259">
        <v>34.4</v>
      </c>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1651</v>
      </c>
      <c r="E1282" s="39"/>
      <c r="F1282" s="257" t="s">
        <v>1664</v>
      </c>
      <c r="G1282" s="39"/>
      <c r="H1282" s="39"/>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1.25">
      <c r="A1283" s="37"/>
      <c r="B1283" s="38"/>
      <c r="C1283" s="39"/>
      <c r="D1283" s="201" t="s">
        <v>1651</v>
      </c>
      <c r="E1283" s="39"/>
      <c r="F1283" s="258" t="s">
        <v>1665</v>
      </c>
      <c r="G1283" s="39"/>
      <c r="H1283" s="259">
        <v>30.4</v>
      </c>
      <c r="I1283" s="39"/>
      <c r="J1283" s="39"/>
      <c r="K1283" s="39"/>
      <c r="L1283" s="42"/>
      <c r="M1283" s="197"/>
      <c r="N1283" s="198"/>
      <c r="O1283" s="67"/>
      <c r="P1283" s="67"/>
      <c r="Q1283" s="67"/>
      <c r="R1283" s="67"/>
      <c r="S1283" s="67"/>
      <c r="T1283" s="68"/>
      <c r="U1283" s="37"/>
      <c r="V1283" s="37"/>
      <c r="W1283" s="37"/>
      <c r="X1283" s="37"/>
      <c r="Y1283" s="37"/>
      <c r="Z1283" s="37"/>
      <c r="AA1283" s="37"/>
      <c r="AB1283" s="37"/>
      <c r="AC1283" s="37"/>
      <c r="AD1283" s="37"/>
      <c r="AE1283" s="37"/>
      <c r="AU1283" s="20" t="s">
        <v>84</v>
      </c>
    </row>
    <row r="1284" spans="1:65" s="2" customFormat="1" ht="16.5" customHeight="1">
      <c r="A1284" s="37"/>
      <c r="B1284" s="38"/>
      <c r="C1284" s="181" t="s">
        <v>1755</v>
      </c>
      <c r="D1284" s="181" t="s">
        <v>199</v>
      </c>
      <c r="E1284" s="182" t="s">
        <v>1756</v>
      </c>
      <c r="F1284" s="183" t="s">
        <v>1757</v>
      </c>
      <c r="G1284" s="184" t="s">
        <v>202</v>
      </c>
      <c r="H1284" s="185">
        <v>655.6</v>
      </c>
      <c r="I1284" s="186"/>
      <c r="J1284" s="187">
        <f>ROUND(I1284*H1284,2)</f>
        <v>0</v>
      </c>
      <c r="K1284" s="183" t="s">
        <v>203</v>
      </c>
      <c r="L1284" s="42"/>
      <c r="M1284" s="188" t="s">
        <v>28</v>
      </c>
      <c r="N1284" s="189" t="s">
        <v>45</v>
      </c>
      <c r="O1284" s="67"/>
      <c r="P1284" s="190">
        <f>O1284*H1284</f>
        <v>0</v>
      </c>
      <c r="Q1284" s="190">
        <v>0</v>
      </c>
      <c r="R1284" s="190">
        <f>Q1284*H1284</f>
        <v>0</v>
      </c>
      <c r="S1284" s="190">
        <v>0</v>
      </c>
      <c r="T1284" s="191">
        <f>S1284*H1284</f>
        <v>0</v>
      </c>
      <c r="U1284" s="37"/>
      <c r="V1284" s="37"/>
      <c r="W1284" s="37"/>
      <c r="X1284" s="37"/>
      <c r="Y1284" s="37"/>
      <c r="Z1284" s="37"/>
      <c r="AA1284" s="37"/>
      <c r="AB1284" s="37"/>
      <c r="AC1284" s="37"/>
      <c r="AD1284" s="37"/>
      <c r="AE1284" s="37"/>
      <c r="AR1284" s="192" t="s">
        <v>204</v>
      </c>
      <c r="AT1284" s="192" t="s">
        <v>199</v>
      </c>
      <c r="AU1284" s="192" t="s">
        <v>84</v>
      </c>
      <c r="AY1284" s="20" t="s">
        <v>197</v>
      </c>
      <c r="BE1284" s="193">
        <f>IF(N1284="základní",J1284,0)</f>
        <v>0</v>
      </c>
      <c r="BF1284" s="193">
        <f>IF(N1284="snížená",J1284,0)</f>
        <v>0</v>
      </c>
      <c r="BG1284" s="193">
        <f>IF(N1284="zákl. přenesená",J1284,0)</f>
        <v>0</v>
      </c>
      <c r="BH1284" s="193">
        <f>IF(N1284="sníž. přenesená",J1284,0)</f>
        <v>0</v>
      </c>
      <c r="BI1284" s="193">
        <f>IF(N1284="nulová",J1284,0)</f>
        <v>0</v>
      </c>
      <c r="BJ1284" s="20" t="s">
        <v>82</v>
      </c>
      <c r="BK1284" s="193">
        <f>ROUND(I1284*H1284,2)</f>
        <v>0</v>
      </c>
      <c r="BL1284" s="20" t="s">
        <v>204</v>
      </c>
      <c r="BM1284" s="192" t="s">
        <v>1758</v>
      </c>
    </row>
    <row r="1285" spans="1:65" s="2" customFormat="1" ht="11.25">
      <c r="A1285" s="37"/>
      <c r="B1285" s="38"/>
      <c r="C1285" s="39"/>
      <c r="D1285" s="194" t="s">
        <v>206</v>
      </c>
      <c r="E1285" s="39"/>
      <c r="F1285" s="195" t="s">
        <v>1759</v>
      </c>
      <c r="G1285" s="39"/>
      <c r="H1285" s="39"/>
      <c r="I1285" s="196"/>
      <c r="J1285" s="39"/>
      <c r="K1285" s="39"/>
      <c r="L1285" s="42"/>
      <c r="M1285" s="197"/>
      <c r="N1285" s="198"/>
      <c r="O1285" s="67"/>
      <c r="P1285" s="67"/>
      <c r="Q1285" s="67"/>
      <c r="R1285" s="67"/>
      <c r="S1285" s="67"/>
      <c r="T1285" s="68"/>
      <c r="U1285" s="37"/>
      <c r="V1285" s="37"/>
      <c r="W1285" s="37"/>
      <c r="X1285" s="37"/>
      <c r="Y1285" s="37"/>
      <c r="Z1285" s="37"/>
      <c r="AA1285" s="37"/>
      <c r="AB1285" s="37"/>
      <c r="AC1285" s="37"/>
      <c r="AD1285" s="37"/>
      <c r="AE1285" s="37"/>
      <c r="AT1285" s="20" t="s">
        <v>206</v>
      </c>
      <c r="AU1285" s="20" t="s">
        <v>84</v>
      </c>
    </row>
    <row r="1286" spans="1:65" s="15" customFormat="1" ht="11.25">
      <c r="B1286" s="222"/>
      <c r="C1286" s="223"/>
      <c r="D1286" s="201" t="s">
        <v>213</v>
      </c>
      <c r="E1286" s="224" t="s">
        <v>28</v>
      </c>
      <c r="F1286" s="225" t="s">
        <v>412</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5" customFormat="1" ht="11.25">
      <c r="B1287" s="222"/>
      <c r="C1287" s="223"/>
      <c r="D1287" s="201" t="s">
        <v>213</v>
      </c>
      <c r="E1287" s="224" t="s">
        <v>28</v>
      </c>
      <c r="F1287" s="225" t="s">
        <v>1725</v>
      </c>
      <c r="G1287" s="223"/>
      <c r="H1287" s="224" t="s">
        <v>28</v>
      </c>
      <c r="I1287" s="226"/>
      <c r="J1287" s="223"/>
      <c r="K1287" s="223"/>
      <c r="L1287" s="227"/>
      <c r="M1287" s="228"/>
      <c r="N1287" s="229"/>
      <c r="O1287" s="229"/>
      <c r="P1287" s="229"/>
      <c r="Q1287" s="229"/>
      <c r="R1287" s="229"/>
      <c r="S1287" s="229"/>
      <c r="T1287" s="230"/>
      <c r="AT1287" s="231" t="s">
        <v>213</v>
      </c>
      <c r="AU1287" s="231" t="s">
        <v>84</v>
      </c>
      <c r="AV1287" s="15" t="s">
        <v>82</v>
      </c>
      <c r="AW1287" s="15" t="s">
        <v>35</v>
      </c>
      <c r="AX1287" s="15" t="s">
        <v>74</v>
      </c>
      <c r="AY1287" s="231" t="s">
        <v>197</v>
      </c>
    </row>
    <row r="1288" spans="1:65" s="13" customFormat="1" ht="11.25">
      <c r="B1288" s="199"/>
      <c r="C1288" s="200"/>
      <c r="D1288" s="201" t="s">
        <v>213</v>
      </c>
      <c r="E1288" s="202" t="s">
        <v>28</v>
      </c>
      <c r="F1288" s="203" t="s">
        <v>541</v>
      </c>
      <c r="G1288" s="200"/>
      <c r="H1288" s="204">
        <v>9.6</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544</v>
      </c>
      <c r="G1289" s="200"/>
      <c r="H1289" s="204">
        <v>148.69999999999999</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547</v>
      </c>
      <c r="G1290" s="200"/>
      <c r="H1290" s="204">
        <v>122.2</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550</v>
      </c>
      <c r="G1291" s="200"/>
      <c r="H1291" s="204">
        <v>55.7</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553</v>
      </c>
      <c r="G1292" s="200"/>
      <c r="H1292" s="204">
        <v>34.4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556</v>
      </c>
      <c r="G1293" s="200"/>
      <c r="H1293" s="204">
        <v>30.4</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560</v>
      </c>
      <c r="G1294" s="200"/>
      <c r="H1294" s="204">
        <v>160.9</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3" customFormat="1" ht="11.25">
      <c r="B1295" s="199"/>
      <c r="C1295" s="200"/>
      <c r="D1295" s="201" t="s">
        <v>213</v>
      </c>
      <c r="E1295" s="202" t="s">
        <v>28</v>
      </c>
      <c r="F1295" s="203" t="s">
        <v>564</v>
      </c>
      <c r="G1295" s="200"/>
      <c r="H1295" s="204">
        <v>93.7</v>
      </c>
      <c r="I1295" s="205"/>
      <c r="J1295" s="200"/>
      <c r="K1295" s="200"/>
      <c r="L1295" s="206"/>
      <c r="M1295" s="207"/>
      <c r="N1295" s="208"/>
      <c r="O1295" s="208"/>
      <c r="P1295" s="208"/>
      <c r="Q1295" s="208"/>
      <c r="R1295" s="208"/>
      <c r="S1295" s="208"/>
      <c r="T1295" s="209"/>
      <c r="AT1295" s="210" t="s">
        <v>213</v>
      </c>
      <c r="AU1295" s="210" t="s">
        <v>84</v>
      </c>
      <c r="AV1295" s="13" t="s">
        <v>84</v>
      </c>
      <c r="AW1295" s="13" t="s">
        <v>35</v>
      </c>
      <c r="AX1295" s="13" t="s">
        <v>74</v>
      </c>
      <c r="AY1295" s="210" t="s">
        <v>197</v>
      </c>
    </row>
    <row r="1296" spans="1:65" s="14" customFormat="1" ht="11.25">
      <c r="B1296" s="211"/>
      <c r="C1296" s="212"/>
      <c r="D1296" s="201" t="s">
        <v>213</v>
      </c>
      <c r="E1296" s="213" t="s">
        <v>28</v>
      </c>
      <c r="F1296" s="214" t="s">
        <v>226</v>
      </c>
      <c r="G1296" s="212"/>
      <c r="H1296" s="215">
        <v>655.6</v>
      </c>
      <c r="I1296" s="216"/>
      <c r="J1296" s="212"/>
      <c r="K1296" s="212"/>
      <c r="L1296" s="217"/>
      <c r="M1296" s="218"/>
      <c r="N1296" s="219"/>
      <c r="O1296" s="219"/>
      <c r="P1296" s="219"/>
      <c r="Q1296" s="219"/>
      <c r="R1296" s="219"/>
      <c r="S1296" s="219"/>
      <c r="T1296" s="220"/>
      <c r="AT1296" s="221" t="s">
        <v>213</v>
      </c>
      <c r="AU1296" s="221" t="s">
        <v>84</v>
      </c>
      <c r="AV1296" s="14" t="s">
        <v>204</v>
      </c>
      <c r="AW1296" s="14" t="s">
        <v>35</v>
      </c>
      <c r="AX1296" s="14" t="s">
        <v>82</v>
      </c>
      <c r="AY1296" s="221" t="s">
        <v>197</v>
      </c>
    </row>
    <row r="1297" spans="1:47" s="2" customFormat="1" ht="11.25">
      <c r="A1297" s="37"/>
      <c r="B1297" s="38"/>
      <c r="C1297" s="39"/>
      <c r="D1297" s="201" t="s">
        <v>1651</v>
      </c>
      <c r="E1297" s="39"/>
      <c r="F1297" s="257" t="s">
        <v>1652</v>
      </c>
      <c r="G1297" s="39"/>
      <c r="H1297" s="39"/>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1651</v>
      </c>
      <c r="E1298" s="39"/>
      <c r="F1298" s="258" t="s">
        <v>1653</v>
      </c>
      <c r="G1298" s="39"/>
      <c r="H1298" s="259">
        <v>9.6</v>
      </c>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1651</v>
      </c>
      <c r="E1299" s="39"/>
      <c r="F1299" s="257" t="s">
        <v>1654</v>
      </c>
      <c r="G1299" s="39"/>
      <c r="H1299" s="39"/>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1651</v>
      </c>
      <c r="E1300" s="39"/>
      <c r="F1300" s="258" t="s">
        <v>1655</v>
      </c>
      <c r="G1300" s="39"/>
      <c r="H1300" s="259">
        <v>0</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1651</v>
      </c>
      <c r="E1301" s="39"/>
      <c r="F1301" s="258" t="s">
        <v>1656</v>
      </c>
      <c r="G1301" s="39"/>
      <c r="H1301" s="259">
        <v>148.69999999999999</v>
      </c>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1651</v>
      </c>
      <c r="E1302" s="39"/>
      <c r="F1302" s="257" t="s">
        <v>1657</v>
      </c>
      <c r="G1302" s="39"/>
      <c r="H1302" s="39"/>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1651</v>
      </c>
      <c r="E1303" s="39"/>
      <c r="F1303" s="258" t="s">
        <v>1658</v>
      </c>
      <c r="G1303" s="39"/>
      <c r="H1303" s="259">
        <v>0</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1651</v>
      </c>
      <c r="E1304" s="39"/>
      <c r="F1304" s="258" t="s">
        <v>1659</v>
      </c>
      <c r="G1304" s="39"/>
      <c r="H1304" s="259">
        <v>122.2</v>
      </c>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1651</v>
      </c>
      <c r="E1305" s="39"/>
      <c r="F1305" s="257" t="s">
        <v>1660</v>
      </c>
      <c r="G1305" s="39"/>
      <c r="H1305" s="39"/>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1651</v>
      </c>
      <c r="E1306" s="39"/>
      <c r="F1306" s="258" t="s">
        <v>1661</v>
      </c>
      <c r="G1306" s="39"/>
      <c r="H1306" s="259">
        <v>55.7</v>
      </c>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1651</v>
      </c>
      <c r="E1307" s="39"/>
      <c r="F1307" s="257" t="s">
        <v>1662</v>
      </c>
      <c r="G1307" s="39"/>
      <c r="H1307" s="39"/>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1651</v>
      </c>
      <c r="E1308" s="39"/>
      <c r="F1308" s="258" t="s">
        <v>1663</v>
      </c>
      <c r="G1308" s="39"/>
      <c r="H1308" s="259">
        <v>34.4</v>
      </c>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1651</v>
      </c>
      <c r="E1309" s="39"/>
      <c r="F1309" s="257" t="s">
        <v>1664</v>
      </c>
      <c r="G1309" s="39"/>
      <c r="H1309" s="39"/>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1651</v>
      </c>
      <c r="E1310" s="39"/>
      <c r="F1310" s="258" t="s">
        <v>1665</v>
      </c>
      <c r="G1310" s="39"/>
      <c r="H1310" s="259">
        <v>30.4</v>
      </c>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1651</v>
      </c>
      <c r="E1311" s="39"/>
      <c r="F1311" s="257" t="s">
        <v>1732</v>
      </c>
      <c r="G1311" s="39"/>
      <c r="H1311" s="39"/>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1651</v>
      </c>
      <c r="E1312" s="39"/>
      <c r="F1312" s="258" t="s">
        <v>1733</v>
      </c>
      <c r="G1312" s="39"/>
      <c r="H1312" s="259">
        <v>0</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1651</v>
      </c>
      <c r="E1313" s="39"/>
      <c r="F1313" s="258" t="s">
        <v>1734</v>
      </c>
      <c r="G1313" s="39"/>
      <c r="H1313" s="259">
        <v>160.9</v>
      </c>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1651</v>
      </c>
      <c r="E1314" s="39"/>
      <c r="F1314" s="257" t="s">
        <v>1735</v>
      </c>
      <c r="G1314" s="39"/>
      <c r="H1314" s="39"/>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11.25">
      <c r="A1315" s="37"/>
      <c r="B1315" s="38"/>
      <c r="C1315" s="39"/>
      <c r="D1315" s="201" t="s">
        <v>1651</v>
      </c>
      <c r="E1315" s="39"/>
      <c r="F1315" s="258" t="s">
        <v>1736</v>
      </c>
      <c r="G1315" s="39"/>
      <c r="H1315" s="259">
        <v>93.7</v>
      </c>
      <c r="I1315" s="39"/>
      <c r="J1315" s="39"/>
      <c r="K1315" s="39"/>
      <c r="L1315" s="42"/>
      <c r="M1315" s="197"/>
      <c r="N1315" s="198"/>
      <c r="O1315" s="67"/>
      <c r="P1315" s="67"/>
      <c r="Q1315" s="67"/>
      <c r="R1315" s="67"/>
      <c r="S1315" s="67"/>
      <c r="T1315" s="68"/>
      <c r="U1315" s="37"/>
      <c r="V1315" s="37"/>
      <c r="W1315" s="37"/>
      <c r="X1315" s="37"/>
      <c r="Y1315" s="37"/>
      <c r="Z1315" s="37"/>
      <c r="AA1315" s="37"/>
      <c r="AB1315" s="37"/>
      <c r="AC1315" s="37"/>
      <c r="AD1315" s="37"/>
      <c r="AE1315" s="37"/>
      <c r="AU1315" s="20" t="s">
        <v>84</v>
      </c>
    </row>
    <row r="1316" spans="1:65" s="2" customFormat="1" ht="24.2" customHeight="1">
      <c r="A1316" s="37"/>
      <c r="B1316" s="38"/>
      <c r="C1316" s="181" t="s">
        <v>1760</v>
      </c>
      <c r="D1316" s="181" t="s">
        <v>199</v>
      </c>
      <c r="E1316" s="182" t="s">
        <v>1761</v>
      </c>
      <c r="F1316" s="183" t="s">
        <v>1762</v>
      </c>
      <c r="G1316" s="184" t="s">
        <v>265</v>
      </c>
      <c r="H1316" s="185">
        <v>166.4</v>
      </c>
      <c r="I1316" s="186"/>
      <c r="J1316" s="187">
        <f>ROUND(I1316*H1316,2)</f>
        <v>0</v>
      </c>
      <c r="K1316" s="183" t="s">
        <v>203</v>
      </c>
      <c r="L1316" s="42"/>
      <c r="M1316" s="188" t="s">
        <v>28</v>
      </c>
      <c r="N1316" s="189" t="s">
        <v>45</v>
      </c>
      <c r="O1316" s="67"/>
      <c r="P1316" s="190">
        <f>O1316*H1316</f>
        <v>0</v>
      </c>
      <c r="Q1316" s="190">
        <v>2.0000000000000002E-5</v>
      </c>
      <c r="R1316" s="190">
        <f>Q1316*H1316</f>
        <v>3.3280000000000002E-3</v>
      </c>
      <c r="S1316" s="190">
        <v>0</v>
      </c>
      <c r="T1316" s="191">
        <f>S1316*H1316</f>
        <v>0</v>
      </c>
      <c r="U1316" s="37"/>
      <c r="V1316" s="37"/>
      <c r="W1316" s="37"/>
      <c r="X1316" s="37"/>
      <c r="Y1316" s="37"/>
      <c r="Z1316" s="37"/>
      <c r="AA1316" s="37"/>
      <c r="AB1316" s="37"/>
      <c r="AC1316" s="37"/>
      <c r="AD1316" s="37"/>
      <c r="AE1316" s="37"/>
      <c r="AR1316" s="192" t="s">
        <v>204</v>
      </c>
      <c r="AT1316" s="192" t="s">
        <v>199</v>
      </c>
      <c r="AU1316" s="192" t="s">
        <v>84</v>
      </c>
      <c r="AY1316" s="20" t="s">
        <v>197</v>
      </c>
      <c r="BE1316" s="193">
        <f>IF(N1316="základní",J1316,0)</f>
        <v>0</v>
      </c>
      <c r="BF1316" s="193">
        <f>IF(N1316="snížená",J1316,0)</f>
        <v>0</v>
      </c>
      <c r="BG1316" s="193">
        <f>IF(N1316="zákl. přenesená",J1316,0)</f>
        <v>0</v>
      </c>
      <c r="BH1316" s="193">
        <f>IF(N1316="sníž. přenesená",J1316,0)</f>
        <v>0</v>
      </c>
      <c r="BI1316" s="193">
        <f>IF(N1316="nulová",J1316,0)</f>
        <v>0</v>
      </c>
      <c r="BJ1316" s="20" t="s">
        <v>82</v>
      </c>
      <c r="BK1316" s="193">
        <f>ROUND(I1316*H1316,2)</f>
        <v>0</v>
      </c>
      <c r="BL1316" s="20" t="s">
        <v>204</v>
      </c>
      <c r="BM1316" s="192" t="s">
        <v>1763</v>
      </c>
    </row>
    <row r="1317" spans="1:65" s="2" customFormat="1" ht="11.25">
      <c r="A1317" s="37"/>
      <c r="B1317" s="38"/>
      <c r="C1317" s="39"/>
      <c r="D1317" s="194" t="s">
        <v>206</v>
      </c>
      <c r="E1317" s="39"/>
      <c r="F1317" s="195" t="s">
        <v>1764</v>
      </c>
      <c r="G1317" s="39"/>
      <c r="H1317" s="39"/>
      <c r="I1317" s="196"/>
      <c r="J1317" s="39"/>
      <c r="K1317" s="39"/>
      <c r="L1317" s="42"/>
      <c r="M1317" s="197"/>
      <c r="N1317" s="198"/>
      <c r="O1317" s="67"/>
      <c r="P1317" s="67"/>
      <c r="Q1317" s="67"/>
      <c r="R1317" s="67"/>
      <c r="S1317" s="67"/>
      <c r="T1317" s="68"/>
      <c r="U1317" s="37"/>
      <c r="V1317" s="37"/>
      <c r="W1317" s="37"/>
      <c r="X1317" s="37"/>
      <c r="Y1317" s="37"/>
      <c r="Z1317" s="37"/>
      <c r="AA1317" s="37"/>
      <c r="AB1317" s="37"/>
      <c r="AC1317" s="37"/>
      <c r="AD1317" s="37"/>
      <c r="AE1317" s="37"/>
      <c r="AT1317" s="20" t="s">
        <v>206</v>
      </c>
      <c r="AU1317" s="20" t="s">
        <v>84</v>
      </c>
    </row>
    <row r="1318" spans="1:65" s="15" customFormat="1" ht="11.25">
      <c r="B1318" s="222"/>
      <c r="C1318" s="223"/>
      <c r="D1318" s="201" t="s">
        <v>213</v>
      </c>
      <c r="E1318" s="224" t="s">
        <v>28</v>
      </c>
      <c r="F1318" s="225" t="s">
        <v>412</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5" customFormat="1" ht="11.25">
      <c r="B1319" s="222"/>
      <c r="C1319" s="223"/>
      <c r="D1319" s="201" t="s">
        <v>213</v>
      </c>
      <c r="E1319" s="224" t="s">
        <v>28</v>
      </c>
      <c r="F1319" s="225" t="s">
        <v>1765</v>
      </c>
      <c r="G1319" s="223"/>
      <c r="H1319" s="224" t="s">
        <v>28</v>
      </c>
      <c r="I1319" s="226"/>
      <c r="J1319" s="223"/>
      <c r="K1319" s="223"/>
      <c r="L1319" s="227"/>
      <c r="M1319" s="228"/>
      <c r="N1319" s="229"/>
      <c r="O1319" s="229"/>
      <c r="P1319" s="229"/>
      <c r="Q1319" s="229"/>
      <c r="R1319" s="229"/>
      <c r="S1319" s="229"/>
      <c r="T1319" s="230"/>
      <c r="AT1319" s="231" t="s">
        <v>213</v>
      </c>
      <c r="AU1319" s="231" t="s">
        <v>84</v>
      </c>
      <c r="AV1319" s="15" t="s">
        <v>82</v>
      </c>
      <c r="AW1319" s="15" t="s">
        <v>35</v>
      </c>
      <c r="AX1319" s="15" t="s">
        <v>74</v>
      </c>
      <c r="AY1319" s="231" t="s">
        <v>197</v>
      </c>
    </row>
    <row r="1320" spans="1:65" s="13" customFormat="1" ht="11.25">
      <c r="B1320" s="199"/>
      <c r="C1320" s="200"/>
      <c r="D1320" s="201" t="s">
        <v>213</v>
      </c>
      <c r="E1320" s="202" t="s">
        <v>28</v>
      </c>
      <c r="F1320" s="203" t="s">
        <v>1766</v>
      </c>
      <c r="G1320" s="200"/>
      <c r="H1320" s="204">
        <v>142.30000000000001</v>
      </c>
      <c r="I1320" s="205"/>
      <c r="J1320" s="200"/>
      <c r="K1320" s="200"/>
      <c r="L1320" s="206"/>
      <c r="M1320" s="207"/>
      <c r="N1320" s="208"/>
      <c r="O1320" s="208"/>
      <c r="P1320" s="208"/>
      <c r="Q1320" s="208"/>
      <c r="R1320" s="208"/>
      <c r="S1320" s="208"/>
      <c r="T1320" s="209"/>
      <c r="AT1320" s="210" t="s">
        <v>213</v>
      </c>
      <c r="AU1320" s="210" t="s">
        <v>84</v>
      </c>
      <c r="AV1320" s="13" t="s">
        <v>84</v>
      </c>
      <c r="AW1320" s="13" t="s">
        <v>35</v>
      </c>
      <c r="AX1320" s="13" t="s">
        <v>74</v>
      </c>
      <c r="AY1320" s="210" t="s">
        <v>197</v>
      </c>
    </row>
    <row r="1321" spans="1:65" s="15" customFormat="1" ht="11.25">
      <c r="B1321" s="222"/>
      <c r="C1321" s="223"/>
      <c r="D1321" s="201" t="s">
        <v>213</v>
      </c>
      <c r="E1321" s="224" t="s">
        <v>28</v>
      </c>
      <c r="F1321" s="225" t="s">
        <v>1767</v>
      </c>
      <c r="G1321" s="223"/>
      <c r="H1321" s="224" t="s">
        <v>28</v>
      </c>
      <c r="I1321" s="226"/>
      <c r="J1321" s="223"/>
      <c r="K1321" s="223"/>
      <c r="L1321" s="227"/>
      <c r="M1321" s="228"/>
      <c r="N1321" s="229"/>
      <c r="O1321" s="229"/>
      <c r="P1321" s="229"/>
      <c r="Q1321" s="229"/>
      <c r="R1321" s="229"/>
      <c r="S1321" s="229"/>
      <c r="T1321" s="230"/>
      <c r="AT1321" s="231" t="s">
        <v>213</v>
      </c>
      <c r="AU1321" s="231" t="s">
        <v>84</v>
      </c>
      <c r="AV1321" s="15" t="s">
        <v>82</v>
      </c>
      <c r="AW1321" s="15" t="s">
        <v>35</v>
      </c>
      <c r="AX1321" s="15" t="s">
        <v>74</v>
      </c>
      <c r="AY1321" s="231" t="s">
        <v>197</v>
      </c>
    </row>
    <row r="1322" spans="1:65" s="13" customFormat="1" ht="11.25">
      <c r="B1322" s="199"/>
      <c r="C1322" s="200"/>
      <c r="D1322" s="201" t="s">
        <v>213</v>
      </c>
      <c r="E1322" s="202" t="s">
        <v>28</v>
      </c>
      <c r="F1322" s="203" t="s">
        <v>1768</v>
      </c>
      <c r="G1322" s="200"/>
      <c r="H1322" s="204">
        <v>24.1</v>
      </c>
      <c r="I1322" s="205"/>
      <c r="J1322" s="200"/>
      <c r="K1322" s="200"/>
      <c r="L1322" s="206"/>
      <c r="M1322" s="207"/>
      <c r="N1322" s="208"/>
      <c r="O1322" s="208"/>
      <c r="P1322" s="208"/>
      <c r="Q1322" s="208"/>
      <c r="R1322" s="208"/>
      <c r="S1322" s="208"/>
      <c r="T1322" s="209"/>
      <c r="AT1322" s="210" t="s">
        <v>213</v>
      </c>
      <c r="AU1322" s="210" t="s">
        <v>84</v>
      </c>
      <c r="AV1322" s="13" t="s">
        <v>84</v>
      </c>
      <c r="AW1322" s="13" t="s">
        <v>35</v>
      </c>
      <c r="AX1322" s="13" t="s">
        <v>74</v>
      </c>
      <c r="AY1322" s="210" t="s">
        <v>197</v>
      </c>
    </row>
    <row r="1323" spans="1:65" s="14" customFormat="1" ht="11.25">
      <c r="B1323" s="211"/>
      <c r="C1323" s="212"/>
      <c r="D1323" s="201" t="s">
        <v>213</v>
      </c>
      <c r="E1323" s="213" t="s">
        <v>28</v>
      </c>
      <c r="F1323" s="214" t="s">
        <v>226</v>
      </c>
      <c r="G1323" s="212"/>
      <c r="H1323" s="215">
        <v>166.4</v>
      </c>
      <c r="I1323" s="216"/>
      <c r="J1323" s="212"/>
      <c r="K1323" s="212"/>
      <c r="L1323" s="217"/>
      <c r="M1323" s="218"/>
      <c r="N1323" s="219"/>
      <c r="O1323" s="219"/>
      <c r="P1323" s="219"/>
      <c r="Q1323" s="219"/>
      <c r="R1323" s="219"/>
      <c r="S1323" s="219"/>
      <c r="T1323" s="220"/>
      <c r="AT1323" s="221" t="s">
        <v>213</v>
      </c>
      <c r="AU1323" s="221" t="s">
        <v>84</v>
      </c>
      <c r="AV1323" s="14" t="s">
        <v>204</v>
      </c>
      <c r="AW1323" s="14" t="s">
        <v>35</v>
      </c>
      <c r="AX1323" s="14" t="s">
        <v>82</v>
      </c>
      <c r="AY1323" s="221" t="s">
        <v>197</v>
      </c>
    </row>
    <row r="1324" spans="1:65" s="2" customFormat="1" ht="24.2" customHeight="1">
      <c r="A1324" s="37"/>
      <c r="B1324" s="38"/>
      <c r="C1324" s="181" t="s">
        <v>1769</v>
      </c>
      <c r="D1324" s="181" t="s">
        <v>199</v>
      </c>
      <c r="E1324" s="182" t="s">
        <v>1770</v>
      </c>
      <c r="F1324" s="183" t="s">
        <v>1771</v>
      </c>
      <c r="G1324" s="184" t="s">
        <v>265</v>
      </c>
      <c r="H1324" s="185">
        <v>1052.5</v>
      </c>
      <c r="I1324" s="186"/>
      <c r="J1324" s="187">
        <f>ROUND(I1324*H1324,2)</f>
        <v>0</v>
      </c>
      <c r="K1324" s="183" t="s">
        <v>203</v>
      </c>
      <c r="L1324" s="42"/>
      <c r="M1324" s="188" t="s">
        <v>28</v>
      </c>
      <c r="N1324" s="189" t="s">
        <v>45</v>
      </c>
      <c r="O1324" s="67"/>
      <c r="P1324" s="190">
        <f>O1324*H1324</f>
        <v>0</v>
      </c>
      <c r="Q1324" s="190">
        <v>2.0000000000000002E-5</v>
      </c>
      <c r="R1324" s="190">
        <f>Q1324*H1324</f>
        <v>2.1050000000000003E-2</v>
      </c>
      <c r="S1324" s="190">
        <v>0</v>
      </c>
      <c r="T1324" s="191">
        <f>S1324*H1324</f>
        <v>0</v>
      </c>
      <c r="U1324" s="37"/>
      <c r="V1324" s="37"/>
      <c r="W1324" s="37"/>
      <c r="X1324" s="37"/>
      <c r="Y1324" s="37"/>
      <c r="Z1324" s="37"/>
      <c r="AA1324" s="37"/>
      <c r="AB1324" s="37"/>
      <c r="AC1324" s="37"/>
      <c r="AD1324" s="37"/>
      <c r="AE1324" s="37"/>
      <c r="AR1324" s="192" t="s">
        <v>204</v>
      </c>
      <c r="AT1324" s="192" t="s">
        <v>199</v>
      </c>
      <c r="AU1324" s="192" t="s">
        <v>84</v>
      </c>
      <c r="AY1324" s="20" t="s">
        <v>197</v>
      </c>
      <c r="BE1324" s="193">
        <f>IF(N1324="základní",J1324,0)</f>
        <v>0</v>
      </c>
      <c r="BF1324" s="193">
        <f>IF(N1324="snížená",J1324,0)</f>
        <v>0</v>
      </c>
      <c r="BG1324" s="193">
        <f>IF(N1324="zákl. přenesená",J1324,0)</f>
        <v>0</v>
      </c>
      <c r="BH1324" s="193">
        <f>IF(N1324="sníž. přenesená",J1324,0)</f>
        <v>0</v>
      </c>
      <c r="BI1324" s="193">
        <f>IF(N1324="nulová",J1324,0)</f>
        <v>0</v>
      </c>
      <c r="BJ1324" s="20" t="s">
        <v>82</v>
      </c>
      <c r="BK1324" s="193">
        <f>ROUND(I1324*H1324,2)</f>
        <v>0</v>
      </c>
      <c r="BL1324" s="20" t="s">
        <v>204</v>
      </c>
      <c r="BM1324" s="192" t="s">
        <v>1772</v>
      </c>
    </row>
    <row r="1325" spans="1:65" s="2" customFormat="1" ht="11.25">
      <c r="A1325" s="37"/>
      <c r="B1325" s="38"/>
      <c r="C1325" s="39"/>
      <c r="D1325" s="194" t="s">
        <v>206</v>
      </c>
      <c r="E1325" s="39"/>
      <c r="F1325" s="195" t="s">
        <v>1773</v>
      </c>
      <c r="G1325" s="39"/>
      <c r="H1325" s="39"/>
      <c r="I1325" s="196"/>
      <c r="J1325" s="39"/>
      <c r="K1325" s="39"/>
      <c r="L1325" s="42"/>
      <c r="M1325" s="197"/>
      <c r="N1325" s="198"/>
      <c r="O1325" s="67"/>
      <c r="P1325" s="67"/>
      <c r="Q1325" s="67"/>
      <c r="R1325" s="67"/>
      <c r="S1325" s="67"/>
      <c r="T1325" s="68"/>
      <c r="U1325" s="37"/>
      <c r="V1325" s="37"/>
      <c r="W1325" s="37"/>
      <c r="X1325" s="37"/>
      <c r="Y1325" s="37"/>
      <c r="Z1325" s="37"/>
      <c r="AA1325" s="37"/>
      <c r="AB1325" s="37"/>
      <c r="AC1325" s="37"/>
      <c r="AD1325" s="37"/>
      <c r="AE1325" s="37"/>
      <c r="AT1325" s="20" t="s">
        <v>206</v>
      </c>
      <c r="AU1325" s="20" t="s">
        <v>84</v>
      </c>
    </row>
    <row r="1326" spans="1:65" s="15" customFormat="1" ht="11.25">
      <c r="B1326" s="222"/>
      <c r="C1326" s="223"/>
      <c r="D1326" s="201" t="s">
        <v>213</v>
      </c>
      <c r="E1326" s="224" t="s">
        <v>28</v>
      </c>
      <c r="F1326" s="225" t="s">
        <v>412</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5" customFormat="1" ht="11.25">
      <c r="B1327" s="222"/>
      <c r="C1327" s="223"/>
      <c r="D1327" s="201" t="s">
        <v>213</v>
      </c>
      <c r="E1327" s="224" t="s">
        <v>28</v>
      </c>
      <c r="F1327" s="225" t="s">
        <v>1774</v>
      </c>
      <c r="G1327" s="223"/>
      <c r="H1327" s="224" t="s">
        <v>28</v>
      </c>
      <c r="I1327" s="226"/>
      <c r="J1327" s="223"/>
      <c r="K1327" s="223"/>
      <c r="L1327" s="227"/>
      <c r="M1327" s="228"/>
      <c r="N1327" s="229"/>
      <c r="O1327" s="229"/>
      <c r="P1327" s="229"/>
      <c r="Q1327" s="229"/>
      <c r="R1327" s="229"/>
      <c r="S1327" s="229"/>
      <c r="T1327" s="230"/>
      <c r="AT1327" s="231" t="s">
        <v>213</v>
      </c>
      <c r="AU1327" s="231" t="s">
        <v>84</v>
      </c>
      <c r="AV1327" s="15" t="s">
        <v>82</v>
      </c>
      <c r="AW1327" s="15" t="s">
        <v>35</v>
      </c>
      <c r="AX1327" s="15" t="s">
        <v>74</v>
      </c>
      <c r="AY1327" s="231" t="s">
        <v>197</v>
      </c>
    </row>
    <row r="1328" spans="1:65" s="13" customFormat="1" ht="11.25">
      <c r="B1328" s="199"/>
      <c r="C1328" s="200"/>
      <c r="D1328" s="201" t="s">
        <v>213</v>
      </c>
      <c r="E1328" s="202" t="s">
        <v>28</v>
      </c>
      <c r="F1328" s="203" t="s">
        <v>1775</v>
      </c>
      <c r="G1328" s="200"/>
      <c r="H1328" s="204">
        <v>27.4</v>
      </c>
      <c r="I1328" s="205"/>
      <c r="J1328" s="200"/>
      <c r="K1328" s="200"/>
      <c r="L1328" s="206"/>
      <c r="M1328" s="207"/>
      <c r="N1328" s="208"/>
      <c r="O1328" s="208"/>
      <c r="P1328" s="208"/>
      <c r="Q1328" s="208"/>
      <c r="R1328" s="208"/>
      <c r="S1328" s="208"/>
      <c r="T1328" s="209"/>
      <c r="AT1328" s="210" t="s">
        <v>213</v>
      </c>
      <c r="AU1328" s="210" t="s">
        <v>84</v>
      </c>
      <c r="AV1328" s="13" t="s">
        <v>84</v>
      </c>
      <c r="AW1328" s="13" t="s">
        <v>35</v>
      </c>
      <c r="AX1328" s="13" t="s">
        <v>74</v>
      </c>
      <c r="AY1328" s="210" t="s">
        <v>197</v>
      </c>
    </row>
    <row r="1329" spans="1:65" s="15" customFormat="1" ht="11.25">
      <c r="B1329" s="222"/>
      <c r="C1329" s="223"/>
      <c r="D1329" s="201" t="s">
        <v>213</v>
      </c>
      <c r="E1329" s="224" t="s">
        <v>28</v>
      </c>
      <c r="F1329" s="225" t="s">
        <v>1676</v>
      </c>
      <c r="G1329" s="223"/>
      <c r="H1329" s="224" t="s">
        <v>28</v>
      </c>
      <c r="I1329" s="226"/>
      <c r="J1329" s="223"/>
      <c r="K1329" s="223"/>
      <c r="L1329" s="227"/>
      <c r="M1329" s="228"/>
      <c r="N1329" s="229"/>
      <c r="O1329" s="229"/>
      <c r="P1329" s="229"/>
      <c r="Q1329" s="229"/>
      <c r="R1329" s="229"/>
      <c r="S1329" s="229"/>
      <c r="T1329" s="230"/>
      <c r="AT1329" s="231" t="s">
        <v>213</v>
      </c>
      <c r="AU1329" s="231" t="s">
        <v>84</v>
      </c>
      <c r="AV1329" s="15" t="s">
        <v>82</v>
      </c>
      <c r="AW1329" s="15" t="s">
        <v>35</v>
      </c>
      <c r="AX1329" s="15" t="s">
        <v>74</v>
      </c>
      <c r="AY1329" s="231" t="s">
        <v>197</v>
      </c>
    </row>
    <row r="1330" spans="1:65" s="13" customFormat="1" ht="11.25">
      <c r="B1330" s="199"/>
      <c r="C1330" s="200"/>
      <c r="D1330" s="201" t="s">
        <v>213</v>
      </c>
      <c r="E1330" s="202" t="s">
        <v>28</v>
      </c>
      <c r="F1330" s="203" t="s">
        <v>1776</v>
      </c>
      <c r="G1330" s="200"/>
      <c r="H1330" s="204">
        <v>375.6</v>
      </c>
      <c r="I1330" s="205"/>
      <c r="J1330" s="200"/>
      <c r="K1330" s="200"/>
      <c r="L1330" s="206"/>
      <c r="M1330" s="207"/>
      <c r="N1330" s="208"/>
      <c r="O1330" s="208"/>
      <c r="P1330" s="208"/>
      <c r="Q1330" s="208"/>
      <c r="R1330" s="208"/>
      <c r="S1330" s="208"/>
      <c r="T1330" s="209"/>
      <c r="AT1330" s="210" t="s">
        <v>213</v>
      </c>
      <c r="AU1330" s="210" t="s">
        <v>84</v>
      </c>
      <c r="AV1330" s="13" t="s">
        <v>84</v>
      </c>
      <c r="AW1330" s="13" t="s">
        <v>35</v>
      </c>
      <c r="AX1330" s="13" t="s">
        <v>74</v>
      </c>
      <c r="AY1330" s="210" t="s">
        <v>197</v>
      </c>
    </row>
    <row r="1331" spans="1:65" s="15" customFormat="1" ht="11.25">
      <c r="B1331" s="222"/>
      <c r="C1331" s="223"/>
      <c r="D1331" s="201" t="s">
        <v>213</v>
      </c>
      <c r="E1331" s="224" t="s">
        <v>28</v>
      </c>
      <c r="F1331" s="225" t="s">
        <v>1765</v>
      </c>
      <c r="G1331" s="223"/>
      <c r="H1331" s="224" t="s">
        <v>28</v>
      </c>
      <c r="I1331" s="226"/>
      <c r="J1331" s="223"/>
      <c r="K1331" s="223"/>
      <c r="L1331" s="227"/>
      <c r="M1331" s="228"/>
      <c r="N1331" s="229"/>
      <c r="O1331" s="229"/>
      <c r="P1331" s="229"/>
      <c r="Q1331" s="229"/>
      <c r="R1331" s="229"/>
      <c r="S1331" s="229"/>
      <c r="T1331" s="230"/>
      <c r="AT1331" s="231" t="s">
        <v>213</v>
      </c>
      <c r="AU1331" s="231" t="s">
        <v>84</v>
      </c>
      <c r="AV1331" s="15" t="s">
        <v>82</v>
      </c>
      <c r="AW1331" s="15" t="s">
        <v>35</v>
      </c>
      <c r="AX1331" s="15" t="s">
        <v>74</v>
      </c>
      <c r="AY1331" s="231" t="s">
        <v>197</v>
      </c>
    </row>
    <row r="1332" spans="1:65" s="13" customFormat="1" ht="11.25">
      <c r="B1332" s="199"/>
      <c r="C1332" s="200"/>
      <c r="D1332" s="201" t="s">
        <v>213</v>
      </c>
      <c r="E1332" s="202" t="s">
        <v>28</v>
      </c>
      <c r="F1332" s="203" t="s">
        <v>1766</v>
      </c>
      <c r="G1332" s="200"/>
      <c r="H1332" s="204">
        <v>142.30000000000001</v>
      </c>
      <c r="I1332" s="205"/>
      <c r="J1332" s="200"/>
      <c r="K1332" s="200"/>
      <c r="L1332" s="206"/>
      <c r="M1332" s="207"/>
      <c r="N1332" s="208"/>
      <c r="O1332" s="208"/>
      <c r="P1332" s="208"/>
      <c r="Q1332" s="208"/>
      <c r="R1332" s="208"/>
      <c r="S1332" s="208"/>
      <c r="T1332" s="209"/>
      <c r="AT1332" s="210" t="s">
        <v>213</v>
      </c>
      <c r="AU1332" s="210" t="s">
        <v>84</v>
      </c>
      <c r="AV1332" s="13" t="s">
        <v>84</v>
      </c>
      <c r="AW1332" s="13" t="s">
        <v>35</v>
      </c>
      <c r="AX1332" s="13" t="s">
        <v>74</v>
      </c>
      <c r="AY1332" s="210" t="s">
        <v>197</v>
      </c>
    </row>
    <row r="1333" spans="1:65" s="15" customFormat="1" ht="11.25">
      <c r="B1333" s="222"/>
      <c r="C1333" s="223"/>
      <c r="D1333" s="201" t="s">
        <v>213</v>
      </c>
      <c r="E1333" s="224" t="s">
        <v>28</v>
      </c>
      <c r="F1333" s="225" t="s">
        <v>1777</v>
      </c>
      <c r="G1333" s="223"/>
      <c r="H1333" s="224" t="s">
        <v>28</v>
      </c>
      <c r="I1333" s="226"/>
      <c r="J1333" s="223"/>
      <c r="K1333" s="223"/>
      <c r="L1333" s="227"/>
      <c r="M1333" s="228"/>
      <c r="N1333" s="229"/>
      <c r="O1333" s="229"/>
      <c r="P1333" s="229"/>
      <c r="Q1333" s="229"/>
      <c r="R1333" s="229"/>
      <c r="S1333" s="229"/>
      <c r="T1333" s="230"/>
      <c r="AT1333" s="231" t="s">
        <v>213</v>
      </c>
      <c r="AU1333" s="231" t="s">
        <v>84</v>
      </c>
      <c r="AV1333" s="15" t="s">
        <v>82</v>
      </c>
      <c r="AW1333" s="15" t="s">
        <v>35</v>
      </c>
      <c r="AX1333" s="15" t="s">
        <v>74</v>
      </c>
      <c r="AY1333" s="231" t="s">
        <v>197</v>
      </c>
    </row>
    <row r="1334" spans="1:65" s="13" customFormat="1" ht="11.25">
      <c r="B1334" s="199"/>
      <c r="C1334" s="200"/>
      <c r="D1334" s="201" t="s">
        <v>213</v>
      </c>
      <c r="E1334" s="202" t="s">
        <v>28</v>
      </c>
      <c r="F1334" s="203" t="s">
        <v>1778</v>
      </c>
      <c r="G1334" s="200"/>
      <c r="H1334" s="204">
        <v>123.2</v>
      </c>
      <c r="I1334" s="205"/>
      <c r="J1334" s="200"/>
      <c r="K1334" s="200"/>
      <c r="L1334" s="206"/>
      <c r="M1334" s="207"/>
      <c r="N1334" s="208"/>
      <c r="O1334" s="208"/>
      <c r="P1334" s="208"/>
      <c r="Q1334" s="208"/>
      <c r="R1334" s="208"/>
      <c r="S1334" s="208"/>
      <c r="T1334" s="209"/>
      <c r="AT1334" s="210" t="s">
        <v>213</v>
      </c>
      <c r="AU1334" s="210" t="s">
        <v>84</v>
      </c>
      <c r="AV1334" s="13" t="s">
        <v>84</v>
      </c>
      <c r="AW1334" s="13" t="s">
        <v>35</v>
      </c>
      <c r="AX1334" s="13" t="s">
        <v>74</v>
      </c>
      <c r="AY1334" s="210" t="s">
        <v>197</v>
      </c>
    </row>
    <row r="1335" spans="1:65" s="15" customFormat="1" ht="11.25">
      <c r="B1335" s="222"/>
      <c r="C1335" s="223"/>
      <c r="D1335" s="201" t="s">
        <v>213</v>
      </c>
      <c r="E1335" s="224" t="s">
        <v>28</v>
      </c>
      <c r="F1335" s="225" t="s">
        <v>1779</v>
      </c>
      <c r="G1335" s="223"/>
      <c r="H1335" s="224" t="s">
        <v>28</v>
      </c>
      <c r="I1335" s="226"/>
      <c r="J1335" s="223"/>
      <c r="K1335" s="223"/>
      <c r="L1335" s="227"/>
      <c r="M1335" s="228"/>
      <c r="N1335" s="229"/>
      <c r="O1335" s="229"/>
      <c r="P1335" s="229"/>
      <c r="Q1335" s="229"/>
      <c r="R1335" s="229"/>
      <c r="S1335" s="229"/>
      <c r="T1335" s="230"/>
      <c r="AT1335" s="231" t="s">
        <v>213</v>
      </c>
      <c r="AU1335" s="231" t="s">
        <v>84</v>
      </c>
      <c r="AV1335" s="15" t="s">
        <v>82</v>
      </c>
      <c r="AW1335" s="15" t="s">
        <v>35</v>
      </c>
      <c r="AX1335" s="15" t="s">
        <v>74</v>
      </c>
      <c r="AY1335" s="231" t="s">
        <v>197</v>
      </c>
    </row>
    <row r="1336" spans="1:65" s="13" customFormat="1" ht="11.25">
      <c r="B1336" s="199"/>
      <c r="C1336" s="200"/>
      <c r="D1336" s="201" t="s">
        <v>213</v>
      </c>
      <c r="E1336" s="202" t="s">
        <v>28</v>
      </c>
      <c r="F1336" s="203" t="s">
        <v>1780</v>
      </c>
      <c r="G1336" s="200"/>
      <c r="H1336" s="204">
        <v>91.4</v>
      </c>
      <c r="I1336" s="205"/>
      <c r="J1336" s="200"/>
      <c r="K1336" s="200"/>
      <c r="L1336" s="206"/>
      <c r="M1336" s="207"/>
      <c r="N1336" s="208"/>
      <c r="O1336" s="208"/>
      <c r="P1336" s="208"/>
      <c r="Q1336" s="208"/>
      <c r="R1336" s="208"/>
      <c r="S1336" s="208"/>
      <c r="T1336" s="209"/>
      <c r="AT1336" s="210" t="s">
        <v>213</v>
      </c>
      <c r="AU1336" s="210" t="s">
        <v>84</v>
      </c>
      <c r="AV1336" s="13" t="s">
        <v>84</v>
      </c>
      <c r="AW1336" s="13" t="s">
        <v>35</v>
      </c>
      <c r="AX1336" s="13" t="s">
        <v>74</v>
      </c>
      <c r="AY1336" s="210" t="s">
        <v>197</v>
      </c>
    </row>
    <row r="1337" spans="1:65" s="15" customFormat="1" ht="11.25">
      <c r="B1337" s="222"/>
      <c r="C1337" s="223"/>
      <c r="D1337" s="201" t="s">
        <v>213</v>
      </c>
      <c r="E1337" s="224" t="s">
        <v>28</v>
      </c>
      <c r="F1337" s="225" t="s">
        <v>1767</v>
      </c>
      <c r="G1337" s="223"/>
      <c r="H1337" s="224" t="s">
        <v>28</v>
      </c>
      <c r="I1337" s="226"/>
      <c r="J1337" s="223"/>
      <c r="K1337" s="223"/>
      <c r="L1337" s="227"/>
      <c r="M1337" s="228"/>
      <c r="N1337" s="229"/>
      <c r="O1337" s="229"/>
      <c r="P1337" s="229"/>
      <c r="Q1337" s="229"/>
      <c r="R1337" s="229"/>
      <c r="S1337" s="229"/>
      <c r="T1337" s="230"/>
      <c r="AT1337" s="231" t="s">
        <v>213</v>
      </c>
      <c r="AU1337" s="231" t="s">
        <v>84</v>
      </c>
      <c r="AV1337" s="15" t="s">
        <v>82</v>
      </c>
      <c r="AW1337" s="15" t="s">
        <v>35</v>
      </c>
      <c r="AX1337" s="15" t="s">
        <v>74</v>
      </c>
      <c r="AY1337" s="231" t="s">
        <v>197</v>
      </c>
    </row>
    <row r="1338" spans="1:65" s="13" customFormat="1" ht="11.25">
      <c r="B1338" s="199"/>
      <c r="C1338" s="200"/>
      <c r="D1338" s="201" t="s">
        <v>213</v>
      </c>
      <c r="E1338" s="202" t="s">
        <v>28</v>
      </c>
      <c r="F1338" s="203" t="s">
        <v>1768</v>
      </c>
      <c r="G1338" s="200"/>
      <c r="H1338" s="204">
        <v>24.1</v>
      </c>
      <c r="I1338" s="205"/>
      <c r="J1338" s="200"/>
      <c r="K1338" s="200"/>
      <c r="L1338" s="206"/>
      <c r="M1338" s="207"/>
      <c r="N1338" s="208"/>
      <c r="O1338" s="208"/>
      <c r="P1338" s="208"/>
      <c r="Q1338" s="208"/>
      <c r="R1338" s="208"/>
      <c r="S1338" s="208"/>
      <c r="T1338" s="209"/>
      <c r="AT1338" s="210" t="s">
        <v>213</v>
      </c>
      <c r="AU1338" s="210" t="s">
        <v>84</v>
      </c>
      <c r="AV1338" s="13" t="s">
        <v>84</v>
      </c>
      <c r="AW1338" s="13" t="s">
        <v>35</v>
      </c>
      <c r="AX1338" s="13" t="s">
        <v>74</v>
      </c>
      <c r="AY1338" s="210" t="s">
        <v>197</v>
      </c>
    </row>
    <row r="1339" spans="1:65" s="15" customFormat="1" ht="11.25">
      <c r="B1339" s="222"/>
      <c r="C1339" s="223"/>
      <c r="D1339" s="201" t="s">
        <v>213</v>
      </c>
      <c r="E1339" s="224" t="s">
        <v>28</v>
      </c>
      <c r="F1339" s="225" t="s">
        <v>1678</v>
      </c>
      <c r="G1339" s="223"/>
      <c r="H1339" s="224" t="s">
        <v>28</v>
      </c>
      <c r="I1339" s="226"/>
      <c r="J1339" s="223"/>
      <c r="K1339" s="223"/>
      <c r="L1339" s="227"/>
      <c r="M1339" s="228"/>
      <c r="N1339" s="229"/>
      <c r="O1339" s="229"/>
      <c r="P1339" s="229"/>
      <c r="Q1339" s="229"/>
      <c r="R1339" s="229"/>
      <c r="S1339" s="229"/>
      <c r="T1339" s="230"/>
      <c r="AT1339" s="231" t="s">
        <v>213</v>
      </c>
      <c r="AU1339" s="231" t="s">
        <v>84</v>
      </c>
      <c r="AV1339" s="15" t="s">
        <v>82</v>
      </c>
      <c r="AW1339" s="15" t="s">
        <v>35</v>
      </c>
      <c r="AX1339" s="15" t="s">
        <v>74</v>
      </c>
      <c r="AY1339" s="231" t="s">
        <v>197</v>
      </c>
    </row>
    <row r="1340" spans="1:65" s="13" customFormat="1" ht="11.25">
      <c r="B1340" s="199"/>
      <c r="C1340" s="200"/>
      <c r="D1340" s="201" t="s">
        <v>213</v>
      </c>
      <c r="E1340" s="202" t="s">
        <v>28</v>
      </c>
      <c r="F1340" s="203" t="s">
        <v>1781</v>
      </c>
      <c r="G1340" s="200"/>
      <c r="H1340" s="204">
        <v>181</v>
      </c>
      <c r="I1340" s="205"/>
      <c r="J1340" s="200"/>
      <c r="K1340" s="200"/>
      <c r="L1340" s="206"/>
      <c r="M1340" s="207"/>
      <c r="N1340" s="208"/>
      <c r="O1340" s="208"/>
      <c r="P1340" s="208"/>
      <c r="Q1340" s="208"/>
      <c r="R1340" s="208"/>
      <c r="S1340" s="208"/>
      <c r="T1340" s="209"/>
      <c r="AT1340" s="210" t="s">
        <v>213</v>
      </c>
      <c r="AU1340" s="210" t="s">
        <v>84</v>
      </c>
      <c r="AV1340" s="13" t="s">
        <v>84</v>
      </c>
      <c r="AW1340" s="13" t="s">
        <v>35</v>
      </c>
      <c r="AX1340" s="13" t="s">
        <v>74</v>
      </c>
      <c r="AY1340" s="210" t="s">
        <v>197</v>
      </c>
    </row>
    <row r="1341" spans="1:65" s="15" customFormat="1" ht="11.25">
      <c r="B1341" s="222"/>
      <c r="C1341" s="223"/>
      <c r="D1341" s="201" t="s">
        <v>213</v>
      </c>
      <c r="E1341" s="224" t="s">
        <v>28</v>
      </c>
      <c r="F1341" s="225" t="s">
        <v>1782</v>
      </c>
      <c r="G1341" s="223"/>
      <c r="H1341" s="224" t="s">
        <v>28</v>
      </c>
      <c r="I1341" s="226"/>
      <c r="J1341" s="223"/>
      <c r="K1341" s="223"/>
      <c r="L1341" s="227"/>
      <c r="M1341" s="228"/>
      <c r="N1341" s="229"/>
      <c r="O1341" s="229"/>
      <c r="P1341" s="229"/>
      <c r="Q1341" s="229"/>
      <c r="R1341" s="229"/>
      <c r="S1341" s="229"/>
      <c r="T1341" s="230"/>
      <c r="AT1341" s="231" t="s">
        <v>213</v>
      </c>
      <c r="AU1341" s="231" t="s">
        <v>84</v>
      </c>
      <c r="AV1341" s="15" t="s">
        <v>82</v>
      </c>
      <c r="AW1341" s="15" t="s">
        <v>35</v>
      </c>
      <c r="AX1341" s="15" t="s">
        <v>74</v>
      </c>
      <c r="AY1341" s="231" t="s">
        <v>197</v>
      </c>
    </row>
    <row r="1342" spans="1:65" s="13" customFormat="1" ht="11.25">
      <c r="B1342" s="199"/>
      <c r="C1342" s="200"/>
      <c r="D1342" s="201" t="s">
        <v>213</v>
      </c>
      <c r="E1342" s="202" t="s">
        <v>28</v>
      </c>
      <c r="F1342" s="203" t="s">
        <v>1783</v>
      </c>
      <c r="G1342" s="200"/>
      <c r="H1342" s="204">
        <v>87.5</v>
      </c>
      <c r="I1342" s="205"/>
      <c r="J1342" s="200"/>
      <c r="K1342" s="200"/>
      <c r="L1342" s="206"/>
      <c r="M1342" s="207"/>
      <c r="N1342" s="208"/>
      <c r="O1342" s="208"/>
      <c r="P1342" s="208"/>
      <c r="Q1342" s="208"/>
      <c r="R1342" s="208"/>
      <c r="S1342" s="208"/>
      <c r="T1342" s="209"/>
      <c r="AT1342" s="210" t="s">
        <v>213</v>
      </c>
      <c r="AU1342" s="210" t="s">
        <v>84</v>
      </c>
      <c r="AV1342" s="13" t="s">
        <v>84</v>
      </c>
      <c r="AW1342" s="13" t="s">
        <v>35</v>
      </c>
      <c r="AX1342" s="13" t="s">
        <v>74</v>
      </c>
      <c r="AY1342" s="210" t="s">
        <v>197</v>
      </c>
    </row>
    <row r="1343" spans="1:65" s="14" customFormat="1" ht="11.25">
      <c r="B1343" s="211"/>
      <c r="C1343" s="212"/>
      <c r="D1343" s="201" t="s">
        <v>213</v>
      </c>
      <c r="E1343" s="213" t="s">
        <v>28</v>
      </c>
      <c r="F1343" s="214" t="s">
        <v>226</v>
      </c>
      <c r="G1343" s="212"/>
      <c r="H1343" s="215">
        <v>1052.5</v>
      </c>
      <c r="I1343" s="216"/>
      <c r="J1343" s="212"/>
      <c r="K1343" s="212"/>
      <c r="L1343" s="217"/>
      <c r="M1343" s="218"/>
      <c r="N1343" s="219"/>
      <c r="O1343" s="219"/>
      <c r="P1343" s="219"/>
      <c r="Q1343" s="219"/>
      <c r="R1343" s="219"/>
      <c r="S1343" s="219"/>
      <c r="T1343" s="220"/>
      <c r="AT1343" s="221" t="s">
        <v>213</v>
      </c>
      <c r="AU1343" s="221" t="s">
        <v>84</v>
      </c>
      <c r="AV1343" s="14" t="s">
        <v>204</v>
      </c>
      <c r="AW1343" s="14" t="s">
        <v>35</v>
      </c>
      <c r="AX1343" s="14" t="s">
        <v>82</v>
      </c>
      <c r="AY1343" s="221" t="s">
        <v>197</v>
      </c>
    </row>
    <row r="1344" spans="1:65" s="2" customFormat="1" ht="24.2" customHeight="1">
      <c r="A1344" s="37"/>
      <c r="B1344" s="38"/>
      <c r="C1344" s="181" t="s">
        <v>1784</v>
      </c>
      <c r="D1344" s="181" t="s">
        <v>199</v>
      </c>
      <c r="E1344" s="182" t="s">
        <v>1785</v>
      </c>
      <c r="F1344" s="183" t="s">
        <v>1786</v>
      </c>
      <c r="G1344" s="184" t="s">
        <v>265</v>
      </c>
      <c r="H1344" s="185">
        <v>554.29999999999995</v>
      </c>
      <c r="I1344" s="186"/>
      <c r="J1344" s="187">
        <f>ROUND(I1344*H1344,2)</f>
        <v>0</v>
      </c>
      <c r="K1344" s="183" t="s">
        <v>203</v>
      </c>
      <c r="L1344" s="42"/>
      <c r="M1344" s="188" t="s">
        <v>28</v>
      </c>
      <c r="N1344" s="189" t="s">
        <v>45</v>
      </c>
      <c r="O1344" s="67"/>
      <c r="P1344" s="190">
        <f>O1344*H1344</f>
        <v>0</v>
      </c>
      <c r="Q1344" s="190">
        <v>1.0000000000000001E-5</v>
      </c>
      <c r="R1344" s="190">
        <f>Q1344*H1344</f>
        <v>5.5430000000000002E-3</v>
      </c>
      <c r="S1344" s="190">
        <v>0</v>
      </c>
      <c r="T1344" s="191">
        <f>S1344*H1344</f>
        <v>0</v>
      </c>
      <c r="U1344" s="37"/>
      <c r="V1344" s="37"/>
      <c r="W1344" s="37"/>
      <c r="X1344" s="37"/>
      <c r="Y1344" s="37"/>
      <c r="Z1344" s="37"/>
      <c r="AA1344" s="37"/>
      <c r="AB1344" s="37"/>
      <c r="AC1344" s="37"/>
      <c r="AD1344" s="37"/>
      <c r="AE1344" s="37"/>
      <c r="AR1344" s="192" t="s">
        <v>204</v>
      </c>
      <c r="AT1344" s="192" t="s">
        <v>199</v>
      </c>
      <c r="AU1344" s="192" t="s">
        <v>84</v>
      </c>
      <c r="AY1344" s="20" t="s">
        <v>197</v>
      </c>
      <c r="BE1344" s="193">
        <f>IF(N1344="základní",J1344,0)</f>
        <v>0</v>
      </c>
      <c r="BF1344" s="193">
        <f>IF(N1344="snížená",J1344,0)</f>
        <v>0</v>
      </c>
      <c r="BG1344" s="193">
        <f>IF(N1344="zákl. přenesená",J1344,0)</f>
        <v>0</v>
      </c>
      <c r="BH1344" s="193">
        <f>IF(N1344="sníž. přenesená",J1344,0)</f>
        <v>0</v>
      </c>
      <c r="BI1344" s="193">
        <f>IF(N1344="nulová",J1344,0)</f>
        <v>0</v>
      </c>
      <c r="BJ1344" s="20" t="s">
        <v>82</v>
      </c>
      <c r="BK1344" s="193">
        <f>ROUND(I1344*H1344,2)</f>
        <v>0</v>
      </c>
      <c r="BL1344" s="20" t="s">
        <v>204</v>
      </c>
      <c r="BM1344" s="192" t="s">
        <v>1787</v>
      </c>
    </row>
    <row r="1345" spans="1:65" s="2" customFormat="1" ht="11.25">
      <c r="A1345" s="37"/>
      <c r="B1345" s="38"/>
      <c r="C1345" s="39"/>
      <c r="D1345" s="194" t="s">
        <v>206</v>
      </c>
      <c r="E1345" s="39"/>
      <c r="F1345" s="195" t="s">
        <v>1788</v>
      </c>
      <c r="G1345" s="39"/>
      <c r="H1345" s="39"/>
      <c r="I1345" s="196"/>
      <c r="J1345" s="39"/>
      <c r="K1345" s="39"/>
      <c r="L1345" s="42"/>
      <c r="M1345" s="197"/>
      <c r="N1345" s="198"/>
      <c r="O1345" s="67"/>
      <c r="P1345" s="67"/>
      <c r="Q1345" s="67"/>
      <c r="R1345" s="67"/>
      <c r="S1345" s="67"/>
      <c r="T1345" s="68"/>
      <c r="U1345" s="37"/>
      <c r="V1345" s="37"/>
      <c r="W1345" s="37"/>
      <c r="X1345" s="37"/>
      <c r="Y1345" s="37"/>
      <c r="Z1345" s="37"/>
      <c r="AA1345" s="37"/>
      <c r="AB1345" s="37"/>
      <c r="AC1345" s="37"/>
      <c r="AD1345" s="37"/>
      <c r="AE1345" s="37"/>
      <c r="AT1345" s="20" t="s">
        <v>206</v>
      </c>
      <c r="AU1345" s="20" t="s">
        <v>84</v>
      </c>
    </row>
    <row r="1346" spans="1:65" s="15" customFormat="1" ht="11.25">
      <c r="B1346" s="222"/>
      <c r="C1346" s="223"/>
      <c r="D1346" s="201" t="s">
        <v>213</v>
      </c>
      <c r="E1346" s="224" t="s">
        <v>28</v>
      </c>
      <c r="F1346" s="225" t="s">
        <v>743</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5" customFormat="1" ht="11.25">
      <c r="B1347" s="222"/>
      <c r="C1347" s="223"/>
      <c r="D1347" s="201" t="s">
        <v>213</v>
      </c>
      <c r="E1347" s="224" t="s">
        <v>28</v>
      </c>
      <c r="F1347" s="225" t="s">
        <v>1789</v>
      </c>
      <c r="G1347" s="223"/>
      <c r="H1347" s="224" t="s">
        <v>28</v>
      </c>
      <c r="I1347" s="226"/>
      <c r="J1347" s="223"/>
      <c r="K1347" s="223"/>
      <c r="L1347" s="227"/>
      <c r="M1347" s="228"/>
      <c r="N1347" s="229"/>
      <c r="O1347" s="229"/>
      <c r="P1347" s="229"/>
      <c r="Q1347" s="229"/>
      <c r="R1347" s="229"/>
      <c r="S1347" s="229"/>
      <c r="T1347" s="230"/>
      <c r="AT1347" s="231" t="s">
        <v>213</v>
      </c>
      <c r="AU1347" s="231" t="s">
        <v>84</v>
      </c>
      <c r="AV1347" s="15" t="s">
        <v>82</v>
      </c>
      <c r="AW1347" s="15" t="s">
        <v>35</v>
      </c>
      <c r="AX1347" s="15" t="s">
        <v>74</v>
      </c>
      <c r="AY1347" s="231" t="s">
        <v>197</v>
      </c>
    </row>
    <row r="1348" spans="1:65" s="13" customFormat="1" ht="11.25">
      <c r="B1348" s="199"/>
      <c r="C1348" s="200"/>
      <c r="D1348" s="201" t="s">
        <v>213</v>
      </c>
      <c r="E1348" s="202" t="s">
        <v>28</v>
      </c>
      <c r="F1348" s="203" t="s">
        <v>1790</v>
      </c>
      <c r="G1348" s="200"/>
      <c r="H1348" s="204">
        <v>233.7</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3" customFormat="1" ht="11.25">
      <c r="B1349" s="199"/>
      <c r="C1349" s="200"/>
      <c r="D1349" s="201" t="s">
        <v>213</v>
      </c>
      <c r="E1349" s="202" t="s">
        <v>28</v>
      </c>
      <c r="F1349" s="203" t="s">
        <v>1791</v>
      </c>
      <c r="G1349" s="200"/>
      <c r="H1349" s="204">
        <v>320.60000000000002</v>
      </c>
      <c r="I1349" s="205"/>
      <c r="J1349" s="200"/>
      <c r="K1349" s="200"/>
      <c r="L1349" s="206"/>
      <c r="M1349" s="207"/>
      <c r="N1349" s="208"/>
      <c r="O1349" s="208"/>
      <c r="P1349" s="208"/>
      <c r="Q1349" s="208"/>
      <c r="R1349" s="208"/>
      <c r="S1349" s="208"/>
      <c r="T1349" s="209"/>
      <c r="AT1349" s="210" t="s">
        <v>213</v>
      </c>
      <c r="AU1349" s="210" t="s">
        <v>84</v>
      </c>
      <c r="AV1349" s="13" t="s">
        <v>84</v>
      </c>
      <c r="AW1349" s="13" t="s">
        <v>35</v>
      </c>
      <c r="AX1349" s="13" t="s">
        <v>74</v>
      </c>
      <c r="AY1349" s="210" t="s">
        <v>197</v>
      </c>
    </row>
    <row r="1350" spans="1:65" s="14" customFormat="1" ht="11.25">
      <c r="B1350" s="211"/>
      <c r="C1350" s="212"/>
      <c r="D1350" s="201" t="s">
        <v>213</v>
      </c>
      <c r="E1350" s="213" t="s">
        <v>28</v>
      </c>
      <c r="F1350" s="214" t="s">
        <v>226</v>
      </c>
      <c r="G1350" s="212"/>
      <c r="H1350" s="215">
        <v>554.29999999999995</v>
      </c>
      <c r="I1350" s="216"/>
      <c r="J1350" s="212"/>
      <c r="K1350" s="212"/>
      <c r="L1350" s="217"/>
      <c r="M1350" s="218"/>
      <c r="N1350" s="219"/>
      <c r="O1350" s="219"/>
      <c r="P1350" s="219"/>
      <c r="Q1350" s="219"/>
      <c r="R1350" s="219"/>
      <c r="S1350" s="219"/>
      <c r="T1350" s="220"/>
      <c r="AT1350" s="221" t="s">
        <v>213</v>
      </c>
      <c r="AU1350" s="221" t="s">
        <v>84</v>
      </c>
      <c r="AV1350" s="14" t="s">
        <v>204</v>
      </c>
      <c r="AW1350" s="14" t="s">
        <v>35</v>
      </c>
      <c r="AX1350" s="14" t="s">
        <v>82</v>
      </c>
      <c r="AY1350" s="221" t="s">
        <v>197</v>
      </c>
    </row>
    <row r="1351" spans="1:65" s="2" customFormat="1" ht="16.5" customHeight="1">
      <c r="A1351" s="37"/>
      <c r="B1351" s="38"/>
      <c r="C1351" s="181" t="s">
        <v>1792</v>
      </c>
      <c r="D1351" s="181" t="s">
        <v>199</v>
      </c>
      <c r="E1351" s="182" t="s">
        <v>1793</v>
      </c>
      <c r="F1351" s="183" t="s">
        <v>1794</v>
      </c>
      <c r="G1351" s="184" t="s">
        <v>202</v>
      </c>
      <c r="H1351" s="185">
        <v>185.304</v>
      </c>
      <c r="I1351" s="186"/>
      <c r="J1351" s="187">
        <f>ROUND(I1351*H1351,2)</f>
        <v>0</v>
      </c>
      <c r="K1351" s="183" t="s">
        <v>28</v>
      </c>
      <c r="L1351" s="42"/>
      <c r="M1351" s="188" t="s">
        <v>28</v>
      </c>
      <c r="N1351" s="189" t="s">
        <v>45</v>
      </c>
      <c r="O1351" s="67"/>
      <c r="P1351" s="190">
        <f>O1351*H1351</f>
        <v>0</v>
      </c>
      <c r="Q1351" s="190">
        <v>2.0160000000000001E-2</v>
      </c>
      <c r="R1351" s="190">
        <f>Q1351*H1351</f>
        <v>3.73572864</v>
      </c>
      <c r="S1351" s="190">
        <v>0</v>
      </c>
      <c r="T1351" s="191">
        <f>S1351*H1351</f>
        <v>0</v>
      </c>
      <c r="U1351" s="37"/>
      <c r="V1351" s="37"/>
      <c r="W1351" s="37"/>
      <c r="X1351" s="37"/>
      <c r="Y1351" s="37"/>
      <c r="Z1351" s="37"/>
      <c r="AA1351" s="37"/>
      <c r="AB1351" s="37"/>
      <c r="AC1351" s="37"/>
      <c r="AD1351" s="37"/>
      <c r="AE1351" s="37"/>
      <c r="AR1351" s="192" t="s">
        <v>204</v>
      </c>
      <c r="AT1351" s="192" t="s">
        <v>199</v>
      </c>
      <c r="AU1351" s="192" t="s">
        <v>84</v>
      </c>
      <c r="AY1351" s="20" t="s">
        <v>197</v>
      </c>
      <c r="BE1351" s="193">
        <f>IF(N1351="základní",J1351,0)</f>
        <v>0</v>
      </c>
      <c r="BF1351" s="193">
        <f>IF(N1351="snížená",J1351,0)</f>
        <v>0</v>
      </c>
      <c r="BG1351" s="193">
        <f>IF(N1351="zákl. přenesená",J1351,0)</f>
        <v>0</v>
      </c>
      <c r="BH1351" s="193">
        <f>IF(N1351="sníž. přenesená",J1351,0)</f>
        <v>0</v>
      </c>
      <c r="BI1351" s="193">
        <f>IF(N1351="nulová",J1351,0)</f>
        <v>0</v>
      </c>
      <c r="BJ1351" s="20" t="s">
        <v>82</v>
      </c>
      <c r="BK1351" s="193">
        <f>ROUND(I1351*H1351,2)</f>
        <v>0</v>
      </c>
      <c r="BL1351" s="20" t="s">
        <v>204</v>
      </c>
      <c r="BM1351" s="192" t="s">
        <v>1795</v>
      </c>
    </row>
    <row r="1352" spans="1:65" s="15" customFormat="1" ht="11.25">
      <c r="B1352" s="222"/>
      <c r="C1352" s="223"/>
      <c r="D1352" s="201" t="s">
        <v>213</v>
      </c>
      <c r="E1352" s="224" t="s">
        <v>28</v>
      </c>
      <c r="F1352" s="225" t="s">
        <v>412</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5" customFormat="1" ht="11.25">
      <c r="B1354" s="222"/>
      <c r="C1354" s="223"/>
      <c r="D1354" s="201" t="s">
        <v>213</v>
      </c>
      <c r="E1354" s="224" t="s">
        <v>28</v>
      </c>
      <c r="F1354" s="225" t="s">
        <v>1797</v>
      </c>
      <c r="G1354" s="223"/>
      <c r="H1354" s="224" t="s">
        <v>28</v>
      </c>
      <c r="I1354" s="226"/>
      <c r="J1354" s="223"/>
      <c r="K1354" s="223"/>
      <c r="L1354" s="227"/>
      <c r="M1354" s="228"/>
      <c r="N1354" s="229"/>
      <c r="O1354" s="229"/>
      <c r="P1354" s="229"/>
      <c r="Q1354" s="229"/>
      <c r="R1354" s="229"/>
      <c r="S1354" s="229"/>
      <c r="T1354" s="230"/>
      <c r="AT1354" s="231" t="s">
        <v>213</v>
      </c>
      <c r="AU1354" s="231" t="s">
        <v>84</v>
      </c>
      <c r="AV1354" s="15" t="s">
        <v>82</v>
      </c>
      <c r="AW1354" s="15" t="s">
        <v>35</v>
      </c>
      <c r="AX1354" s="15" t="s">
        <v>74</v>
      </c>
      <c r="AY1354" s="231" t="s">
        <v>197</v>
      </c>
    </row>
    <row r="1355" spans="1:65" s="13" customFormat="1" ht="11.25">
      <c r="B1355" s="199"/>
      <c r="C1355" s="200"/>
      <c r="D1355" s="201" t="s">
        <v>213</v>
      </c>
      <c r="E1355" s="202" t="s">
        <v>28</v>
      </c>
      <c r="F1355" s="203" t="s">
        <v>1798</v>
      </c>
      <c r="G1355" s="200"/>
      <c r="H1355" s="204">
        <v>185.304</v>
      </c>
      <c r="I1355" s="205"/>
      <c r="J1355" s="200"/>
      <c r="K1355" s="200"/>
      <c r="L1355" s="206"/>
      <c r="M1355" s="207"/>
      <c r="N1355" s="208"/>
      <c r="O1355" s="208"/>
      <c r="P1355" s="208"/>
      <c r="Q1355" s="208"/>
      <c r="R1355" s="208"/>
      <c r="S1355" s="208"/>
      <c r="T1355" s="209"/>
      <c r="AT1355" s="210" t="s">
        <v>213</v>
      </c>
      <c r="AU1355" s="210" t="s">
        <v>84</v>
      </c>
      <c r="AV1355" s="13" t="s">
        <v>84</v>
      </c>
      <c r="AW1355" s="13" t="s">
        <v>35</v>
      </c>
      <c r="AX1355" s="13" t="s">
        <v>82</v>
      </c>
      <c r="AY1355" s="210" t="s">
        <v>197</v>
      </c>
    </row>
    <row r="1356" spans="1:65" s="2" customFormat="1" ht="16.5" customHeight="1">
      <c r="A1356" s="37"/>
      <c r="B1356" s="38"/>
      <c r="C1356" s="247" t="s">
        <v>1799</v>
      </c>
      <c r="D1356" s="247" t="s">
        <v>519</v>
      </c>
      <c r="E1356" s="248" t="s">
        <v>1800</v>
      </c>
      <c r="F1356" s="249" t="s">
        <v>1801</v>
      </c>
      <c r="G1356" s="250" t="s">
        <v>202</v>
      </c>
      <c r="H1356" s="251">
        <v>189.01</v>
      </c>
      <c r="I1356" s="252"/>
      <c r="J1356" s="253">
        <f>ROUND(I1356*H1356,2)</f>
        <v>0</v>
      </c>
      <c r="K1356" s="249" t="s">
        <v>203</v>
      </c>
      <c r="L1356" s="254"/>
      <c r="M1356" s="255" t="s">
        <v>28</v>
      </c>
      <c r="N1356" s="256" t="s">
        <v>45</v>
      </c>
      <c r="O1356" s="67"/>
      <c r="P1356" s="190">
        <f>O1356*H1356</f>
        <v>0</v>
      </c>
      <c r="Q1356" s="190">
        <v>0.17599999999999999</v>
      </c>
      <c r="R1356" s="190">
        <f>Q1356*H1356</f>
        <v>33.265759999999993</v>
      </c>
      <c r="S1356" s="190">
        <v>0</v>
      </c>
      <c r="T1356" s="191">
        <f>S1356*H1356</f>
        <v>0</v>
      </c>
      <c r="U1356" s="37"/>
      <c r="V1356" s="37"/>
      <c r="W1356" s="37"/>
      <c r="X1356" s="37"/>
      <c r="Y1356" s="37"/>
      <c r="Z1356" s="37"/>
      <c r="AA1356" s="37"/>
      <c r="AB1356" s="37"/>
      <c r="AC1356" s="37"/>
      <c r="AD1356" s="37"/>
      <c r="AE1356" s="37"/>
      <c r="AR1356" s="192" t="s">
        <v>243</v>
      </c>
      <c r="AT1356" s="192" t="s">
        <v>519</v>
      </c>
      <c r="AU1356" s="192" t="s">
        <v>84</v>
      </c>
      <c r="AY1356" s="20" t="s">
        <v>197</v>
      </c>
      <c r="BE1356" s="193">
        <f>IF(N1356="základní",J1356,0)</f>
        <v>0</v>
      </c>
      <c r="BF1356" s="193">
        <f>IF(N1356="snížená",J1356,0)</f>
        <v>0</v>
      </c>
      <c r="BG1356" s="193">
        <f>IF(N1356="zákl. přenesená",J1356,0)</f>
        <v>0</v>
      </c>
      <c r="BH1356" s="193">
        <f>IF(N1356="sníž. přenesená",J1356,0)</f>
        <v>0</v>
      </c>
      <c r="BI1356" s="193">
        <f>IF(N1356="nulová",J1356,0)</f>
        <v>0</v>
      </c>
      <c r="BJ1356" s="20" t="s">
        <v>82</v>
      </c>
      <c r="BK1356" s="193">
        <f>ROUND(I1356*H1356,2)</f>
        <v>0</v>
      </c>
      <c r="BL1356" s="20" t="s">
        <v>204</v>
      </c>
      <c r="BM1356" s="192" t="s">
        <v>1802</v>
      </c>
    </row>
    <row r="1357" spans="1:65" s="13" customFormat="1" ht="11.25">
      <c r="B1357" s="199"/>
      <c r="C1357" s="200"/>
      <c r="D1357" s="201" t="s">
        <v>213</v>
      </c>
      <c r="E1357" s="200"/>
      <c r="F1357" s="203" t="s">
        <v>1803</v>
      </c>
      <c r="G1357" s="200"/>
      <c r="H1357" s="204">
        <v>189.01</v>
      </c>
      <c r="I1357" s="205"/>
      <c r="J1357" s="200"/>
      <c r="K1357" s="200"/>
      <c r="L1357" s="206"/>
      <c r="M1357" s="207"/>
      <c r="N1357" s="208"/>
      <c r="O1357" s="208"/>
      <c r="P1357" s="208"/>
      <c r="Q1357" s="208"/>
      <c r="R1357" s="208"/>
      <c r="S1357" s="208"/>
      <c r="T1357" s="209"/>
      <c r="AT1357" s="210" t="s">
        <v>213</v>
      </c>
      <c r="AU1357" s="210" t="s">
        <v>84</v>
      </c>
      <c r="AV1357" s="13" t="s">
        <v>84</v>
      </c>
      <c r="AW1357" s="13" t="s">
        <v>4</v>
      </c>
      <c r="AX1357" s="13" t="s">
        <v>82</v>
      </c>
      <c r="AY1357" s="210" t="s">
        <v>197</v>
      </c>
    </row>
    <row r="1358" spans="1:65" s="2" customFormat="1" ht="24.2" customHeight="1">
      <c r="A1358" s="37"/>
      <c r="B1358" s="38"/>
      <c r="C1358" s="181" t="s">
        <v>1804</v>
      </c>
      <c r="D1358" s="181" t="s">
        <v>199</v>
      </c>
      <c r="E1358" s="182" t="s">
        <v>1805</v>
      </c>
      <c r="F1358" s="183" t="s">
        <v>1806</v>
      </c>
      <c r="G1358" s="184" t="s">
        <v>210</v>
      </c>
      <c r="H1358" s="185">
        <v>29</v>
      </c>
      <c r="I1358" s="186"/>
      <c r="J1358" s="187">
        <f>ROUND(I1358*H1358,2)</f>
        <v>0</v>
      </c>
      <c r="K1358" s="183" t="s">
        <v>203</v>
      </c>
      <c r="L1358" s="42"/>
      <c r="M1358" s="188" t="s">
        <v>28</v>
      </c>
      <c r="N1358" s="189" t="s">
        <v>45</v>
      </c>
      <c r="O1358" s="67"/>
      <c r="P1358" s="190">
        <f>O1358*H1358</f>
        <v>0</v>
      </c>
      <c r="Q1358" s="190">
        <v>1.7770000000000001E-2</v>
      </c>
      <c r="R1358" s="190">
        <f>Q1358*H1358</f>
        <v>0.51533000000000007</v>
      </c>
      <c r="S1358" s="190">
        <v>0</v>
      </c>
      <c r="T1358" s="191">
        <f>S1358*H1358</f>
        <v>0</v>
      </c>
      <c r="U1358" s="37"/>
      <c r="V1358" s="37"/>
      <c r="W1358" s="37"/>
      <c r="X1358" s="37"/>
      <c r="Y1358" s="37"/>
      <c r="Z1358" s="37"/>
      <c r="AA1358" s="37"/>
      <c r="AB1358" s="37"/>
      <c r="AC1358" s="37"/>
      <c r="AD1358" s="37"/>
      <c r="AE1358" s="37"/>
      <c r="AR1358" s="192" t="s">
        <v>204</v>
      </c>
      <c r="AT1358" s="192" t="s">
        <v>199</v>
      </c>
      <c r="AU1358" s="192" t="s">
        <v>84</v>
      </c>
      <c r="AY1358" s="20" t="s">
        <v>197</v>
      </c>
      <c r="BE1358" s="193">
        <f>IF(N1358="základní",J1358,0)</f>
        <v>0</v>
      </c>
      <c r="BF1358" s="193">
        <f>IF(N1358="snížená",J1358,0)</f>
        <v>0</v>
      </c>
      <c r="BG1358" s="193">
        <f>IF(N1358="zákl. přenesená",J1358,0)</f>
        <v>0</v>
      </c>
      <c r="BH1358" s="193">
        <f>IF(N1358="sníž. přenesená",J1358,0)</f>
        <v>0</v>
      </c>
      <c r="BI1358" s="193">
        <f>IF(N1358="nulová",J1358,0)</f>
        <v>0</v>
      </c>
      <c r="BJ1358" s="20" t="s">
        <v>82</v>
      </c>
      <c r="BK1358" s="193">
        <f>ROUND(I1358*H1358,2)</f>
        <v>0</v>
      </c>
      <c r="BL1358" s="20" t="s">
        <v>204</v>
      </c>
      <c r="BM1358" s="192" t="s">
        <v>1807</v>
      </c>
    </row>
    <row r="1359" spans="1:65" s="2" customFormat="1" ht="11.25">
      <c r="A1359" s="37"/>
      <c r="B1359" s="38"/>
      <c r="C1359" s="39"/>
      <c r="D1359" s="194" t="s">
        <v>206</v>
      </c>
      <c r="E1359" s="39"/>
      <c r="F1359" s="195" t="s">
        <v>1808</v>
      </c>
      <c r="G1359" s="39"/>
      <c r="H1359" s="39"/>
      <c r="I1359" s="196"/>
      <c r="J1359" s="39"/>
      <c r="K1359" s="39"/>
      <c r="L1359" s="42"/>
      <c r="M1359" s="197"/>
      <c r="N1359" s="198"/>
      <c r="O1359" s="67"/>
      <c r="P1359" s="67"/>
      <c r="Q1359" s="67"/>
      <c r="R1359" s="67"/>
      <c r="S1359" s="67"/>
      <c r="T1359" s="68"/>
      <c r="U1359" s="37"/>
      <c r="V1359" s="37"/>
      <c r="W1359" s="37"/>
      <c r="X1359" s="37"/>
      <c r="Y1359" s="37"/>
      <c r="Z1359" s="37"/>
      <c r="AA1359" s="37"/>
      <c r="AB1359" s="37"/>
      <c r="AC1359" s="37"/>
      <c r="AD1359" s="37"/>
      <c r="AE1359" s="37"/>
      <c r="AT1359" s="20" t="s">
        <v>206</v>
      </c>
      <c r="AU1359" s="20" t="s">
        <v>84</v>
      </c>
    </row>
    <row r="1360" spans="1:65" s="15" customFormat="1" ht="11.25">
      <c r="B1360" s="222"/>
      <c r="C1360" s="223"/>
      <c r="D1360" s="201" t="s">
        <v>213</v>
      </c>
      <c r="E1360" s="224" t="s">
        <v>28</v>
      </c>
      <c r="F1360" s="225" t="s">
        <v>1809</v>
      </c>
      <c r="G1360" s="223"/>
      <c r="H1360" s="224" t="s">
        <v>28</v>
      </c>
      <c r="I1360" s="226"/>
      <c r="J1360" s="223"/>
      <c r="K1360" s="223"/>
      <c r="L1360" s="227"/>
      <c r="M1360" s="228"/>
      <c r="N1360" s="229"/>
      <c r="O1360" s="229"/>
      <c r="P1360" s="229"/>
      <c r="Q1360" s="229"/>
      <c r="R1360" s="229"/>
      <c r="S1360" s="229"/>
      <c r="T1360" s="230"/>
      <c r="AT1360" s="231" t="s">
        <v>213</v>
      </c>
      <c r="AU1360" s="231" t="s">
        <v>84</v>
      </c>
      <c r="AV1360" s="15" t="s">
        <v>82</v>
      </c>
      <c r="AW1360" s="15" t="s">
        <v>35</v>
      </c>
      <c r="AX1360" s="15" t="s">
        <v>74</v>
      </c>
      <c r="AY1360" s="231" t="s">
        <v>197</v>
      </c>
    </row>
    <row r="1361" spans="2:51" s="13" customFormat="1" ht="11.25">
      <c r="B1361" s="199"/>
      <c r="C1361" s="200"/>
      <c r="D1361" s="201" t="s">
        <v>213</v>
      </c>
      <c r="E1361" s="202" t="s">
        <v>28</v>
      </c>
      <c r="F1361" s="203" t="s">
        <v>1810</v>
      </c>
      <c r="G1361" s="200"/>
      <c r="H1361" s="204">
        <v>1</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2:51" s="13" customFormat="1" ht="11.25">
      <c r="B1362" s="199"/>
      <c r="C1362" s="200"/>
      <c r="D1362" s="201" t="s">
        <v>213</v>
      </c>
      <c r="E1362" s="202" t="s">
        <v>28</v>
      </c>
      <c r="F1362" s="203" t="s">
        <v>1811</v>
      </c>
      <c r="G1362" s="200"/>
      <c r="H1362" s="204">
        <v>3</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2:51"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2:51" s="13" customFormat="1" ht="11.25">
      <c r="B1364" s="199"/>
      <c r="C1364" s="200"/>
      <c r="D1364" s="201" t="s">
        <v>213</v>
      </c>
      <c r="E1364" s="202" t="s">
        <v>28</v>
      </c>
      <c r="F1364" s="203" t="s">
        <v>1813</v>
      </c>
      <c r="G1364" s="200"/>
      <c r="H1364" s="204">
        <v>1</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2:51" s="13" customFormat="1" ht="11.25">
      <c r="B1365" s="199"/>
      <c r="C1365" s="200"/>
      <c r="D1365" s="201" t="s">
        <v>213</v>
      </c>
      <c r="E1365" s="202" t="s">
        <v>28</v>
      </c>
      <c r="F1365" s="203" t="s">
        <v>1814</v>
      </c>
      <c r="G1365" s="200"/>
      <c r="H1365" s="204">
        <v>5</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2:51" s="13" customFormat="1" ht="11.25">
      <c r="B1366" s="199"/>
      <c r="C1366" s="200"/>
      <c r="D1366" s="201" t="s">
        <v>213</v>
      </c>
      <c r="E1366" s="202" t="s">
        <v>28</v>
      </c>
      <c r="F1366" s="203" t="s">
        <v>1815</v>
      </c>
      <c r="G1366" s="200"/>
      <c r="H1366" s="204">
        <v>11</v>
      </c>
      <c r="I1366" s="205"/>
      <c r="J1366" s="200"/>
      <c r="K1366" s="200"/>
      <c r="L1366" s="206"/>
      <c r="M1366" s="207"/>
      <c r="N1366" s="208"/>
      <c r="O1366" s="208"/>
      <c r="P1366" s="208"/>
      <c r="Q1366" s="208"/>
      <c r="R1366" s="208"/>
      <c r="S1366" s="208"/>
      <c r="T1366" s="209"/>
      <c r="AT1366" s="210" t="s">
        <v>213</v>
      </c>
      <c r="AU1366" s="210" t="s">
        <v>84</v>
      </c>
      <c r="AV1366" s="13" t="s">
        <v>84</v>
      </c>
      <c r="AW1366" s="13" t="s">
        <v>35</v>
      </c>
      <c r="AX1366" s="13" t="s">
        <v>74</v>
      </c>
      <c r="AY1366" s="210" t="s">
        <v>197</v>
      </c>
    </row>
    <row r="1367" spans="2:51" s="16" customFormat="1" ht="11.25">
      <c r="B1367" s="232"/>
      <c r="C1367" s="233"/>
      <c r="D1367" s="201" t="s">
        <v>213</v>
      </c>
      <c r="E1367" s="234" t="s">
        <v>28</v>
      </c>
      <c r="F1367" s="235" t="s">
        <v>416</v>
      </c>
      <c r="G1367" s="233"/>
      <c r="H1367" s="236">
        <v>22</v>
      </c>
      <c r="I1367" s="237"/>
      <c r="J1367" s="233"/>
      <c r="K1367" s="233"/>
      <c r="L1367" s="238"/>
      <c r="M1367" s="239"/>
      <c r="N1367" s="240"/>
      <c r="O1367" s="240"/>
      <c r="P1367" s="240"/>
      <c r="Q1367" s="240"/>
      <c r="R1367" s="240"/>
      <c r="S1367" s="240"/>
      <c r="T1367" s="241"/>
      <c r="AT1367" s="242" t="s">
        <v>213</v>
      </c>
      <c r="AU1367" s="242" t="s">
        <v>84</v>
      </c>
      <c r="AV1367" s="16" t="s">
        <v>160</v>
      </c>
      <c r="AW1367" s="16" t="s">
        <v>35</v>
      </c>
      <c r="AX1367" s="16" t="s">
        <v>74</v>
      </c>
      <c r="AY1367" s="242" t="s">
        <v>197</v>
      </c>
    </row>
    <row r="1368" spans="2:51"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2:51"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2:51"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2:51"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2:51"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2:51"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2:51" s="13" customFormat="1" ht="11.25">
      <c r="B1374" s="199"/>
      <c r="C1374" s="200"/>
      <c r="D1374" s="201" t="s">
        <v>213</v>
      </c>
      <c r="E1374" s="202" t="s">
        <v>28</v>
      </c>
      <c r="F1374" s="203" t="s">
        <v>1822</v>
      </c>
      <c r="G1374" s="200"/>
      <c r="H1374" s="204">
        <v>1</v>
      </c>
      <c r="I1374" s="205"/>
      <c r="J1374" s="200"/>
      <c r="K1374" s="200"/>
      <c r="L1374" s="206"/>
      <c r="M1374" s="207"/>
      <c r="N1374" s="208"/>
      <c r="O1374" s="208"/>
      <c r="P1374" s="208"/>
      <c r="Q1374" s="208"/>
      <c r="R1374" s="208"/>
      <c r="S1374" s="208"/>
      <c r="T1374" s="209"/>
      <c r="AT1374" s="210" t="s">
        <v>213</v>
      </c>
      <c r="AU1374" s="210" t="s">
        <v>84</v>
      </c>
      <c r="AV1374" s="13" t="s">
        <v>84</v>
      </c>
      <c r="AW1374" s="13" t="s">
        <v>35</v>
      </c>
      <c r="AX1374" s="13" t="s">
        <v>74</v>
      </c>
      <c r="AY1374" s="210" t="s">
        <v>197</v>
      </c>
    </row>
    <row r="1375" spans="2:51" s="16" customFormat="1" ht="11.25">
      <c r="B1375" s="232"/>
      <c r="C1375" s="233"/>
      <c r="D1375" s="201" t="s">
        <v>213</v>
      </c>
      <c r="E1375" s="234" t="s">
        <v>28</v>
      </c>
      <c r="F1375" s="235" t="s">
        <v>416</v>
      </c>
      <c r="G1375" s="233"/>
      <c r="H1375" s="236">
        <v>7</v>
      </c>
      <c r="I1375" s="237"/>
      <c r="J1375" s="233"/>
      <c r="K1375" s="233"/>
      <c r="L1375" s="238"/>
      <c r="M1375" s="239"/>
      <c r="N1375" s="240"/>
      <c r="O1375" s="240"/>
      <c r="P1375" s="240"/>
      <c r="Q1375" s="240"/>
      <c r="R1375" s="240"/>
      <c r="S1375" s="240"/>
      <c r="T1375" s="241"/>
      <c r="AT1375" s="242" t="s">
        <v>213</v>
      </c>
      <c r="AU1375" s="242" t="s">
        <v>84</v>
      </c>
      <c r="AV1375" s="16" t="s">
        <v>160</v>
      </c>
      <c r="AW1375" s="16" t="s">
        <v>35</v>
      </c>
      <c r="AX1375" s="16" t="s">
        <v>74</v>
      </c>
      <c r="AY1375" s="242" t="s">
        <v>197</v>
      </c>
    </row>
    <row r="1376" spans="2:51" s="14" customFormat="1" ht="11.25">
      <c r="B1376" s="211"/>
      <c r="C1376" s="212"/>
      <c r="D1376" s="201" t="s">
        <v>213</v>
      </c>
      <c r="E1376" s="213" t="s">
        <v>28</v>
      </c>
      <c r="F1376" s="214" t="s">
        <v>226</v>
      </c>
      <c r="G1376" s="212"/>
      <c r="H1376" s="215">
        <v>29</v>
      </c>
      <c r="I1376" s="216"/>
      <c r="J1376" s="212"/>
      <c r="K1376" s="212"/>
      <c r="L1376" s="217"/>
      <c r="M1376" s="218"/>
      <c r="N1376" s="219"/>
      <c r="O1376" s="219"/>
      <c r="P1376" s="219"/>
      <c r="Q1376" s="219"/>
      <c r="R1376" s="219"/>
      <c r="S1376" s="219"/>
      <c r="T1376" s="220"/>
      <c r="AT1376" s="221" t="s">
        <v>213</v>
      </c>
      <c r="AU1376" s="221" t="s">
        <v>84</v>
      </c>
      <c r="AV1376" s="14" t="s">
        <v>204</v>
      </c>
      <c r="AW1376" s="14" t="s">
        <v>35</v>
      </c>
      <c r="AX1376" s="14" t="s">
        <v>82</v>
      </c>
      <c r="AY1376" s="221" t="s">
        <v>197</v>
      </c>
    </row>
    <row r="1377" spans="1:65" s="2" customFormat="1" ht="16.5" customHeight="1">
      <c r="A1377" s="37"/>
      <c r="B1377" s="38"/>
      <c r="C1377" s="247" t="s">
        <v>1823</v>
      </c>
      <c r="D1377" s="247" t="s">
        <v>519</v>
      </c>
      <c r="E1377" s="248" t="s">
        <v>1824</v>
      </c>
      <c r="F1377" s="249" t="s">
        <v>1825</v>
      </c>
      <c r="G1377" s="250" t="s">
        <v>210</v>
      </c>
      <c r="H1377" s="251">
        <v>4</v>
      </c>
      <c r="I1377" s="252"/>
      <c r="J1377" s="253">
        <f>ROUND(I1377*H1377,2)</f>
        <v>0</v>
      </c>
      <c r="K1377" s="249" t="s">
        <v>203</v>
      </c>
      <c r="L1377" s="254"/>
      <c r="M1377" s="255" t="s">
        <v>28</v>
      </c>
      <c r="N1377" s="256" t="s">
        <v>45</v>
      </c>
      <c r="O1377" s="67"/>
      <c r="P1377" s="190">
        <f>O1377*H1377</f>
        <v>0</v>
      </c>
      <c r="Q1377" s="190">
        <v>1.2489999999999999E-2</v>
      </c>
      <c r="R1377" s="190">
        <f>Q1377*H1377</f>
        <v>4.9959999999999997E-2</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1826</v>
      </c>
    </row>
    <row r="1378" spans="1:65" s="2" customFormat="1" ht="16.5" customHeight="1">
      <c r="A1378" s="37"/>
      <c r="B1378" s="38"/>
      <c r="C1378" s="247" t="s">
        <v>1827</v>
      </c>
      <c r="D1378" s="247" t="s">
        <v>519</v>
      </c>
      <c r="E1378" s="248" t="s">
        <v>1828</v>
      </c>
      <c r="F1378" s="249" t="s">
        <v>1829</v>
      </c>
      <c r="G1378" s="250" t="s">
        <v>210</v>
      </c>
      <c r="H1378" s="251">
        <v>18</v>
      </c>
      <c r="I1378" s="252"/>
      <c r="J1378" s="253">
        <f>ROUND(I1378*H1378,2)</f>
        <v>0</v>
      </c>
      <c r="K1378" s="249" t="s">
        <v>203</v>
      </c>
      <c r="L1378" s="254"/>
      <c r="M1378" s="255" t="s">
        <v>28</v>
      </c>
      <c r="N1378" s="256" t="s">
        <v>45</v>
      </c>
      <c r="O1378" s="67"/>
      <c r="P1378" s="190">
        <f>O1378*H1378</f>
        <v>0</v>
      </c>
      <c r="Q1378" s="190">
        <v>1.521E-2</v>
      </c>
      <c r="R1378" s="190">
        <f>Q1378*H1378</f>
        <v>0.27377999999999997</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1830</v>
      </c>
    </row>
    <row r="1379" spans="1:65" s="2" customFormat="1" ht="16.5" customHeight="1">
      <c r="A1379" s="37"/>
      <c r="B1379" s="38"/>
      <c r="C1379" s="247" t="s">
        <v>1831</v>
      </c>
      <c r="D1379" s="247" t="s">
        <v>519</v>
      </c>
      <c r="E1379" s="248" t="s">
        <v>1832</v>
      </c>
      <c r="F1379" s="249" t="s">
        <v>1833</v>
      </c>
      <c r="G1379" s="250" t="s">
        <v>210</v>
      </c>
      <c r="H1379" s="251">
        <v>4</v>
      </c>
      <c r="I1379" s="252"/>
      <c r="J1379" s="253">
        <f>ROUND(I1379*H1379,2)</f>
        <v>0</v>
      </c>
      <c r="K1379" s="249" t="s">
        <v>203</v>
      </c>
      <c r="L1379" s="254"/>
      <c r="M1379" s="255" t="s">
        <v>28</v>
      </c>
      <c r="N1379" s="256" t="s">
        <v>45</v>
      </c>
      <c r="O1379" s="67"/>
      <c r="P1379" s="190">
        <f>O1379*H1379</f>
        <v>0</v>
      </c>
      <c r="Q1379" s="190">
        <v>1.272E-2</v>
      </c>
      <c r="R1379" s="190">
        <f>Q1379*H1379</f>
        <v>5.0880000000000002E-2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1834</v>
      </c>
    </row>
    <row r="1380" spans="1:65" s="2" customFormat="1" ht="16.5" customHeight="1">
      <c r="A1380" s="37"/>
      <c r="B1380" s="38"/>
      <c r="C1380" s="247" t="s">
        <v>1835</v>
      </c>
      <c r="D1380" s="247" t="s">
        <v>519</v>
      </c>
      <c r="E1380" s="248" t="s">
        <v>1836</v>
      </c>
      <c r="F1380" s="249" t="s">
        <v>1837</v>
      </c>
      <c r="G1380" s="250" t="s">
        <v>210</v>
      </c>
      <c r="H1380" s="251">
        <v>3</v>
      </c>
      <c r="I1380" s="252"/>
      <c r="J1380" s="253">
        <f>ROUND(I1380*H1380,2)</f>
        <v>0</v>
      </c>
      <c r="K1380" s="249" t="s">
        <v>203</v>
      </c>
      <c r="L1380" s="254"/>
      <c r="M1380" s="255" t="s">
        <v>28</v>
      </c>
      <c r="N1380" s="256" t="s">
        <v>45</v>
      </c>
      <c r="O1380" s="67"/>
      <c r="P1380" s="190">
        <f>O1380*H1380</f>
        <v>0</v>
      </c>
      <c r="Q1380" s="190">
        <v>1.553E-2</v>
      </c>
      <c r="R1380" s="190">
        <f>Q1380*H1380</f>
        <v>4.6589999999999999E-2</v>
      </c>
      <c r="S1380" s="190">
        <v>0</v>
      </c>
      <c r="T1380" s="191">
        <f>S1380*H1380</f>
        <v>0</v>
      </c>
      <c r="U1380" s="37"/>
      <c r="V1380" s="37"/>
      <c r="W1380" s="37"/>
      <c r="X1380" s="37"/>
      <c r="Y1380" s="37"/>
      <c r="Z1380" s="37"/>
      <c r="AA1380" s="37"/>
      <c r="AB1380" s="37"/>
      <c r="AC1380" s="37"/>
      <c r="AD1380" s="37"/>
      <c r="AE1380" s="37"/>
      <c r="AR1380" s="192" t="s">
        <v>243</v>
      </c>
      <c r="AT1380" s="192" t="s">
        <v>519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1838</v>
      </c>
    </row>
    <row r="1381" spans="1:65" s="2" customFormat="1" ht="24.2" customHeight="1">
      <c r="A1381" s="37"/>
      <c r="B1381" s="38"/>
      <c r="C1381" s="181" t="s">
        <v>1839</v>
      </c>
      <c r="D1381" s="181" t="s">
        <v>199</v>
      </c>
      <c r="E1381" s="182" t="s">
        <v>1840</v>
      </c>
      <c r="F1381" s="183" t="s">
        <v>1841</v>
      </c>
      <c r="G1381" s="184" t="s">
        <v>210</v>
      </c>
      <c r="H1381" s="185">
        <v>8</v>
      </c>
      <c r="I1381" s="186"/>
      <c r="J1381" s="187">
        <f>ROUND(I1381*H1381,2)</f>
        <v>0</v>
      </c>
      <c r="K1381" s="183" t="s">
        <v>203</v>
      </c>
      <c r="L1381" s="42"/>
      <c r="M1381" s="188" t="s">
        <v>28</v>
      </c>
      <c r="N1381" s="189" t="s">
        <v>45</v>
      </c>
      <c r="O1381" s="67"/>
      <c r="P1381" s="190">
        <f>O1381*H1381</f>
        <v>0</v>
      </c>
      <c r="Q1381" s="190">
        <v>0.42153000000000002</v>
      </c>
      <c r="R1381" s="190">
        <f>Q1381*H1381</f>
        <v>3.3722400000000001</v>
      </c>
      <c r="S1381" s="190">
        <v>0</v>
      </c>
      <c r="T1381" s="191">
        <f>S1381*H1381</f>
        <v>0</v>
      </c>
      <c r="U1381" s="37"/>
      <c r="V1381" s="37"/>
      <c r="W1381" s="37"/>
      <c r="X1381" s="37"/>
      <c r="Y1381" s="37"/>
      <c r="Z1381" s="37"/>
      <c r="AA1381" s="37"/>
      <c r="AB1381" s="37"/>
      <c r="AC1381" s="37"/>
      <c r="AD1381" s="37"/>
      <c r="AE1381" s="37"/>
      <c r="AR1381" s="192" t="s">
        <v>204</v>
      </c>
      <c r="AT1381" s="192" t="s">
        <v>199</v>
      </c>
      <c r="AU1381" s="192" t="s">
        <v>84</v>
      </c>
      <c r="AY1381" s="20" t="s">
        <v>197</v>
      </c>
      <c r="BE1381" s="193">
        <f>IF(N1381="základní",J1381,0)</f>
        <v>0</v>
      </c>
      <c r="BF1381" s="193">
        <f>IF(N1381="snížená",J1381,0)</f>
        <v>0</v>
      </c>
      <c r="BG1381" s="193">
        <f>IF(N1381="zákl. přenesená",J1381,0)</f>
        <v>0</v>
      </c>
      <c r="BH1381" s="193">
        <f>IF(N1381="sníž. přenesená",J1381,0)</f>
        <v>0</v>
      </c>
      <c r="BI1381" s="193">
        <f>IF(N1381="nulová",J1381,0)</f>
        <v>0</v>
      </c>
      <c r="BJ1381" s="20" t="s">
        <v>82</v>
      </c>
      <c r="BK1381" s="193">
        <f>ROUND(I1381*H1381,2)</f>
        <v>0</v>
      </c>
      <c r="BL1381" s="20" t="s">
        <v>204</v>
      </c>
      <c r="BM1381" s="192" t="s">
        <v>1842</v>
      </c>
    </row>
    <row r="1382" spans="1:65" s="2" customFormat="1" ht="11.25">
      <c r="A1382" s="37"/>
      <c r="B1382" s="38"/>
      <c r="C1382" s="39"/>
      <c r="D1382" s="194" t="s">
        <v>206</v>
      </c>
      <c r="E1382" s="39"/>
      <c r="F1382" s="195" t="s">
        <v>1843</v>
      </c>
      <c r="G1382" s="39"/>
      <c r="H1382" s="39"/>
      <c r="I1382" s="196"/>
      <c r="J1382" s="39"/>
      <c r="K1382" s="39"/>
      <c r="L1382" s="42"/>
      <c r="M1382" s="197"/>
      <c r="N1382" s="198"/>
      <c r="O1382" s="67"/>
      <c r="P1382" s="67"/>
      <c r="Q1382" s="67"/>
      <c r="R1382" s="67"/>
      <c r="S1382" s="67"/>
      <c r="T1382" s="68"/>
      <c r="U1382" s="37"/>
      <c r="V1382" s="37"/>
      <c r="W1382" s="37"/>
      <c r="X1382" s="37"/>
      <c r="Y1382" s="37"/>
      <c r="Z1382" s="37"/>
      <c r="AA1382" s="37"/>
      <c r="AB1382" s="37"/>
      <c r="AC1382" s="37"/>
      <c r="AD1382" s="37"/>
      <c r="AE1382" s="37"/>
      <c r="AT1382" s="20" t="s">
        <v>206</v>
      </c>
      <c r="AU1382" s="20" t="s">
        <v>84</v>
      </c>
    </row>
    <row r="1383" spans="1:65" s="15" customFormat="1" ht="11.25">
      <c r="B1383" s="222"/>
      <c r="C1383" s="223"/>
      <c r="D1383" s="201" t="s">
        <v>213</v>
      </c>
      <c r="E1383" s="224" t="s">
        <v>28</v>
      </c>
      <c r="F1383" s="225" t="s">
        <v>1809</v>
      </c>
      <c r="G1383" s="223"/>
      <c r="H1383" s="224" t="s">
        <v>28</v>
      </c>
      <c r="I1383" s="226"/>
      <c r="J1383" s="223"/>
      <c r="K1383" s="223"/>
      <c r="L1383" s="227"/>
      <c r="M1383" s="228"/>
      <c r="N1383" s="229"/>
      <c r="O1383" s="229"/>
      <c r="P1383" s="229"/>
      <c r="Q1383" s="229"/>
      <c r="R1383" s="229"/>
      <c r="S1383" s="229"/>
      <c r="T1383" s="230"/>
      <c r="AT1383" s="231" t="s">
        <v>213</v>
      </c>
      <c r="AU1383" s="231" t="s">
        <v>84</v>
      </c>
      <c r="AV1383" s="15" t="s">
        <v>82</v>
      </c>
      <c r="AW1383" s="15" t="s">
        <v>35</v>
      </c>
      <c r="AX1383" s="15" t="s">
        <v>74</v>
      </c>
      <c r="AY1383" s="231"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3" customFormat="1" ht="11.25">
      <c r="B1387" s="199"/>
      <c r="C1387" s="200"/>
      <c r="D1387" s="201" t="s">
        <v>213</v>
      </c>
      <c r="E1387" s="202" t="s">
        <v>28</v>
      </c>
      <c r="F1387" s="203" t="s">
        <v>1847</v>
      </c>
      <c r="G1387" s="200"/>
      <c r="H1387" s="204">
        <v>1</v>
      </c>
      <c r="I1387" s="205"/>
      <c r="J1387" s="200"/>
      <c r="K1387" s="200"/>
      <c r="L1387" s="206"/>
      <c r="M1387" s="207"/>
      <c r="N1387" s="208"/>
      <c r="O1387" s="208"/>
      <c r="P1387" s="208"/>
      <c r="Q1387" s="208"/>
      <c r="R1387" s="208"/>
      <c r="S1387" s="208"/>
      <c r="T1387" s="209"/>
      <c r="AT1387" s="210" t="s">
        <v>213</v>
      </c>
      <c r="AU1387" s="210" t="s">
        <v>84</v>
      </c>
      <c r="AV1387" s="13" t="s">
        <v>84</v>
      </c>
      <c r="AW1387" s="13" t="s">
        <v>35</v>
      </c>
      <c r="AX1387" s="13" t="s">
        <v>74</v>
      </c>
      <c r="AY1387" s="210" t="s">
        <v>197</v>
      </c>
    </row>
    <row r="1388" spans="1:65" s="16" customFormat="1" ht="11.25">
      <c r="B1388" s="232"/>
      <c r="C1388" s="233"/>
      <c r="D1388" s="201" t="s">
        <v>213</v>
      </c>
      <c r="E1388" s="234" t="s">
        <v>28</v>
      </c>
      <c r="F1388" s="235" t="s">
        <v>416</v>
      </c>
      <c r="G1388" s="233"/>
      <c r="H1388" s="236">
        <v>4</v>
      </c>
      <c r="I1388" s="237"/>
      <c r="J1388" s="233"/>
      <c r="K1388" s="233"/>
      <c r="L1388" s="238"/>
      <c r="M1388" s="239"/>
      <c r="N1388" s="240"/>
      <c r="O1388" s="240"/>
      <c r="P1388" s="240"/>
      <c r="Q1388" s="240"/>
      <c r="R1388" s="240"/>
      <c r="S1388" s="240"/>
      <c r="T1388" s="241"/>
      <c r="AT1388" s="242" t="s">
        <v>213</v>
      </c>
      <c r="AU1388" s="242" t="s">
        <v>84</v>
      </c>
      <c r="AV1388" s="16" t="s">
        <v>160</v>
      </c>
      <c r="AW1388" s="16" t="s">
        <v>35</v>
      </c>
      <c r="AX1388" s="16" t="s">
        <v>74</v>
      </c>
      <c r="AY1388" s="242"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3" customFormat="1" ht="11.25">
      <c r="B1392" s="199"/>
      <c r="C1392" s="200"/>
      <c r="D1392" s="201" t="s">
        <v>213</v>
      </c>
      <c r="E1392" s="202" t="s">
        <v>28</v>
      </c>
      <c r="F1392" s="203" t="s">
        <v>1851</v>
      </c>
      <c r="G1392" s="200"/>
      <c r="H1392" s="204">
        <v>1</v>
      </c>
      <c r="I1392" s="205"/>
      <c r="J1392" s="200"/>
      <c r="K1392" s="200"/>
      <c r="L1392" s="206"/>
      <c r="M1392" s="207"/>
      <c r="N1392" s="208"/>
      <c r="O1392" s="208"/>
      <c r="P1392" s="208"/>
      <c r="Q1392" s="208"/>
      <c r="R1392" s="208"/>
      <c r="S1392" s="208"/>
      <c r="T1392" s="209"/>
      <c r="AT1392" s="210" t="s">
        <v>213</v>
      </c>
      <c r="AU1392" s="210" t="s">
        <v>84</v>
      </c>
      <c r="AV1392" s="13" t="s">
        <v>84</v>
      </c>
      <c r="AW1392" s="13" t="s">
        <v>35</v>
      </c>
      <c r="AX1392" s="13" t="s">
        <v>74</v>
      </c>
      <c r="AY1392" s="210" t="s">
        <v>197</v>
      </c>
    </row>
    <row r="1393" spans="1:65" s="16" customFormat="1" ht="11.25">
      <c r="B1393" s="232"/>
      <c r="C1393" s="233"/>
      <c r="D1393" s="201" t="s">
        <v>213</v>
      </c>
      <c r="E1393" s="234" t="s">
        <v>28</v>
      </c>
      <c r="F1393" s="235" t="s">
        <v>416</v>
      </c>
      <c r="G1393" s="233"/>
      <c r="H1393" s="236">
        <v>4</v>
      </c>
      <c r="I1393" s="237"/>
      <c r="J1393" s="233"/>
      <c r="K1393" s="233"/>
      <c r="L1393" s="238"/>
      <c r="M1393" s="239"/>
      <c r="N1393" s="240"/>
      <c r="O1393" s="240"/>
      <c r="P1393" s="240"/>
      <c r="Q1393" s="240"/>
      <c r="R1393" s="240"/>
      <c r="S1393" s="240"/>
      <c r="T1393" s="241"/>
      <c r="AT1393" s="242" t="s">
        <v>213</v>
      </c>
      <c r="AU1393" s="242" t="s">
        <v>84</v>
      </c>
      <c r="AV1393" s="16" t="s">
        <v>160</v>
      </c>
      <c r="AW1393" s="16" t="s">
        <v>35</v>
      </c>
      <c r="AX1393" s="16" t="s">
        <v>74</v>
      </c>
      <c r="AY1393" s="242" t="s">
        <v>197</v>
      </c>
    </row>
    <row r="1394" spans="1:65" s="14" customFormat="1" ht="11.25">
      <c r="B1394" s="211"/>
      <c r="C1394" s="212"/>
      <c r="D1394" s="201" t="s">
        <v>213</v>
      </c>
      <c r="E1394" s="213" t="s">
        <v>28</v>
      </c>
      <c r="F1394" s="214" t="s">
        <v>226</v>
      </c>
      <c r="G1394" s="212"/>
      <c r="H1394" s="215">
        <v>8</v>
      </c>
      <c r="I1394" s="216"/>
      <c r="J1394" s="212"/>
      <c r="K1394" s="212"/>
      <c r="L1394" s="217"/>
      <c r="M1394" s="218"/>
      <c r="N1394" s="219"/>
      <c r="O1394" s="219"/>
      <c r="P1394" s="219"/>
      <c r="Q1394" s="219"/>
      <c r="R1394" s="219"/>
      <c r="S1394" s="219"/>
      <c r="T1394" s="220"/>
      <c r="AT1394" s="221" t="s">
        <v>213</v>
      </c>
      <c r="AU1394" s="221" t="s">
        <v>84</v>
      </c>
      <c r="AV1394" s="14" t="s">
        <v>204</v>
      </c>
      <c r="AW1394" s="14" t="s">
        <v>35</v>
      </c>
      <c r="AX1394" s="14" t="s">
        <v>82</v>
      </c>
      <c r="AY1394" s="221" t="s">
        <v>197</v>
      </c>
    </row>
    <row r="1395" spans="1:65" s="2" customFormat="1" ht="21.75" customHeight="1">
      <c r="A1395" s="37"/>
      <c r="B1395" s="38"/>
      <c r="C1395" s="247" t="s">
        <v>1852</v>
      </c>
      <c r="D1395" s="247" t="s">
        <v>519</v>
      </c>
      <c r="E1395" s="248" t="s">
        <v>1853</v>
      </c>
      <c r="F1395" s="249" t="s">
        <v>1854</v>
      </c>
      <c r="G1395" s="250" t="s">
        <v>210</v>
      </c>
      <c r="H1395" s="251">
        <v>1</v>
      </c>
      <c r="I1395" s="252"/>
      <c r="J1395" s="253">
        <f>ROUND(I1395*H1395,2)</f>
        <v>0</v>
      </c>
      <c r="K1395" s="249" t="s">
        <v>203</v>
      </c>
      <c r="L1395" s="254"/>
      <c r="M1395" s="255" t="s">
        <v>28</v>
      </c>
      <c r="N1395" s="256" t="s">
        <v>45</v>
      </c>
      <c r="O1395" s="67"/>
      <c r="P1395" s="190">
        <f>O1395*H1395</f>
        <v>0</v>
      </c>
      <c r="Q1395" s="190">
        <v>1.2489999999999999E-2</v>
      </c>
      <c r="R1395" s="190">
        <f>Q1395*H1395</f>
        <v>1.2489999999999999E-2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1855</v>
      </c>
    </row>
    <row r="1396" spans="1:65" s="2" customFormat="1" ht="21.75" customHeight="1">
      <c r="A1396" s="37"/>
      <c r="B1396" s="38"/>
      <c r="C1396" s="247" t="s">
        <v>1856</v>
      </c>
      <c r="D1396" s="247" t="s">
        <v>519</v>
      </c>
      <c r="E1396" s="248" t="s">
        <v>1857</v>
      </c>
      <c r="F1396" s="249" t="s">
        <v>1858</v>
      </c>
      <c r="G1396" s="250" t="s">
        <v>210</v>
      </c>
      <c r="H1396" s="251">
        <v>3</v>
      </c>
      <c r="I1396" s="252"/>
      <c r="J1396" s="253">
        <f>ROUND(I1396*H1396,2)</f>
        <v>0</v>
      </c>
      <c r="K1396" s="249" t="s">
        <v>203</v>
      </c>
      <c r="L1396" s="254"/>
      <c r="M1396" s="255" t="s">
        <v>28</v>
      </c>
      <c r="N1396" s="256" t="s">
        <v>45</v>
      </c>
      <c r="O1396" s="67"/>
      <c r="P1396" s="190">
        <f>O1396*H1396</f>
        <v>0</v>
      </c>
      <c r="Q1396" s="190">
        <v>1.521E-2</v>
      </c>
      <c r="R1396" s="190">
        <f>Q1396*H1396</f>
        <v>4.5629999999999997E-2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1859</v>
      </c>
    </row>
    <row r="1397" spans="1:65" s="2" customFormat="1" ht="21.75" customHeight="1">
      <c r="A1397" s="37"/>
      <c r="B1397" s="38"/>
      <c r="C1397" s="247" t="s">
        <v>1860</v>
      </c>
      <c r="D1397" s="247" t="s">
        <v>519</v>
      </c>
      <c r="E1397" s="248" t="s">
        <v>1861</v>
      </c>
      <c r="F1397" s="249" t="s">
        <v>1862</v>
      </c>
      <c r="G1397" s="250" t="s">
        <v>210</v>
      </c>
      <c r="H1397" s="251">
        <v>1</v>
      </c>
      <c r="I1397" s="252"/>
      <c r="J1397" s="253">
        <f>ROUND(I1397*H1397,2)</f>
        <v>0</v>
      </c>
      <c r="K1397" s="249" t="s">
        <v>203</v>
      </c>
      <c r="L1397" s="254"/>
      <c r="M1397" s="255" t="s">
        <v>28</v>
      </c>
      <c r="N1397" s="256" t="s">
        <v>45</v>
      </c>
      <c r="O1397" s="67"/>
      <c r="P1397" s="190">
        <f>O1397*H1397</f>
        <v>0</v>
      </c>
      <c r="Q1397" s="190">
        <v>1.272E-2</v>
      </c>
      <c r="R1397" s="190">
        <f>Q1397*H1397</f>
        <v>1.272E-2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1863</v>
      </c>
    </row>
    <row r="1398" spans="1:65" s="2" customFormat="1" ht="21.75" customHeight="1">
      <c r="A1398" s="37"/>
      <c r="B1398" s="38"/>
      <c r="C1398" s="247" t="s">
        <v>1864</v>
      </c>
      <c r="D1398" s="247" t="s">
        <v>519</v>
      </c>
      <c r="E1398" s="248" t="s">
        <v>1865</v>
      </c>
      <c r="F1398" s="249" t="s">
        <v>1866</v>
      </c>
      <c r="G1398" s="250" t="s">
        <v>210</v>
      </c>
      <c r="H1398" s="251">
        <v>3</v>
      </c>
      <c r="I1398" s="252"/>
      <c r="J1398" s="253">
        <f>ROUND(I1398*H1398,2)</f>
        <v>0</v>
      </c>
      <c r="K1398" s="249" t="s">
        <v>203</v>
      </c>
      <c r="L1398" s="254"/>
      <c r="M1398" s="255" t="s">
        <v>28</v>
      </c>
      <c r="N1398" s="256" t="s">
        <v>45</v>
      </c>
      <c r="O1398" s="67"/>
      <c r="P1398" s="190">
        <f>O1398*H1398</f>
        <v>0</v>
      </c>
      <c r="Q1398" s="190">
        <v>1.553E-2</v>
      </c>
      <c r="R1398" s="190">
        <f>Q1398*H1398</f>
        <v>4.6589999999999999E-2</v>
      </c>
      <c r="S1398" s="190">
        <v>0</v>
      </c>
      <c r="T1398" s="191">
        <f>S1398*H1398</f>
        <v>0</v>
      </c>
      <c r="U1398" s="37"/>
      <c r="V1398" s="37"/>
      <c r="W1398" s="37"/>
      <c r="X1398" s="37"/>
      <c r="Y1398" s="37"/>
      <c r="Z1398" s="37"/>
      <c r="AA1398" s="37"/>
      <c r="AB1398" s="37"/>
      <c r="AC1398" s="37"/>
      <c r="AD1398" s="37"/>
      <c r="AE1398" s="37"/>
      <c r="AR1398" s="192" t="s">
        <v>243</v>
      </c>
      <c r="AT1398" s="192" t="s">
        <v>519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1867</v>
      </c>
    </row>
    <row r="1399" spans="1:65" s="2" customFormat="1" ht="24.2" customHeight="1">
      <c r="A1399" s="37"/>
      <c r="B1399" s="38"/>
      <c r="C1399" s="181" t="s">
        <v>1868</v>
      </c>
      <c r="D1399" s="181" t="s">
        <v>199</v>
      </c>
      <c r="E1399" s="182" t="s">
        <v>1869</v>
      </c>
      <c r="F1399" s="183" t="s">
        <v>1870</v>
      </c>
      <c r="G1399" s="184" t="s">
        <v>210</v>
      </c>
      <c r="H1399" s="185">
        <v>3</v>
      </c>
      <c r="I1399" s="186"/>
      <c r="J1399" s="187">
        <f>ROUND(I1399*H1399,2)</f>
        <v>0</v>
      </c>
      <c r="K1399" s="183" t="s">
        <v>203</v>
      </c>
      <c r="L1399" s="42"/>
      <c r="M1399" s="188" t="s">
        <v>28</v>
      </c>
      <c r="N1399" s="189" t="s">
        <v>45</v>
      </c>
      <c r="O1399" s="67"/>
      <c r="P1399" s="190">
        <f>O1399*H1399</f>
        <v>0</v>
      </c>
      <c r="Q1399" s="190">
        <v>0.52571000000000001</v>
      </c>
      <c r="R1399" s="190">
        <f>Q1399*H1399</f>
        <v>1.5771299999999999</v>
      </c>
      <c r="S1399" s="190">
        <v>0</v>
      </c>
      <c r="T1399" s="191">
        <f>S1399*H1399</f>
        <v>0</v>
      </c>
      <c r="U1399" s="37"/>
      <c r="V1399" s="37"/>
      <c r="W1399" s="37"/>
      <c r="X1399" s="37"/>
      <c r="Y1399" s="37"/>
      <c r="Z1399" s="37"/>
      <c r="AA1399" s="37"/>
      <c r="AB1399" s="37"/>
      <c r="AC1399" s="37"/>
      <c r="AD1399" s="37"/>
      <c r="AE1399" s="37"/>
      <c r="AR1399" s="192" t="s">
        <v>204</v>
      </c>
      <c r="AT1399" s="192" t="s">
        <v>199</v>
      </c>
      <c r="AU1399" s="192" t="s">
        <v>84</v>
      </c>
      <c r="AY1399" s="20" t="s">
        <v>197</v>
      </c>
      <c r="BE1399" s="193">
        <f>IF(N1399="základní",J1399,0)</f>
        <v>0</v>
      </c>
      <c r="BF1399" s="193">
        <f>IF(N1399="snížená",J1399,0)</f>
        <v>0</v>
      </c>
      <c r="BG1399" s="193">
        <f>IF(N1399="zákl. přenesená",J1399,0)</f>
        <v>0</v>
      </c>
      <c r="BH1399" s="193">
        <f>IF(N1399="sníž. přenesená",J1399,0)</f>
        <v>0</v>
      </c>
      <c r="BI1399" s="193">
        <f>IF(N1399="nulová",J1399,0)</f>
        <v>0</v>
      </c>
      <c r="BJ1399" s="20" t="s">
        <v>82</v>
      </c>
      <c r="BK1399" s="193">
        <f>ROUND(I1399*H1399,2)</f>
        <v>0</v>
      </c>
      <c r="BL1399" s="20" t="s">
        <v>204</v>
      </c>
      <c r="BM1399" s="192" t="s">
        <v>1871</v>
      </c>
    </row>
    <row r="1400" spans="1:65" s="2" customFormat="1" ht="11.25">
      <c r="A1400" s="37"/>
      <c r="B1400" s="38"/>
      <c r="C1400" s="39"/>
      <c r="D1400" s="194" t="s">
        <v>206</v>
      </c>
      <c r="E1400" s="39"/>
      <c r="F1400" s="195" t="s">
        <v>1872</v>
      </c>
      <c r="G1400" s="39"/>
      <c r="H1400" s="39"/>
      <c r="I1400" s="196"/>
      <c r="J1400" s="39"/>
      <c r="K1400" s="39"/>
      <c r="L1400" s="42"/>
      <c r="M1400" s="197"/>
      <c r="N1400" s="198"/>
      <c r="O1400" s="67"/>
      <c r="P1400" s="67"/>
      <c r="Q1400" s="67"/>
      <c r="R1400" s="67"/>
      <c r="S1400" s="67"/>
      <c r="T1400" s="68"/>
      <c r="U1400" s="37"/>
      <c r="V1400" s="37"/>
      <c r="W1400" s="37"/>
      <c r="X1400" s="37"/>
      <c r="Y1400" s="37"/>
      <c r="Z1400" s="37"/>
      <c r="AA1400" s="37"/>
      <c r="AB1400" s="37"/>
      <c r="AC1400" s="37"/>
      <c r="AD1400" s="37"/>
      <c r="AE1400" s="37"/>
      <c r="AT1400" s="20" t="s">
        <v>206</v>
      </c>
      <c r="AU1400" s="20" t="s">
        <v>84</v>
      </c>
    </row>
    <row r="1401" spans="1:65" s="15" customFormat="1" ht="11.25">
      <c r="B1401" s="222"/>
      <c r="C1401" s="223"/>
      <c r="D1401" s="201" t="s">
        <v>213</v>
      </c>
      <c r="E1401" s="224" t="s">
        <v>28</v>
      </c>
      <c r="F1401" s="225" t="s">
        <v>1809</v>
      </c>
      <c r="G1401" s="223"/>
      <c r="H1401" s="224" t="s">
        <v>28</v>
      </c>
      <c r="I1401" s="226"/>
      <c r="J1401" s="223"/>
      <c r="K1401" s="223"/>
      <c r="L1401" s="227"/>
      <c r="M1401" s="228"/>
      <c r="N1401" s="229"/>
      <c r="O1401" s="229"/>
      <c r="P1401" s="229"/>
      <c r="Q1401" s="229"/>
      <c r="R1401" s="229"/>
      <c r="S1401" s="229"/>
      <c r="T1401" s="230"/>
      <c r="AT1401" s="231" t="s">
        <v>213</v>
      </c>
      <c r="AU1401" s="231" t="s">
        <v>84</v>
      </c>
      <c r="AV1401" s="15" t="s">
        <v>82</v>
      </c>
      <c r="AW1401" s="15" t="s">
        <v>35</v>
      </c>
      <c r="AX1401" s="15" t="s">
        <v>74</v>
      </c>
      <c r="AY1401" s="231"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3" customFormat="1" ht="11.25">
      <c r="B1403" s="199"/>
      <c r="C1403" s="200"/>
      <c r="D1403" s="201" t="s">
        <v>213</v>
      </c>
      <c r="E1403" s="202" t="s">
        <v>28</v>
      </c>
      <c r="F1403" s="203" t="s">
        <v>1874</v>
      </c>
      <c r="G1403" s="200"/>
      <c r="H1403" s="204">
        <v>1</v>
      </c>
      <c r="I1403" s="205"/>
      <c r="J1403" s="200"/>
      <c r="K1403" s="200"/>
      <c r="L1403" s="206"/>
      <c r="M1403" s="207"/>
      <c r="N1403" s="208"/>
      <c r="O1403" s="208"/>
      <c r="P1403" s="208"/>
      <c r="Q1403" s="208"/>
      <c r="R1403" s="208"/>
      <c r="S1403" s="208"/>
      <c r="T1403" s="209"/>
      <c r="AT1403" s="210" t="s">
        <v>213</v>
      </c>
      <c r="AU1403" s="210" t="s">
        <v>84</v>
      </c>
      <c r="AV1403" s="13" t="s">
        <v>84</v>
      </c>
      <c r="AW1403" s="13" t="s">
        <v>35</v>
      </c>
      <c r="AX1403" s="13" t="s">
        <v>74</v>
      </c>
      <c r="AY1403" s="210" t="s">
        <v>197</v>
      </c>
    </row>
    <row r="1404" spans="1:65" s="16" customFormat="1" ht="11.25">
      <c r="B1404" s="232"/>
      <c r="C1404" s="233"/>
      <c r="D1404" s="201" t="s">
        <v>213</v>
      </c>
      <c r="E1404" s="234" t="s">
        <v>28</v>
      </c>
      <c r="F1404" s="235" t="s">
        <v>416</v>
      </c>
      <c r="G1404" s="233"/>
      <c r="H1404" s="236">
        <v>2</v>
      </c>
      <c r="I1404" s="237"/>
      <c r="J1404" s="233"/>
      <c r="K1404" s="233"/>
      <c r="L1404" s="238"/>
      <c r="M1404" s="239"/>
      <c r="N1404" s="240"/>
      <c r="O1404" s="240"/>
      <c r="P1404" s="240"/>
      <c r="Q1404" s="240"/>
      <c r="R1404" s="240"/>
      <c r="S1404" s="240"/>
      <c r="T1404" s="241"/>
      <c r="AT1404" s="242" t="s">
        <v>213</v>
      </c>
      <c r="AU1404" s="242" t="s">
        <v>84</v>
      </c>
      <c r="AV1404" s="16" t="s">
        <v>160</v>
      </c>
      <c r="AW1404" s="16" t="s">
        <v>35</v>
      </c>
      <c r="AX1404" s="16" t="s">
        <v>74</v>
      </c>
      <c r="AY1404" s="242" t="s">
        <v>197</v>
      </c>
    </row>
    <row r="1405" spans="1:65" s="13" customFormat="1" ht="11.25">
      <c r="B1405" s="199"/>
      <c r="C1405" s="200"/>
      <c r="D1405" s="201" t="s">
        <v>213</v>
      </c>
      <c r="E1405" s="202" t="s">
        <v>28</v>
      </c>
      <c r="F1405" s="203" t="s">
        <v>1875</v>
      </c>
      <c r="G1405" s="200"/>
      <c r="H1405" s="204">
        <v>1</v>
      </c>
      <c r="I1405" s="205"/>
      <c r="J1405" s="200"/>
      <c r="K1405" s="200"/>
      <c r="L1405" s="206"/>
      <c r="M1405" s="207"/>
      <c r="N1405" s="208"/>
      <c r="O1405" s="208"/>
      <c r="P1405" s="208"/>
      <c r="Q1405" s="208"/>
      <c r="R1405" s="208"/>
      <c r="S1405" s="208"/>
      <c r="T1405" s="209"/>
      <c r="AT1405" s="210" t="s">
        <v>213</v>
      </c>
      <c r="AU1405" s="210" t="s">
        <v>84</v>
      </c>
      <c r="AV1405" s="13" t="s">
        <v>84</v>
      </c>
      <c r="AW1405" s="13" t="s">
        <v>35</v>
      </c>
      <c r="AX1405" s="13" t="s">
        <v>74</v>
      </c>
      <c r="AY1405" s="210" t="s">
        <v>197</v>
      </c>
    </row>
    <row r="1406" spans="1:65" s="14" customFormat="1" ht="11.25">
      <c r="B1406" s="211"/>
      <c r="C1406" s="212"/>
      <c r="D1406" s="201" t="s">
        <v>213</v>
      </c>
      <c r="E1406" s="213" t="s">
        <v>28</v>
      </c>
      <c r="F1406" s="214" t="s">
        <v>226</v>
      </c>
      <c r="G1406" s="212"/>
      <c r="H1406" s="215">
        <v>3</v>
      </c>
      <c r="I1406" s="216"/>
      <c r="J1406" s="212"/>
      <c r="K1406" s="212"/>
      <c r="L1406" s="217"/>
      <c r="M1406" s="218"/>
      <c r="N1406" s="219"/>
      <c r="O1406" s="219"/>
      <c r="P1406" s="219"/>
      <c r="Q1406" s="219"/>
      <c r="R1406" s="219"/>
      <c r="S1406" s="219"/>
      <c r="T1406" s="220"/>
      <c r="AT1406" s="221" t="s">
        <v>213</v>
      </c>
      <c r="AU1406" s="221" t="s">
        <v>84</v>
      </c>
      <c r="AV1406" s="14" t="s">
        <v>204</v>
      </c>
      <c r="AW1406" s="14" t="s">
        <v>35</v>
      </c>
      <c r="AX1406" s="14" t="s">
        <v>82</v>
      </c>
      <c r="AY1406" s="221" t="s">
        <v>197</v>
      </c>
    </row>
    <row r="1407" spans="1:65" s="2" customFormat="1" ht="21.75" customHeight="1">
      <c r="A1407" s="37"/>
      <c r="B1407" s="38"/>
      <c r="C1407" s="247" t="s">
        <v>1876</v>
      </c>
      <c r="D1407" s="247" t="s">
        <v>519</v>
      </c>
      <c r="E1407" s="248" t="s">
        <v>1877</v>
      </c>
      <c r="F1407" s="249" t="s">
        <v>1878</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1879</v>
      </c>
    </row>
    <row r="1408" spans="1:65" s="2" customFormat="1" ht="21.75" customHeight="1">
      <c r="A1408" s="37"/>
      <c r="B1408" s="38"/>
      <c r="C1408" s="247" t="s">
        <v>1880</v>
      </c>
      <c r="D1408" s="247" t="s">
        <v>519</v>
      </c>
      <c r="E1408" s="248" t="s">
        <v>1881</v>
      </c>
      <c r="F1408" s="249" t="s">
        <v>1882</v>
      </c>
      <c r="G1408" s="250" t="s">
        <v>210</v>
      </c>
      <c r="H1408" s="251">
        <v>1</v>
      </c>
      <c r="I1408" s="252"/>
      <c r="J1408" s="253">
        <f>ROUND(I1408*H1408,2)</f>
        <v>0</v>
      </c>
      <c r="K1408" s="249" t="s">
        <v>28</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1883</v>
      </c>
    </row>
    <row r="1409" spans="1:65" s="2" customFormat="1" ht="21.75" customHeight="1">
      <c r="A1409" s="37"/>
      <c r="B1409" s="38"/>
      <c r="C1409" s="247" t="s">
        <v>1884</v>
      </c>
      <c r="D1409" s="247" t="s">
        <v>519</v>
      </c>
      <c r="E1409" s="248" t="s">
        <v>1885</v>
      </c>
      <c r="F1409" s="249" t="s">
        <v>1886</v>
      </c>
      <c r="G1409" s="250" t="s">
        <v>210</v>
      </c>
      <c r="H1409" s="251">
        <v>1</v>
      </c>
      <c r="I1409" s="252"/>
      <c r="J1409" s="253">
        <f>ROUND(I1409*H1409,2)</f>
        <v>0</v>
      </c>
      <c r="K1409" s="249" t="s">
        <v>203</v>
      </c>
      <c r="L1409" s="254"/>
      <c r="M1409" s="255" t="s">
        <v>28</v>
      </c>
      <c r="N1409" s="256" t="s">
        <v>45</v>
      </c>
      <c r="O1409" s="67"/>
      <c r="P1409" s="190">
        <f>O1409*H1409</f>
        <v>0</v>
      </c>
      <c r="Q1409" s="190">
        <v>1.524E-2</v>
      </c>
      <c r="R1409" s="190">
        <f>Q1409*H1409</f>
        <v>1.524E-2</v>
      </c>
      <c r="S1409" s="190">
        <v>0</v>
      </c>
      <c r="T1409" s="191">
        <f>S1409*H1409</f>
        <v>0</v>
      </c>
      <c r="U1409" s="37"/>
      <c r="V1409" s="37"/>
      <c r="W1409" s="37"/>
      <c r="X1409" s="37"/>
      <c r="Y1409" s="37"/>
      <c r="Z1409" s="37"/>
      <c r="AA1409" s="37"/>
      <c r="AB1409" s="37"/>
      <c r="AC1409" s="37"/>
      <c r="AD1409" s="37"/>
      <c r="AE1409" s="37"/>
      <c r="AR1409" s="192" t="s">
        <v>243</v>
      </c>
      <c r="AT1409" s="192" t="s">
        <v>519</v>
      </c>
      <c r="AU1409" s="192" t="s">
        <v>84</v>
      </c>
      <c r="AY1409" s="20" t="s">
        <v>197</v>
      </c>
      <c r="BE1409" s="193">
        <f>IF(N1409="základní",J1409,0)</f>
        <v>0</v>
      </c>
      <c r="BF1409" s="193">
        <f>IF(N1409="snížená",J1409,0)</f>
        <v>0</v>
      </c>
      <c r="BG1409" s="193">
        <f>IF(N1409="zákl. přenesená",J1409,0)</f>
        <v>0</v>
      </c>
      <c r="BH1409" s="193">
        <f>IF(N1409="sníž. přenesená",J1409,0)</f>
        <v>0</v>
      </c>
      <c r="BI1409" s="193">
        <f>IF(N1409="nulová",J1409,0)</f>
        <v>0</v>
      </c>
      <c r="BJ1409" s="20" t="s">
        <v>82</v>
      </c>
      <c r="BK1409" s="193">
        <f>ROUND(I1409*H1409,2)</f>
        <v>0</v>
      </c>
      <c r="BL1409" s="20" t="s">
        <v>204</v>
      </c>
      <c r="BM1409" s="192" t="s">
        <v>1887</v>
      </c>
    </row>
    <row r="1410" spans="1:65" s="12" customFormat="1" ht="22.9" customHeight="1">
      <c r="B1410" s="165"/>
      <c r="C1410" s="166"/>
      <c r="D1410" s="167" t="s">
        <v>73</v>
      </c>
      <c r="E1410" s="179" t="s">
        <v>248</v>
      </c>
      <c r="F1410" s="179" t="s">
        <v>438</v>
      </c>
      <c r="G1410" s="166"/>
      <c r="H1410" s="166"/>
      <c r="I1410" s="169"/>
      <c r="J1410" s="180">
        <f>BK1410</f>
        <v>0</v>
      </c>
      <c r="K1410" s="166"/>
      <c r="L1410" s="171"/>
      <c r="M1410" s="172"/>
      <c r="N1410" s="173"/>
      <c r="O1410" s="173"/>
      <c r="P1410" s="174">
        <f>SUM(P1411:P1615)</f>
        <v>0</v>
      </c>
      <c r="Q1410" s="173"/>
      <c r="R1410" s="174">
        <f>SUM(R1411:R1615)</f>
        <v>0.19675459999999997</v>
      </c>
      <c r="S1410" s="173"/>
      <c r="T1410" s="175">
        <f>SUM(T1411:T1615)</f>
        <v>5.9272200000000002</v>
      </c>
      <c r="AR1410" s="176" t="s">
        <v>82</v>
      </c>
      <c r="AT1410" s="177" t="s">
        <v>73</v>
      </c>
      <c r="AU1410" s="177" t="s">
        <v>82</v>
      </c>
      <c r="AY1410" s="176" t="s">
        <v>197</v>
      </c>
      <c r="BK1410" s="178">
        <f>SUM(BK1411:BK1615)</f>
        <v>0</v>
      </c>
    </row>
    <row r="1411" spans="1:65" s="2" customFormat="1" ht="24.2" customHeight="1">
      <c r="A1411" s="37"/>
      <c r="B1411" s="38"/>
      <c r="C1411" s="181" t="s">
        <v>1888</v>
      </c>
      <c r="D1411" s="181" t="s">
        <v>199</v>
      </c>
      <c r="E1411" s="182" t="s">
        <v>1889</v>
      </c>
      <c r="F1411" s="183" t="s">
        <v>1890</v>
      </c>
      <c r="G1411" s="184" t="s">
        <v>202</v>
      </c>
      <c r="H1411" s="185">
        <v>2112</v>
      </c>
      <c r="I1411" s="186"/>
      <c r="J1411" s="187">
        <f>ROUND(I1411*H1411,2)</f>
        <v>0</v>
      </c>
      <c r="K1411" s="183" t="s">
        <v>203</v>
      </c>
      <c r="L1411" s="42"/>
      <c r="M1411" s="188" t="s">
        <v>28</v>
      </c>
      <c r="N1411" s="189" t="s">
        <v>45</v>
      </c>
      <c r="O1411" s="67"/>
      <c r="P1411" s="190">
        <f>O1411*H1411</f>
        <v>0</v>
      </c>
      <c r="Q1411" s="190">
        <v>0</v>
      </c>
      <c r="R1411" s="190">
        <f>Q1411*H1411</f>
        <v>0</v>
      </c>
      <c r="S1411" s="190">
        <v>0</v>
      </c>
      <c r="T1411" s="191">
        <f>S1411*H1411</f>
        <v>0</v>
      </c>
      <c r="U1411" s="37"/>
      <c r="V1411" s="37"/>
      <c r="W1411" s="37"/>
      <c r="X1411" s="37"/>
      <c r="Y1411" s="37"/>
      <c r="Z1411" s="37"/>
      <c r="AA1411" s="37"/>
      <c r="AB1411" s="37"/>
      <c r="AC1411" s="37"/>
      <c r="AD1411" s="37"/>
      <c r="AE1411" s="37"/>
      <c r="AR1411" s="192" t="s">
        <v>204</v>
      </c>
      <c r="AT1411" s="192" t="s">
        <v>199</v>
      </c>
      <c r="AU1411" s="192" t="s">
        <v>84</v>
      </c>
      <c r="AY1411" s="20" t="s">
        <v>197</v>
      </c>
      <c r="BE1411" s="193">
        <f>IF(N1411="základní",J1411,0)</f>
        <v>0</v>
      </c>
      <c r="BF1411" s="193">
        <f>IF(N1411="snížená",J1411,0)</f>
        <v>0</v>
      </c>
      <c r="BG1411" s="193">
        <f>IF(N1411="zákl. přenesená",J1411,0)</f>
        <v>0</v>
      </c>
      <c r="BH1411" s="193">
        <f>IF(N1411="sníž. přenesená",J1411,0)</f>
        <v>0</v>
      </c>
      <c r="BI1411" s="193">
        <f>IF(N1411="nulová",J1411,0)</f>
        <v>0</v>
      </c>
      <c r="BJ1411" s="20" t="s">
        <v>82</v>
      </c>
      <c r="BK1411" s="193">
        <f>ROUND(I1411*H1411,2)</f>
        <v>0</v>
      </c>
      <c r="BL1411" s="20" t="s">
        <v>204</v>
      </c>
      <c r="BM1411" s="192" t="s">
        <v>1891</v>
      </c>
    </row>
    <row r="1412" spans="1:65" s="2" customFormat="1" ht="11.25">
      <c r="A1412" s="37"/>
      <c r="B1412" s="38"/>
      <c r="C1412" s="39"/>
      <c r="D1412" s="194" t="s">
        <v>206</v>
      </c>
      <c r="E1412" s="39"/>
      <c r="F1412" s="195" t="s">
        <v>1892</v>
      </c>
      <c r="G1412" s="39"/>
      <c r="H1412" s="39"/>
      <c r="I1412" s="196"/>
      <c r="J1412" s="39"/>
      <c r="K1412" s="39"/>
      <c r="L1412" s="42"/>
      <c r="M1412" s="197"/>
      <c r="N1412" s="198"/>
      <c r="O1412" s="67"/>
      <c r="P1412" s="67"/>
      <c r="Q1412" s="67"/>
      <c r="R1412" s="67"/>
      <c r="S1412" s="67"/>
      <c r="T1412" s="68"/>
      <c r="U1412" s="37"/>
      <c r="V1412" s="37"/>
      <c r="W1412" s="37"/>
      <c r="X1412" s="37"/>
      <c r="Y1412" s="37"/>
      <c r="Z1412" s="37"/>
      <c r="AA1412" s="37"/>
      <c r="AB1412" s="37"/>
      <c r="AC1412" s="37"/>
      <c r="AD1412" s="37"/>
      <c r="AE1412" s="37"/>
      <c r="AT1412" s="20" t="s">
        <v>206</v>
      </c>
      <c r="AU1412" s="20" t="s">
        <v>84</v>
      </c>
    </row>
    <row r="1413" spans="1:65" s="15" customFormat="1" ht="11.25">
      <c r="B1413" s="222"/>
      <c r="C1413" s="223"/>
      <c r="D1413" s="201" t="s">
        <v>213</v>
      </c>
      <c r="E1413" s="224" t="s">
        <v>28</v>
      </c>
      <c r="F1413" s="225" t="s">
        <v>1577</v>
      </c>
      <c r="G1413" s="223"/>
      <c r="H1413" s="224" t="s">
        <v>28</v>
      </c>
      <c r="I1413" s="226"/>
      <c r="J1413" s="223"/>
      <c r="K1413" s="223"/>
      <c r="L1413" s="227"/>
      <c r="M1413" s="228"/>
      <c r="N1413" s="229"/>
      <c r="O1413" s="229"/>
      <c r="P1413" s="229"/>
      <c r="Q1413" s="229"/>
      <c r="R1413" s="229"/>
      <c r="S1413" s="229"/>
      <c r="T1413" s="230"/>
      <c r="AT1413" s="231" t="s">
        <v>213</v>
      </c>
      <c r="AU1413" s="231" t="s">
        <v>84</v>
      </c>
      <c r="AV1413" s="15" t="s">
        <v>82</v>
      </c>
      <c r="AW1413" s="15" t="s">
        <v>35</v>
      </c>
      <c r="AX1413" s="15" t="s">
        <v>74</v>
      </c>
      <c r="AY1413" s="231" t="s">
        <v>197</v>
      </c>
    </row>
    <row r="1414" spans="1:65" s="13" customFormat="1" ht="11.25">
      <c r="B1414" s="199"/>
      <c r="C1414" s="200"/>
      <c r="D1414" s="201" t="s">
        <v>213</v>
      </c>
      <c r="E1414" s="202" t="s">
        <v>28</v>
      </c>
      <c r="F1414" s="203" t="s">
        <v>1893</v>
      </c>
      <c r="G1414" s="200"/>
      <c r="H1414" s="204">
        <v>2112</v>
      </c>
      <c r="I1414" s="205"/>
      <c r="J1414" s="200"/>
      <c r="K1414" s="200"/>
      <c r="L1414" s="206"/>
      <c r="M1414" s="207"/>
      <c r="N1414" s="208"/>
      <c r="O1414" s="208"/>
      <c r="P1414" s="208"/>
      <c r="Q1414" s="208"/>
      <c r="R1414" s="208"/>
      <c r="S1414" s="208"/>
      <c r="T1414" s="209"/>
      <c r="AT1414" s="210" t="s">
        <v>213</v>
      </c>
      <c r="AU1414" s="210" t="s">
        <v>84</v>
      </c>
      <c r="AV1414" s="13" t="s">
        <v>84</v>
      </c>
      <c r="AW1414" s="13" t="s">
        <v>35</v>
      </c>
      <c r="AX1414" s="13" t="s">
        <v>82</v>
      </c>
      <c r="AY1414" s="210" t="s">
        <v>197</v>
      </c>
    </row>
    <row r="1415" spans="1:65" s="2" customFormat="1" ht="33" customHeight="1">
      <c r="A1415" s="37"/>
      <c r="B1415" s="38"/>
      <c r="C1415" s="181" t="s">
        <v>1894</v>
      </c>
      <c r="D1415" s="181" t="s">
        <v>199</v>
      </c>
      <c r="E1415" s="182" t="s">
        <v>1895</v>
      </c>
      <c r="F1415" s="183" t="s">
        <v>1896</v>
      </c>
      <c r="G1415" s="184" t="s">
        <v>202</v>
      </c>
      <c r="H1415" s="185">
        <v>633600</v>
      </c>
      <c r="I1415" s="186"/>
      <c r="J1415" s="187">
        <f>ROUND(I1415*H1415,2)</f>
        <v>0</v>
      </c>
      <c r="K1415" s="183" t="s">
        <v>203</v>
      </c>
      <c r="L1415" s="42"/>
      <c r="M1415" s="188" t="s">
        <v>28</v>
      </c>
      <c r="N1415" s="189" t="s">
        <v>45</v>
      </c>
      <c r="O1415" s="67"/>
      <c r="P1415" s="190">
        <f>O1415*H1415</f>
        <v>0</v>
      </c>
      <c r="Q1415" s="190">
        <v>0</v>
      </c>
      <c r="R1415" s="190">
        <f>Q1415*H1415</f>
        <v>0</v>
      </c>
      <c r="S1415" s="190">
        <v>0</v>
      </c>
      <c r="T1415" s="191">
        <f>S1415*H1415</f>
        <v>0</v>
      </c>
      <c r="U1415" s="37"/>
      <c r="V1415" s="37"/>
      <c r="W1415" s="37"/>
      <c r="X1415" s="37"/>
      <c r="Y1415" s="37"/>
      <c r="Z1415" s="37"/>
      <c r="AA1415" s="37"/>
      <c r="AB1415" s="37"/>
      <c r="AC1415" s="37"/>
      <c r="AD1415" s="37"/>
      <c r="AE1415" s="37"/>
      <c r="AR1415" s="192" t="s">
        <v>204</v>
      </c>
      <c r="AT1415" s="192" t="s">
        <v>199</v>
      </c>
      <c r="AU1415" s="192" t="s">
        <v>84</v>
      </c>
      <c r="AY1415" s="20" t="s">
        <v>197</v>
      </c>
      <c r="BE1415" s="193">
        <f>IF(N1415="základní",J1415,0)</f>
        <v>0</v>
      </c>
      <c r="BF1415" s="193">
        <f>IF(N1415="snížená",J1415,0)</f>
        <v>0</v>
      </c>
      <c r="BG1415" s="193">
        <f>IF(N1415="zákl. přenesená",J1415,0)</f>
        <v>0</v>
      </c>
      <c r="BH1415" s="193">
        <f>IF(N1415="sníž. přenesená",J1415,0)</f>
        <v>0</v>
      </c>
      <c r="BI1415" s="193">
        <f>IF(N1415="nulová",J1415,0)</f>
        <v>0</v>
      </c>
      <c r="BJ1415" s="20" t="s">
        <v>82</v>
      </c>
      <c r="BK1415" s="193">
        <f>ROUND(I1415*H1415,2)</f>
        <v>0</v>
      </c>
      <c r="BL1415" s="20" t="s">
        <v>204</v>
      </c>
      <c r="BM1415" s="192" t="s">
        <v>1897</v>
      </c>
    </row>
    <row r="1416" spans="1:65" s="2" customFormat="1" ht="11.25">
      <c r="A1416" s="37"/>
      <c r="B1416" s="38"/>
      <c r="C1416" s="39"/>
      <c r="D1416" s="194" t="s">
        <v>206</v>
      </c>
      <c r="E1416" s="39"/>
      <c r="F1416" s="195" t="s">
        <v>1898</v>
      </c>
      <c r="G1416" s="39"/>
      <c r="H1416" s="39"/>
      <c r="I1416" s="196"/>
      <c r="J1416" s="39"/>
      <c r="K1416" s="39"/>
      <c r="L1416" s="42"/>
      <c r="M1416" s="197"/>
      <c r="N1416" s="198"/>
      <c r="O1416" s="67"/>
      <c r="P1416" s="67"/>
      <c r="Q1416" s="67"/>
      <c r="R1416" s="67"/>
      <c r="S1416" s="67"/>
      <c r="T1416" s="68"/>
      <c r="U1416" s="37"/>
      <c r="V1416" s="37"/>
      <c r="W1416" s="37"/>
      <c r="X1416" s="37"/>
      <c r="Y1416" s="37"/>
      <c r="Z1416" s="37"/>
      <c r="AA1416" s="37"/>
      <c r="AB1416" s="37"/>
      <c r="AC1416" s="37"/>
      <c r="AD1416" s="37"/>
      <c r="AE1416" s="37"/>
      <c r="AT1416" s="20" t="s">
        <v>206</v>
      </c>
      <c r="AU1416" s="20" t="s">
        <v>84</v>
      </c>
    </row>
    <row r="1417" spans="1:65" s="13" customFormat="1" ht="11.25">
      <c r="B1417" s="199"/>
      <c r="C1417" s="200"/>
      <c r="D1417" s="201" t="s">
        <v>213</v>
      </c>
      <c r="E1417" s="200"/>
      <c r="F1417" s="203" t="s">
        <v>1899</v>
      </c>
      <c r="G1417" s="200"/>
      <c r="H1417" s="204">
        <v>633600</v>
      </c>
      <c r="I1417" s="205"/>
      <c r="J1417" s="200"/>
      <c r="K1417" s="200"/>
      <c r="L1417" s="206"/>
      <c r="M1417" s="207"/>
      <c r="N1417" s="208"/>
      <c r="O1417" s="208"/>
      <c r="P1417" s="208"/>
      <c r="Q1417" s="208"/>
      <c r="R1417" s="208"/>
      <c r="S1417" s="208"/>
      <c r="T1417" s="209"/>
      <c r="AT1417" s="210" t="s">
        <v>213</v>
      </c>
      <c r="AU1417" s="210" t="s">
        <v>84</v>
      </c>
      <c r="AV1417" s="13" t="s">
        <v>84</v>
      </c>
      <c r="AW1417" s="13" t="s">
        <v>4</v>
      </c>
      <c r="AX1417" s="13" t="s">
        <v>82</v>
      </c>
      <c r="AY1417" s="210" t="s">
        <v>197</v>
      </c>
    </row>
    <row r="1418" spans="1:65" s="2" customFormat="1" ht="37.9" customHeight="1">
      <c r="A1418" s="37"/>
      <c r="B1418" s="38"/>
      <c r="C1418" s="181" t="s">
        <v>1900</v>
      </c>
      <c r="D1418" s="181" t="s">
        <v>199</v>
      </c>
      <c r="E1418" s="182" t="s">
        <v>1901</v>
      </c>
      <c r="F1418" s="183" t="s">
        <v>1902</v>
      </c>
      <c r="G1418" s="184" t="s">
        <v>210</v>
      </c>
      <c r="H1418" s="185">
        <v>1</v>
      </c>
      <c r="I1418" s="186"/>
      <c r="J1418" s="187">
        <f>ROUND(I1418*H1418,2)</f>
        <v>0</v>
      </c>
      <c r="K1418" s="183" t="s">
        <v>203</v>
      </c>
      <c r="L1418" s="42"/>
      <c r="M1418" s="188" t="s">
        <v>28</v>
      </c>
      <c r="N1418" s="189" t="s">
        <v>45</v>
      </c>
      <c r="O1418" s="67"/>
      <c r="P1418" s="190">
        <f>O1418*H1418</f>
        <v>0</v>
      </c>
      <c r="Q1418" s="190">
        <v>0</v>
      </c>
      <c r="R1418" s="190">
        <f>Q1418*H1418</f>
        <v>0</v>
      </c>
      <c r="S1418" s="190">
        <v>0</v>
      </c>
      <c r="T1418" s="191">
        <f>S1418*H1418</f>
        <v>0</v>
      </c>
      <c r="U1418" s="37"/>
      <c r="V1418" s="37"/>
      <c r="W1418" s="37"/>
      <c r="X1418" s="37"/>
      <c r="Y1418" s="37"/>
      <c r="Z1418" s="37"/>
      <c r="AA1418" s="37"/>
      <c r="AB1418" s="37"/>
      <c r="AC1418" s="37"/>
      <c r="AD1418" s="37"/>
      <c r="AE1418" s="37"/>
      <c r="AR1418" s="192" t="s">
        <v>204</v>
      </c>
      <c r="AT1418" s="192" t="s">
        <v>199</v>
      </c>
      <c r="AU1418" s="192" t="s">
        <v>84</v>
      </c>
      <c r="AY1418" s="20" t="s">
        <v>197</v>
      </c>
      <c r="BE1418" s="193">
        <f>IF(N1418="základní",J1418,0)</f>
        <v>0</v>
      </c>
      <c r="BF1418" s="193">
        <f>IF(N1418="snížená",J1418,0)</f>
        <v>0</v>
      </c>
      <c r="BG1418" s="193">
        <f>IF(N1418="zákl. přenesená",J1418,0)</f>
        <v>0</v>
      </c>
      <c r="BH1418" s="193">
        <f>IF(N1418="sníž. přenesená",J1418,0)</f>
        <v>0</v>
      </c>
      <c r="BI1418" s="193">
        <f>IF(N1418="nulová",J1418,0)</f>
        <v>0</v>
      </c>
      <c r="BJ1418" s="20" t="s">
        <v>82</v>
      </c>
      <c r="BK1418" s="193">
        <f>ROUND(I1418*H1418,2)</f>
        <v>0</v>
      </c>
      <c r="BL1418" s="20" t="s">
        <v>204</v>
      </c>
      <c r="BM1418" s="192" t="s">
        <v>1903</v>
      </c>
    </row>
    <row r="1419" spans="1:65" s="2" customFormat="1" ht="11.25">
      <c r="A1419" s="37"/>
      <c r="B1419" s="38"/>
      <c r="C1419" s="39"/>
      <c r="D1419" s="194" t="s">
        <v>206</v>
      </c>
      <c r="E1419" s="39"/>
      <c r="F1419" s="195" t="s">
        <v>1904</v>
      </c>
      <c r="G1419" s="39"/>
      <c r="H1419" s="39"/>
      <c r="I1419" s="196"/>
      <c r="J1419" s="39"/>
      <c r="K1419" s="39"/>
      <c r="L1419" s="42"/>
      <c r="M1419" s="197"/>
      <c r="N1419" s="198"/>
      <c r="O1419" s="67"/>
      <c r="P1419" s="67"/>
      <c r="Q1419" s="67"/>
      <c r="R1419" s="67"/>
      <c r="S1419" s="67"/>
      <c r="T1419" s="68"/>
      <c r="U1419" s="37"/>
      <c r="V1419" s="37"/>
      <c r="W1419" s="37"/>
      <c r="X1419" s="37"/>
      <c r="Y1419" s="37"/>
      <c r="Z1419" s="37"/>
      <c r="AA1419" s="37"/>
      <c r="AB1419" s="37"/>
      <c r="AC1419" s="37"/>
      <c r="AD1419" s="37"/>
      <c r="AE1419" s="37"/>
      <c r="AT1419" s="20" t="s">
        <v>206</v>
      </c>
      <c r="AU1419" s="20" t="s">
        <v>84</v>
      </c>
    </row>
    <row r="1420" spans="1:65" s="2" customFormat="1" ht="24.2" customHeight="1">
      <c r="A1420" s="37"/>
      <c r="B1420" s="38"/>
      <c r="C1420" s="181" t="s">
        <v>1905</v>
      </c>
      <c r="D1420" s="181" t="s">
        <v>199</v>
      </c>
      <c r="E1420" s="182" t="s">
        <v>1906</v>
      </c>
      <c r="F1420" s="183" t="s">
        <v>1907</v>
      </c>
      <c r="G1420" s="184" t="s">
        <v>202</v>
      </c>
      <c r="H1420" s="185">
        <v>2112</v>
      </c>
      <c r="I1420" s="186"/>
      <c r="J1420" s="187">
        <f>ROUND(I1420*H1420,2)</f>
        <v>0</v>
      </c>
      <c r="K1420" s="183" t="s">
        <v>203</v>
      </c>
      <c r="L1420" s="42"/>
      <c r="M1420" s="188" t="s">
        <v>28</v>
      </c>
      <c r="N1420" s="189" t="s">
        <v>45</v>
      </c>
      <c r="O1420" s="67"/>
      <c r="P1420" s="190">
        <f>O1420*H1420</f>
        <v>0</v>
      </c>
      <c r="Q1420" s="190">
        <v>0</v>
      </c>
      <c r="R1420" s="190">
        <f>Q1420*H1420</f>
        <v>0</v>
      </c>
      <c r="S1420" s="190">
        <v>0</v>
      </c>
      <c r="T1420" s="191">
        <f>S1420*H1420</f>
        <v>0</v>
      </c>
      <c r="U1420" s="37"/>
      <c r="V1420" s="37"/>
      <c r="W1420" s="37"/>
      <c r="X1420" s="37"/>
      <c r="Y1420" s="37"/>
      <c r="Z1420" s="37"/>
      <c r="AA1420" s="37"/>
      <c r="AB1420" s="37"/>
      <c r="AC1420" s="37"/>
      <c r="AD1420" s="37"/>
      <c r="AE1420" s="37"/>
      <c r="AR1420" s="192" t="s">
        <v>204</v>
      </c>
      <c r="AT1420" s="192" t="s">
        <v>199</v>
      </c>
      <c r="AU1420" s="192" t="s">
        <v>84</v>
      </c>
      <c r="AY1420" s="20" t="s">
        <v>197</v>
      </c>
      <c r="BE1420" s="193">
        <f>IF(N1420="základní",J1420,0)</f>
        <v>0</v>
      </c>
      <c r="BF1420" s="193">
        <f>IF(N1420="snížená",J1420,0)</f>
        <v>0</v>
      </c>
      <c r="BG1420" s="193">
        <f>IF(N1420="zákl. přenesená",J1420,0)</f>
        <v>0</v>
      </c>
      <c r="BH1420" s="193">
        <f>IF(N1420="sníž. přenesená",J1420,0)</f>
        <v>0</v>
      </c>
      <c r="BI1420" s="193">
        <f>IF(N1420="nulová",J1420,0)</f>
        <v>0</v>
      </c>
      <c r="BJ1420" s="20" t="s">
        <v>82</v>
      </c>
      <c r="BK1420" s="193">
        <f>ROUND(I1420*H1420,2)</f>
        <v>0</v>
      </c>
      <c r="BL1420" s="20" t="s">
        <v>204</v>
      </c>
      <c r="BM1420" s="192" t="s">
        <v>1908</v>
      </c>
    </row>
    <row r="1421" spans="1:65" s="2" customFormat="1" ht="11.25">
      <c r="A1421" s="37"/>
      <c r="B1421" s="38"/>
      <c r="C1421" s="39"/>
      <c r="D1421" s="194" t="s">
        <v>206</v>
      </c>
      <c r="E1421" s="39"/>
      <c r="F1421" s="195" t="s">
        <v>1909</v>
      </c>
      <c r="G1421" s="39"/>
      <c r="H1421" s="39"/>
      <c r="I1421" s="196"/>
      <c r="J1421" s="39"/>
      <c r="K1421" s="39"/>
      <c r="L1421" s="42"/>
      <c r="M1421" s="197"/>
      <c r="N1421" s="198"/>
      <c r="O1421" s="67"/>
      <c r="P1421" s="67"/>
      <c r="Q1421" s="67"/>
      <c r="R1421" s="67"/>
      <c r="S1421" s="67"/>
      <c r="T1421" s="68"/>
      <c r="U1421" s="37"/>
      <c r="V1421" s="37"/>
      <c r="W1421" s="37"/>
      <c r="X1421" s="37"/>
      <c r="Y1421" s="37"/>
      <c r="Z1421" s="37"/>
      <c r="AA1421" s="37"/>
      <c r="AB1421" s="37"/>
      <c r="AC1421" s="37"/>
      <c r="AD1421" s="37"/>
      <c r="AE1421" s="37"/>
      <c r="AT1421" s="20" t="s">
        <v>206</v>
      </c>
      <c r="AU1421" s="20" t="s">
        <v>84</v>
      </c>
    </row>
    <row r="1422" spans="1:65" s="2" customFormat="1" ht="16.5" customHeight="1">
      <c r="A1422" s="37"/>
      <c r="B1422" s="38"/>
      <c r="C1422" s="181" t="s">
        <v>1910</v>
      </c>
      <c r="D1422" s="181" t="s">
        <v>199</v>
      </c>
      <c r="E1422" s="182" t="s">
        <v>1911</v>
      </c>
      <c r="F1422" s="183" t="s">
        <v>1912</v>
      </c>
      <c r="G1422" s="184" t="s">
        <v>202</v>
      </c>
      <c r="H1422" s="185">
        <v>2112</v>
      </c>
      <c r="I1422" s="186"/>
      <c r="J1422" s="187">
        <f>ROUND(I1422*H1422,2)</f>
        <v>0</v>
      </c>
      <c r="K1422" s="183" t="s">
        <v>203</v>
      </c>
      <c r="L1422" s="42"/>
      <c r="M1422" s="188" t="s">
        <v>28</v>
      </c>
      <c r="N1422" s="189" t="s">
        <v>45</v>
      </c>
      <c r="O1422" s="67"/>
      <c r="P1422" s="190">
        <f>O1422*H1422</f>
        <v>0</v>
      </c>
      <c r="Q1422" s="190">
        <v>0</v>
      </c>
      <c r="R1422" s="190">
        <f>Q1422*H1422</f>
        <v>0</v>
      </c>
      <c r="S1422" s="190">
        <v>0</v>
      </c>
      <c r="T1422" s="191">
        <f>S1422*H1422</f>
        <v>0</v>
      </c>
      <c r="U1422" s="37"/>
      <c r="V1422" s="37"/>
      <c r="W1422" s="37"/>
      <c r="X1422" s="37"/>
      <c r="Y1422" s="37"/>
      <c r="Z1422" s="37"/>
      <c r="AA1422" s="37"/>
      <c r="AB1422" s="37"/>
      <c r="AC1422" s="37"/>
      <c r="AD1422" s="37"/>
      <c r="AE1422" s="37"/>
      <c r="AR1422" s="192" t="s">
        <v>204</v>
      </c>
      <c r="AT1422" s="192" t="s">
        <v>199</v>
      </c>
      <c r="AU1422" s="192" t="s">
        <v>84</v>
      </c>
      <c r="AY1422" s="20" t="s">
        <v>197</v>
      </c>
      <c r="BE1422" s="193">
        <f>IF(N1422="základní",J1422,0)</f>
        <v>0</v>
      </c>
      <c r="BF1422" s="193">
        <f>IF(N1422="snížená",J1422,0)</f>
        <v>0</v>
      </c>
      <c r="BG1422" s="193">
        <f>IF(N1422="zákl. přenesená",J1422,0)</f>
        <v>0</v>
      </c>
      <c r="BH1422" s="193">
        <f>IF(N1422="sníž. přenesená",J1422,0)</f>
        <v>0</v>
      </c>
      <c r="BI1422" s="193">
        <f>IF(N1422="nulová",J1422,0)</f>
        <v>0</v>
      </c>
      <c r="BJ1422" s="20" t="s">
        <v>82</v>
      </c>
      <c r="BK1422" s="193">
        <f>ROUND(I1422*H1422,2)</f>
        <v>0</v>
      </c>
      <c r="BL1422" s="20" t="s">
        <v>204</v>
      </c>
      <c r="BM1422" s="192" t="s">
        <v>1913</v>
      </c>
    </row>
    <row r="1423" spans="1:65" s="2" customFormat="1" ht="11.25">
      <c r="A1423" s="37"/>
      <c r="B1423" s="38"/>
      <c r="C1423" s="39"/>
      <c r="D1423" s="194" t="s">
        <v>206</v>
      </c>
      <c r="E1423" s="39"/>
      <c r="F1423" s="195" t="s">
        <v>1914</v>
      </c>
      <c r="G1423" s="39"/>
      <c r="H1423" s="39"/>
      <c r="I1423" s="196"/>
      <c r="J1423" s="39"/>
      <c r="K1423" s="39"/>
      <c r="L1423" s="42"/>
      <c r="M1423" s="197"/>
      <c r="N1423" s="198"/>
      <c r="O1423" s="67"/>
      <c r="P1423" s="67"/>
      <c r="Q1423" s="67"/>
      <c r="R1423" s="67"/>
      <c r="S1423" s="67"/>
      <c r="T1423" s="68"/>
      <c r="U1423" s="37"/>
      <c r="V1423" s="37"/>
      <c r="W1423" s="37"/>
      <c r="X1423" s="37"/>
      <c r="Y1423" s="37"/>
      <c r="Z1423" s="37"/>
      <c r="AA1423" s="37"/>
      <c r="AB1423" s="37"/>
      <c r="AC1423" s="37"/>
      <c r="AD1423" s="37"/>
      <c r="AE1423" s="37"/>
      <c r="AT1423" s="20" t="s">
        <v>206</v>
      </c>
      <c r="AU1423" s="20" t="s">
        <v>84</v>
      </c>
    </row>
    <row r="1424" spans="1:65" s="2" customFormat="1" ht="21.75" customHeight="1">
      <c r="A1424" s="37"/>
      <c r="B1424" s="38"/>
      <c r="C1424" s="181" t="s">
        <v>1915</v>
      </c>
      <c r="D1424" s="181" t="s">
        <v>199</v>
      </c>
      <c r="E1424" s="182" t="s">
        <v>1916</v>
      </c>
      <c r="F1424" s="183" t="s">
        <v>1917</v>
      </c>
      <c r="G1424" s="184" t="s">
        <v>202</v>
      </c>
      <c r="H1424" s="185">
        <v>633600</v>
      </c>
      <c r="I1424" s="186"/>
      <c r="J1424" s="187">
        <f>ROUND(I1424*H1424,2)</f>
        <v>0</v>
      </c>
      <c r="K1424" s="183" t="s">
        <v>203</v>
      </c>
      <c r="L1424" s="42"/>
      <c r="M1424" s="188" t="s">
        <v>28</v>
      </c>
      <c r="N1424" s="189" t="s">
        <v>45</v>
      </c>
      <c r="O1424" s="67"/>
      <c r="P1424" s="190">
        <f>O1424*H1424</f>
        <v>0</v>
      </c>
      <c r="Q1424" s="190">
        <v>0</v>
      </c>
      <c r="R1424" s="190">
        <f>Q1424*H1424</f>
        <v>0</v>
      </c>
      <c r="S1424" s="190">
        <v>0</v>
      </c>
      <c r="T1424" s="191">
        <f>S1424*H1424</f>
        <v>0</v>
      </c>
      <c r="U1424" s="37"/>
      <c r="V1424" s="37"/>
      <c r="W1424" s="37"/>
      <c r="X1424" s="37"/>
      <c r="Y1424" s="37"/>
      <c r="Z1424" s="37"/>
      <c r="AA1424" s="37"/>
      <c r="AB1424" s="37"/>
      <c r="AC1424" s="37"/>
      <c r="AD1424" s="37"/>
      <c r="AE1424" s="37"/>
      <c r="AR1424" s="192" t="s">
        <v>204</v>
      </c>
      <c r="AT1424" s="192" t="s">
        <v>199</v>
      </c>
      <c r="AU1424" s="192" t="s">
        <v>84</v>
      </c>
      <c r="AY1424" s="20" t="s">
        <v>197</v>
      </c>
      <c r="BE1424" s="193">
        <f>IF(N1424="základní",J1424,0)</f>
        <v>0</v>
      </c>
      <c r="BF1424" s="193">
        <f>IF(N1424="snížená",J1424,0)</f>
        <v>0</v>
      </c>
      <c r="BG1424" s="193">
        <f>IF(N1424="zákl. přenesená",J1424,0)</f>
        <v>0</v>
      </c>
      <c r="BH1424" s="193">
        <f>IF(N1424="sníž. přenesená",J1424,0)</f>
        <v>0</v>
      </c>
      <c r="BI1424" s="193">
        <f>IF(N1424="nulová",J1424,0)</f>
        <v>0</v>
      </c>
      <c r="BJ1424" s="20" t="s">
        <v>82</v>
      </c>
      <c r="BK1424" s="193">
        <f>ROUND(I1424*H1424,2)</f>
        <v>0</v>
      </c>
      <c r="BL1424" s="20" t="s">
        <v>204</v>
      </c>
      <c r="BM1424" s="192" t="s">
        <v>1918</v>
      </c>
    </row>
    <row r="1425" spans="1:65" s="2" customFormat="1" ht="11.25">
      <c r="A1425" s="37"/>
      <c r="B1425" s="38"/>
      <c r="C1425" s="39"/>
      <c r="D1425" s="194" t="s">
        <v>206</v>
      </c>
      <c r="E1425" s="39"/>
      <c r="F1425" s="195" t="s">
        <v>1919</v>
      </c>
      <c r="G1425" s="39"/>
      <c r="H1425" s="39"/>
      <c r="I1425" s="196"/>
      <c r="J1425" s="39"/>
      <c r="K1425" s="39"/>
      <c r="L1425" s="42"/>
      <c r="M1425" s="197"/>
      <c r="N1425" s="198"/>
      <c r="O1425" s="67"/>
      <c r="P1425" s="67"/>
      <c r="Q1425" s="67"/>
      <c r="R1425" s="67"/>
      <c r="S1425" s="67"/>
      <c r="T1425" s="68"/>
      <c r="U1425" s="37"/>
      <c r="V1425" s="37"/>
      <c r="W1425" s="37"/>
      <c r="X1425" s="37"/>
      <c r="Y1425" s="37"/>
      <c r="Z1425" s="37"/>
      <c r="AA1425" s="37"/>
      <c r="AB1425" s="37"/>
      <c r="AC1425" s="37"/>
      <c r="AD1425" s="37"/>
      <c r="AE1425" s="37"/>
      <c r="AT1425" s="20" t="s">
        <v>206</v>
      </c>
      <c r="AU1425" s="20" t="s">
        <v>84</v>
      </c>
    </row>
    <row r="1426" spans="1:65" s="13" customFormat="1" ht="11.25">
      <c r="B1426" s="199"/>
      <c r="C1426" s="200"/>
      <c r="D1426" s="201" t="s">
        <v>213</v>
      </c>
      <c r="E1426" s="200"/>
      <c r="F1426" s="203" t="s">
        <v>1899</v>
      </c>
      <c r="G1426" s="200"/>
      <c r="H1426" s="204">
        <v>633600</v>
      </c>
      <c r="I1426" s="205"/>
      <c r="J1426" s="200"/>
      <c r="K1426" s="200"/>
      <c r="L1426" s="206"/>
      <c r="M1426" s="207"/>
      <c r="N1426" s="208"/>
      <c r="O1426" s="208"/>
      <c r="P1426" s="208"/>
      <c r="Q1426" s="208"/>
      <c r="R1426" s="208"/>
      <c r="S1426" s="208"/>
      <c r="T1426" s="209"/>
      <c r="AT1426" s="210" t="s">
        <v>213</v>
      </c>
      <c r="AU1426" s="210" t="s">
        <v>84</v>
      </c>
      <c r="AV1426" s="13" t="s">
        <v>84</v>
      </c>
      <c r="AW1426" s="13" t="s">
        <v>4</v>
      </c>
      <c r="AX1426" s="13" t="s">
        <v>82</v>
      </c>
      <c r="AY1426" s="210" t="s">
        <v>197</v>
      </c>
    </row>
    <row r="1427" spans="1:65" s="2" customFormat="1" ht="16.5" customHeight="1">
      <c r="A1427" s="37"/>
      <c r="B1427" s="38"/>
      <c r="C1427" s="181" t="s">
        <v>1920</v>
      </c>
      <c r="D1427" s="181" t="s">
        <v>199</v>
      </c>
      <c r="E1427" s="182" t="s">
        <v>1921</v>
      </c>
      <c r="F1427" s="183" t="s">
        <v>1922</v>
      </c>
      <c r="G1427" s="184" t="s">
        <v>202</v>
      </c>
      <c r="H1427" s="185">
        <v>2112</v>
      </c>
      <c r="I1427" s="186"/>
      <c r="J1427" s="187">
        <f>ROUND(I1427*H1427,2)</f>
        <v>0</v>
      </c>
      <c r="K1427" s="183" t="s">
        <v>203</v>
      </c>
      <c r="L1427" s="42"/>
      <c r="M1427" s="188" t="s">
        <v>28</v>
      </c>
      <c r="N1427" s="189" t="s">
        <v>45</v>
      </c>
      <c r="O1427" s="67"/>
      <c r="P1427" s="190">
        <f>O1427*H1427</f>
        <v>0</v>
      </c>
      <c r="Q1427" s="190">
        <v>0</v>
      </c>
      <c r="R1427" s="190">
        <f>Q1427*H1427</f>
        <v>0</v>
      </c>
      <c r="S1427" s="190">
        <v>0</v>
      </c>
      <c r="T1427" s="191">
        <f>S1427*H1427</f>
        <v>0</v>
      </c>
      <c r="U1427" s="37"/>
      <c r="V1427" s="37"/>
      <c r="W1427" s="37"/>
      <c r="X1427" s="37"/>
      <c r="Y1427" s="37"/>
      <c r="Z1427" s="37"/>
      <c r="AA1427" s="37"/>
      <c r="AB1427" s="37"/>
      <c r="AC1427" s="37"/>
      <c r="AD1427" s="37"/>
      <c r="AE1427" s="37"/>
      <c r="AR1427" s="192" t="s">
        <v>204</v>
      </c>
      <c r="AT1427" s="192" t="s">
        <v>199</v>
      </c>
      <c r="AU1427" s="192" t="s">
        <v>84</v>
      </c>
      <c r="AY1427" s="20" t="s">
        <v>197</v>
      </c>
      <c r="BE1427" s="193">
        <f>IF(N1427="základní",J1427,0)</f>
        <v>0</v>
      </c>
      <c r="BF1427" s="193">
        <f>IF(N1427="snížená",J1427,0)</f>
        <v>0</v>
      </c>
      <c r="BG1427" s="193">
        <f>IF(N1427="zákl. přenesená",J1427,0)</f>
        <v>0</v>
      </c>
      <c r="BH1427" s="193">
        <f>IF(N1427="sníž. přenesená",J1427,0)</f>
        <v>0</v>
      </c>
      <c r="BI1427" s="193">
        <f>IF(N1427="nulová",J1427,0)</f>
        <v>0</v>
      </c>
      <c r="BJ1427" s="20" t="s">
        <v>82</v>
      </c>
      <c r="BK1427" s="193">
        <f>ROUND(I1427*H1427,2)</f>
        <v>0</v>
      </c>
      <c r="BL1427" s="20" t="s">
        <v>204</v>
      </c>
      <c r="BM1427" s="192" t="s">
        <v>1923</v>
      </c>
    </row>
    <row r="1428" spans="1:65" s="2" customFormat="1" ht="11.25">
      <c r="A1428" s="37"/>
      <c r="B1428" s="38"/>
      <c r="C1428" s="39"/>
      <c r="D1428" s="194" t="s">
        <v>206</v>
      </c>
      <c r="E1428" s="39"/>
      <c r="F1428" s="195" t="s">
        <v>1924</v>
      </c>
      <c r="G1428" s="39"/>
      <c r="H1428" s="39"/>
      <c r="I1428" s="196"/>
      <c r="J1428" s="39"/>
      <c r="K1428" s="39"/>
      <c r="L1428" s="42"/>
      <c r="M1428" s="197"/>
      <c r="N1428" s="198"/>
      <c r="O1428" s="67"/>
      <c r="P1428" s="67"/>
      <c r="Q1428" s="67"/>
      <c r="R1428" s="67"/>
      <c r="S1428" s="67"/>
      <c r="T1428" s="68"/>
      <c r="U1428" s="37"/>
      <c r="V1428" s="37"/>
      <c r="W1428" s="37"/>
      <c r="X1428" s="37"/>
      <c r="Y1428" s="37"/>
      <c r="Z1428" s="37"/>
      <c r="AA1428" s="37"/>
      <c r="AB1428" s="37"/>
      <c r="AC1428" s="37"/>
      <c r="AD1428" s="37"/>
      <c r="AE1428" s="37"/>
      <c r="AT1428" s="20" t="s">
        <v>206</v>
      </c>
      <c r="AU1428" s="20" t="s">
        <v>84</v>
      </c>
    </row>
    <row r="1429" spans="1:65" s="2" customFormat="1" ht="24.2" customHeight="1">
      <c r="A1429" s="37"/>
      <c r="B1429" s="38"/>
      <c r="C1429" s="181" t="s">
        <v>1925</v>
      </c>
      <c r="D1429" s="181" t="s">
        <v>199</v>
      </c>
      <c r="E1429" s="182" t="s">
        <v>1926</v>
      </c>
      <c r="F1429" s="183" t="s">
        <v>1927</v>
      </c>
      <c r="G1429" s="184" t="s">
        <v>210</v>
      </c>
      <c r="H1429" s="185">
        <v>4</v>
      </c>
      <c r="I1429" s="186"/>
      <c r="J1429" s="187">
        <f>ROUND(I1429*H1429,2)</f>
        <v>0</v>
      </c>
      <c r="K1429" s="183" t="s">
        <v>203</v>
      </c>
      <c r="L1429" s="42"/>
      <c r="M1429" s="188" t="s">
        <v>28</v>
      </c>
      <c r="N1429" s="189" t="s">
        <v>45</v>
      </c>
      <c r="O1429" s="67"/>
      <c r="P1429" s="190">
        <f>O1429*H1429</f>
        <v>0</v>
      </c>
      <c r="Q1429" s="190">
        <v>0</v>
      </c>
      <c r="R1429" s="190">
        <f>Q1429*H1429</f>
        <v>0</v>
      </c>
      <c r="S1429" s="190">
        <v>0</v>
      </c>
      <c r="T1429" s="191">
        <f>S1429*H1429</f>
        <v>0</v>
      </c>
      <c r="U1429" s="37"/>
      <c r="V1429" s="37"/>
      <c r="W1429" s="37"/>
      <c r="X1429" s="37"/>
      <c r="Y1429" s="37"/>
      <c r="Z1429" s="37"/>
      <c r="AA1429" s="37"/>
      <c r="AB1429" s="37"/>
      <c r="AC1429" s="37"/>
      <c r="AD1429" s="37"/>
      <c r="AE1429" s="37"/>
      <c r="AR1429" s="192" t="s">
        <v>204</v>
      </c>
      <c r="AT1429" s="192" t="s">
        <v>199</v>
      </c>
      <c r="AU1429" s="192" t="s">
        <v>84</v>
      </c>
      <c r="AY1429" s="20" t="s">
        <v>197</v>
      </c>
      <c r="BE1429" s="193">
        <f>IF(N1429="základní",J1429,0)</f>
        <v>0</v>
      </c>
      <c r="BF1429" s="193">
        <f>IF(N1429="snížená",J1429,0)</f>
        <v>0</v>
      </c>
      <c r="BG1429" s="193">
        <f>IF(N1429="zákl. přenesená",J1429,0)</f>
        <v>0</v>
      </c>
      <c r="BH1429" s="193">
        <f>IF(N1429="sníž. přenesená",J1429,0)</f>
        <v>0</v>
      </c>
      <c r="BI1429" s="193">
        <f>IF(N1429="nulová",J1429,0)</f>
        <v>0</v>
      </c>
      <c r="BJ1429" s="20" t="s">
        <v>82</v>
      </c>
      <c r="BK1429" s="193">
        <f>ROUND(I1429*H1429,2)</f>
        <v>0</v>
      </c>
      <c r="BL1429" s="20" t="s">
        <v>204</v>
      </c>
      <c r="BM1429" s="192" t="s">
        <v>1928</v>
      </c>
    </row>
    <row r="1430" spans="1:65" s="2" customFormat="1" ht="11.25">
      <c r="A1430" s="37"/>
      <c r="B1430" s="38"/>
      <c r="C1430" s="39"/>
      <c r="D1430" s="194" t="s">
        <v>206</v>
      </c>
      <c r="E1430" s="39"/>
      <c r="F1430" s="195" t="s">
        <v>1929</v>
      </c>
      <c r="G1430" s="39"/>
      <c r="H1430" s="39"/>
      <c r="I1430" s="196"/>
      <c r="J1430" s="39"/>
      <c r="K1430" s="39"/>
      <c r="L1430" s="42"/>
      <c r="M1430" s="197"/>
      <c r="N1430" s="198"/>
      <c r="O1430" s="67"/>
      <c r="P1430" s="67"/>
      <c r="Q1430" s="67"/>
      <c r="R1430" s="67"/>
      <c r="S1430" s="67"/>
      <c r="T1430" s="68"/>
      <c r="U1430" s="37"/>
      <c r="V1430" s="37"/>
      <c r="W1430" s="37"/>
      <c r="X1430" s="37"/>
      <c r="Y1430" s="37"/>
      <c r="Z1430" s="37"/>
      <c r="AA1430" s="37"/>
      <c r="AB1430" s="37"/>
      <c r="AC1430" s="37"/>
      <c r="AD1430" s="37"/>
      <c r="AE1430" s="37"/>
      <c r="AT1430" s="20" t="s">
        <v>206</v>
      </c>
      <c r="AU1430" s="20" t="s">
        <v>84</v>
      </c>
    </row>
    <row r="1431" spans="1:65" s="2" customFormat="1" ht="33" customHeight="1">
      <c r="A1431" s="37"/>
      <c r="B1431" s="38"/>
      <c r="C1431" s="181" t="s">
        <v>1930</v>
      </c>
      <c r="D1431" s="181" t="s">
        <v>199</v>
      </c>
      <c r="E1431" s="182" t="s">
        <v>1931</v>
      </c>
      <c r="F1431" s="183" t="s">
        <v>1932</v>
      </c>
      <c r="G1431" s="184" t="s">
        <v>210</v>
      </c>
      <c r="H1431" s="185">
        <v>840</v>
      </c>
      <c r="I1431" s="186"/>
      <c r="J1431" s="187">
        <f>ROUND(I1431*H1431,2)</f>
        <v>0</v>
      </c>
      <c r="K1431" s="183" t="s">
        <v>203</v>
      </c>
      <c r="L1431" s="42"/>
      <c r="M1431" s="188" t="s">
        <v>28</v>
      </c>
      <c r="N1431" s="189" t="s">
        <v>45</v>
      </c>
      <c r="O1431" s="67"/>
      <c r="P1431" s="190">
        <f>O1431*H1431</f>
        <v>0</v>
      </c>
      <c r="Q1431" s="190">
        <v>0</v>
      </c>
      <c r="R1431" s="190">
        <f>Q1431*H1431</f>
        <v>0</v>
      </c>
      <c r="S1431" s="190">
        <v>0</v>
      </c>
      <c r="T1431" s="191">
        <f>S1431*H1431</f>
        <v>0</v>
      </c>
      <c r="U1431" s="37"/>
      <c r="V1431" s="37"/>
      <c r="W1431" s="37"/>
      <c r="X1431" s="37"/>
      <c r="Y1431" s="37"/>
      <c r="Z1431" s="37"/>
      <c r="AA1431" s="37"/>
      <c r="AB1431" s="37"/>
      <c r="AC1431" s="37"/>
      <c r="AD1431" s="37"/>
      <c r="AE1431" s="37"/>
      <c r="AR1431" s="192" t="s">
        <v>204</v>
      </c>
      <c r="AT1431" s="192" t="s">
        <v>199</v>
      </c>
      <c r="AU1431" s="192" t="s">
        <v>84</v>
      </c>
      <c r="AY1431" s="20" t="s">
        <v>197</v>
      </c>
      <c r="BE1431" s="193">
        <f>IF(N1431="základní",J1431,0)</f>
        <v>0</v>
      </c>
      <c r="BF1431" s="193">
        <f>IF(N1431="snížená",J1431,0)</f>
        <v>0</v>
      </c>
      <c r="BG1431" s="193">
        <f>IF(N1431="zákl. přenesená",J1431,0)</f>
        <v>0</v>
      </c>
      <c r="BH1431" s="193">
        <f>IF(N1431="sníž. přenesená",J1431,0)</f>
        <v>0</v>
      </c>
      <c r="BI1431" s="193">
        <f>IF(N1431="nulová",J1431,0)</f>
        <v>0</v>
      </c>
      <c r="BJ1431" s="20" t="s">
        <v>82</v>
      </c>
      <c r="BK1431" s="193">
        <f>ROUND(I1431*H1431,2)</f>
        <v>0</v>
      </c>
      <c r="BL1431" s="20" t="s">
        <v>204</v>
      </c>
      <c r="BM1431" s="192" t="s">
        <v>1933</v>
      </c>
    </row>
    <row r="1432" spans="1:65" s="2" customFormat="1" ht="11.25">
      <c r="A1432" s="37"/>
      <c r="B1432" s="38"/>
      <c r="C1432" s="39"/>
      <c r="D1432" s="194" t="s">
        <v>206</v>
      </c>
      <c r="E1432" s="39"/>
      <c r="F1432" s="195" t="s">
        <v>1934</v>
      </c>
      <c r="G1432" s="39"/>
      <c r="H1432" s="39"/>
      <c r="I1432" s="196"/>
      <c r="J1432" s="39"/>
      <c r="K1432" s="39"/>
      <c r="L1432" s="42"/>
      <c r="M1432" s="197"/>
      <c r="N1432" s="198"/>
      <c r="O1432" s="67"/>
      <c r="P1432" s="67"/>
      <c r="Q1432" s="67"/>
      <c r="R1432" s="67"/>
      <c r="S1432" s="67"/>
      <c r="T1432" s="68"/>
      <c r="U1432" s="37"/>
      <c r="V1432" s="37"/>
      <c r="W1432" s="37"/>
      <c r="X1432" s="37"/>
      <c r="Y1432" s="37"/>
      <c r="Z1432" s="37"/>
      <c r="AA1432" s="37"/>
      <c r="AB1432" s="37"/>
      <c r="AC1432" s="37"/>
      <c r="AD1432" s="37"/>
      <c r="AE1432" s="37"/>
      <c r="AT1432" s="20" t="s">
        <v>206</v>
      </c>
      <c r="AU1432" s="20" t="s">
        <v>84</v>
      </c>
    </row>
    <row r="1433" spans="1:65" s="13" customFormat="1" ht="11.25">
      <c r="B1433" s="199"/>
      <c r="C1433" s="200"/>
      <c r="D1433" s="201" t="s">
        <v>213</v>
      </c>
      <c r="E1433" s="200"/>
      <c r="F1433" s="203" t="s">
        <v>1935</v>
      </c>
      <c r="G1433" s="200"/>
      <c r="H1433" s="204">
        <v>840</v>
      </c>
      <c r="I1433" s="205"/>
      <c r="J1433" s="200"/>
      <c r="K1433" s="200"/>
      <c r="L1433" s="206"/>
      <c r="M1433" s="207"/>
      <c r="N1433" s="208"/>
      <c r="O1433" s="208"/>
      <c r="P1433" s="208"/>
      <c r="Q1433" s="208"/>
      <c r="R1433" s="208"/>
      <c r="S1433" s="208"/>
      <c r="T1433" s="209"/>
      <c r="AT1433" s="210" t="s">
        <v>213</v>
      </c>
      <c r="AU1433" s="210" t="s">
        <v>84</v>
      </c>
      <c r="AV1433" s="13" t="s">
        <v>84</v>
      </c>
      <c r="AW1433" s="13" t="s">
        <v>4</v>
      </c>
      <c r="AX1433" s="13" t="s">
        <v>82</v>
      </c>
      <c r="AY1433" s="210" t="s">
        <v>197</v>
      </c>
    </row>
    <row r="1434" spans="1:65" s="2" customFormat="1" ht="24.2" customHeight="1">
      <c r="A1434" s="37"/>
      <c r="B1434" s="38"/>
      <c r="C1434" s="181" t="s">
        <v>1936</v>
      </c>
      <c r="D1434" s="181" t="s">
        <v>199</v>
      </c>
      <c r="E1434" s="182" t="s">
        <v>1937</v>
      </c>
      <c r="F1434" s="183" t="s">
        <v>1938</v>
      </c>
      <c r="G1434" s="184" t="s">
        <v>210</v>
      </c>
      <c r="H1434" s="185">
        <v>4</v>
      </c>
      <c r="I1434" s="186"/>
      <c r="J1434" s="187">
        <f>ROUND(I1434*H1434,2)</f>
        <v>0</v>
      </c>
      <c r="K1434" s="183" t="s">
        <v>203</v>
      </c>
      <c r="L1434" s="42"/>
      <c r="M1434" s="188" t="s">
        <v>28</v>
      </c>
      <c r="N1434" s="189" t="s">
        <v>45</v>
      </c>
      <c r="O1434" s="67"/>
      <c r="P1434" s="190">
        <f>O1434*H1434</f>
        <v>0</v>
      </c>
      <c r="Q1434" s="190">
        <v>0</v>
      </c>
      <c r="R1434" s="190">
        <f>Q1434*H1434</f>
        <v>0</v>
      </c>
      <c r="S1434" s="190">
        <v>0</v>
      </c>
      <c r="T1434" s="191">
        <f>S1434*H1434</f>
        <v>0</v>
      </c>
      <c r="U1434" s="37"/>
      <c r="V1434" s="37"/>
      <c r="W1434" s="37"/>
      <c r="X1434" s="37"/>
      <c r="Y1434" s="37"/>
      <c r="Z1434" s="37"/>
      <c r="AA1434" s="37"/>
      <c r="AB1434" s="37"/>
      <c r="AC1434" s="37"/>
      <c r="AD1434" s="37"/>
      <c r="AE1434" s="37"/>
      <c r="AR1434" s="192" t="s">
        <v>204</v>
      </c>
      <c r="AT1434" s="192" t="s">
        <v>199</v>
      </c>
      <c r="AU1434" s="192" t="s">
        <v>84</v>
      </c>
      <c r="AY1434" s="20" t="s">
        <v>197</v>
      </c>
      <c r="BE1434" s="193">
        <f>IF(N1434="základní",J1434,0)</f>
        <v>0</v>
      </c>
      <c r="BF1434" s="193">
        <f>IF(N1434="snížená",J1434,0)</f>
        <v>0</v>
      </c>
      <c r="BG1434" s="193">
        <f>IF(N1434="zákl. přenesená",J1434,0)</f>
        <v>0</v>
      </c>
      <c r="BH1434" s="193">
        <f>IF(N1434="sníž. přenesená",J1434,0)</f>
        <v>0</v>
      </c>
      <c r="BI1434" s="193">
        <f>IF(N1434="nulová",J1434,0)</f>
        <v>0</v>
      </c>
      <c r="BJ1434" s="20" t="s">
        <v>82</v>
      </c>
      <c r="BK1434" s="193">
        <f>ROUND(I1434*H1434,2)</f>
        <v>0</v>
      </c>
      <c r="BL1434" s="20" t="s">
        <v>204</v>
      </c>
      <c r="BM1434" s="192" t="s">
        <v>1939</v>
      </c>
    </row>
    <row r="1435" spans="1:65" s="2" customFormat="1" ht="11.25">
      <c r="A1435" s="37"/>
      <c r="B1435" s="38"/>
      <c r="C1435" s="39"/>
      <c r="D1435" s="194" t="s">
        <v>206</v>
      </c>
      <c r="E1435" s="39"/>
      <c r="F1435" s="195" t="s">
        <v>1940</v>
      </c>
      <c r="G1435" s="39"/>
      <c r="H1435" s="39"/>
      <c r="I1435" s="196"/>
      <c r="J1435" s="39"/>
      <c r="K1435" s="39"/>
      <c r="L1435" s="42"/>
      <c r="M1435" s="197"/>
      <c r="N1435" s="198"/>
      <c r="O1435" s="67"/>
      <c r="P1435" s="67"/>
      <c r="Q1435" s="67"/>
      <c r="R1435" s="67"/>
      <c r="S1435" s="67"/>
      <c r="T1435" s="68"/>
      <c r="U1435" s="37"/>
      <c r="V1435" s="37"/>
      <c r="W1435" s="37"/>
      <c r="X1435" s="37"/>
      <c r="Y1435" s="37"/>
      <c r="Z1435" s="37"/>
      <c r="AA1435" s="37"/>
      <c r="AB1435" s="37"/>
      <c r="AC1435" s="37"/>
      <c r="AD1435" s="37"/>
      <c r="AE1435" s="37"/>
      <c r="AT1435" s="20" t="s">
        <v>206</v>
      </c>
      <c r="AU1435" s="20" t="s">
        <v>84</v>
      </c>
    </row>
    <row r="1436" spans="1:65" s="2" customFormat="1" ht="24.2" customHeight="1">
      <c r="A1436" s="37"/>
      <c r="B1436" s="38"/>
      <c r="C1436" s="181" t="s">
        <v>1941</v>
      </c>
      <c r="D1436" s="181" t="s">
        <v>199</v>
      </c>
      <c r="E1436" s="182" t="s">
        <v>1942</v>
      </c>
      <c r="F1436" s="183" t="s">
        <v>1943</v>
      </c>
      <c r="G1436" s="184" t="s">
        <v>202</v>
      </c>
      <c r="H1436" s="185">
        <v>843.6</v>
      </c>
      <c r="I1436" s="186"/>
      <c r="J1436" s="187">
        <f>ROUND(I1436*H1436,2)</f>
        <v>0</v>
      </c>
      <c r="K1436" s="183" t="s">
        <v>203</v>
      </c>
      <c r="L1436" s="42"/>
      <c r="M1436" s="188" t="s">
        <v>28</v>
      </c>
      <c r="N1436" s="189" t="s">
        <v>45</v>
      </c>
      <c r="O1436" s="67"/>
      <c r="P1436" s="190">
        <f>O1436*H1436</f>
        <v>0</v>
      </c>
      <c r="Q1436" s="190">
        <v>1.2999999999999999E-4</v>
      </c>
      <c r="R1436" s="190">
        <f>Q1436*H1436</f>
        <v>0.10966799999999999</v>
      </c>
      <c r="S1436" s="190">
        <v>0</v>
      </c>
      <c r="T1436" s="191">
        <f>S1436*H1436</f>
        <v>0</v>
      </c>
      <c r="U1436" s="37"/>
      <c r="V1436" s="37"/>
      <c r="W1436" s="37"/>
      <c r="X1436" s="37"/>
      <c r="Y1436" s="37"/>
      <c r="Z1436" s="37"/>
      <c r="AA1436" s="37"/>
      <c r="AB1436" s="37"/>
      <c r="AC1436" s="37"/>
      <c r="AD1436" s="37"/>
      <c r="AE1436" s="37"/>
      <c r="AR1436" s="192" t="s">
        <v>204</v>
      </c>
      <c r="AT1436" s="192" t="s">
        <v>199</v>
      </c>
      <c r="AU1436" s="192" t="s">
        <v>84</v>
      </c>
      <c r="AY1436" s="20" t="s">
        <v>197</v>
      </c>
      <c r="BE1436" s="193">
        <f>IF(N1436="základní",J1436,0)</f>
        <v>0</v>
      </c>
      <c r="BF1436" s="193">
        <f>IF(N1436="snížená",J1436,0)</f>
        <v>0</v>
      </c>
      <c r="BG1436" s="193">
        <f>IF(N1436="zákl. přenesená",J1436,0)</f>
        <v>0</v>
      </c>
      <c r="BH1436" s="193">
        <f>IF(N1436="sníž. přenesená",J1436,0)</f>
        <v>0</v>
      </c>
      <c r="BI1436" s="193">
        <f>IF(N1436="nulová",J1436,0)</f>
        <v>0</v>
      </c>
      <c r="BJ1436" s="20" t="s">
        <v>82</v>
      </c>
      <c r="BK1436" s="193">
        <f>ROUND(I1436*H1436,2)</f>
        <v>0</v>
      </c>
      <c r="BL1436" s="20" t="s">
        <v>204</v>
      </c>
      <c r="BM1436" s="192" t="s">
        <v>1944</v>
      </c>
    </row>
    <row r="1437" spans="1:65" s="2" customFormat="1" ht="11.25">
      <c r="A1437" s="37"/>
      <c r="B1437" s="38"/>
      <c r="C1437" s="39"/>
      <c r="D1437" s="194" t="s">
        <v>206</v>
      </c>
      <c r="E1437" s="39"/>
      <c r="F1437" s="195" t="s">
        <v>1945</v>
      </c>
      <c r="G1437" s="39"/>
      <c r="H1437" s="39"/>
      <c r="I1437" s="196"/>
      <c r="J1437" s="39"/>
      <c r="K1437" s="39"/>
      <c r="L1437" s="42"/>
      <c r="M1437" s="197"/>
      <c r="N1437" s="198"/>
      <c r="O1437" s="67"/>
      <c r="P1437" s="67"/>
      <c r="Q1437" s="67"/>
      <c r="R1437" s="67"/>
      <c r="S1437" s="67"/>
      <c r="T1437" s="68"/>
      <c r="U1437" s="37"/>
      <c r="V1437" s="37"/>
      <c r="W1437" s="37"/>
      <c r="X1437" s="37"/>
      <c r="Y1437" s="37"/>
      <c r="Z1437" s="37"/>
      <c r="AA1437" s="37"/>
      <c r="AB1437" s="37"/>
      <c r="AC1437" s="37"/>
      <c r="AD1437" s="37"/>
      <c r="AE1437" s="37"/>
      <c r="AT1437" s="20" t="s">
        <v>206</v>
      </c>
      <c r="AU1437" s="20" t="s">
        <v>84</v>
      </c>
    </row>
    <row r="1438" spans="1:65" s="15" customFormat="1" ht="11.25">
      <c r="B1438" s="222"/>
      <c r="C1438" s="223"/>
      <c r="D1438" s="201" t="s">
        <v>213</v>
      </c>
      <c r="E1438" s="224" t="s">
        <v>28</v>
      </c>
      <c r="F1438" s="225" t="s">
        <v>725</v>
      </c>
      <c r="G1438" s="223"/>
      <c r="H1438" s="224" t="s">
        <v>28</v>
      </c>
      <c r="I1438" s="226"/>
      <c r="J1438" s="223"/>
      <c r="K1438" s="223"/>
      <c r="L1438" s="227"/>
      <c r="M1438" s="228"/>
      <c r="N1438" s="229"/>
      <c r="O1438" s="229"/>
      <c r="P1438" s="229"/>
      <c r="Q1438" s="229"/>
      <c r="R1438" s="229"/>
      <c r="S1438" s="229"/>
      <c r="T1438" s="230"/>
      <c r="AT1438" s="231" t="s">
        <v>213</v>
      </c>
      <c r="AU1438" s="231" t="s">
        <v>84</v>
      </c>
      <c r="AV1438" s="15" t="s">
        <v>82</v>
      </c>
      <c r="AW1438" s="15" t="s">
        <v>35</v>
      </c>
      <c r="AX1438" s="15" t="s">
        <v>74</v>
      </c>
      <c r="AY1438" s="231" t="s">
        <v>197</v>
      </c>
    </row>
    <row r="1439" spans="1:65" s="13" customFormat="1" ht="11.25">
      <c r="B1439" s="199"/>
      <c r="C1439" s="200"/>
      <c r="D1439" s="201" t="s">
        <v>213</v>
      </c>
      <c r="E1439" s="202" t="s">
        <v>28</v>
      </c>
      <c r="F1439" s="203" t="s">
        <v>1946</v>
      </c>
      <c r="G1439" s="200"/>
      <c r="H1439" s="204">
        <v>1902.6</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44</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3" customFormat="1" ht="11.25">
      <c r="B1441" s="199"/>
      <c r="C1441" s="200"/>
      <c r="D1441" s="201" t="s">
        <v>213</v>
      </c>
      <c r="E1441" s="202" t="s">
        <v>28</v>
      </c>
      <c r="F1441" s="203" t="s">
        <v>1948</v>
      </c>
      <c r="G1441" s="200"/>
      <c r="H1441" s="204">
        <v>-1103</v>
      </c>
      <c r="I1441" s="205"/>
      <c r="J1441" s="200"/>
      <c r="K1441" s="200"/>
      <c r="L1441" s="206"/>
      <c r="M1441" s="207"/>
      <c r="N1441" s="208"/>
      <c r="O1441" s="208"/>
      <c r="P1441" s="208"/>
      <c r="Q1441" s="208"/>
      <c r="R1441" s="208"/>
      <c r="S1441" s="208"/>
      <c r="T1441" s="209"/>
      <c r="AT1441" s="210" t="s">
        <v>213</v>
      </c>
      <c r="AU1441" s="210" t="s">
        <v>84</v>
      </c>
      <c r="AV1441" s="13" t="s">
        <v>84</v>
      </c>
      <c r="AW1441" s="13" t="s">
        <v>35</v>
      </c>
      <c r="AX1441" s="13" t="s">
        <v>74</v>
      </c>
      <c r="AY1441" s="210" t="s">
        <v>197</v>
      </c>
    </row>
    <row r="1442" spans="1:65" s="14" customFormat="1" ht="11.25">
      <c r="B1442" s="211"/>
      <c r="C1442" s="212"/>
      <c r="D1442" s="201" t="s">
        <v>213</v>
      </c>
      <c r="E1442" s="213" t="s">
        <v>28</v>
      </c>
      <c r="F1442" s="214" t="s">
        <v>226</v>
      </c>
      <c r="G1442" s="212"/>
      <c r="H1442" s="215">
        <v>843.6</v>
      </c>
      <c r="I1442" s="216"/>
      <c r="J1442" s="212"/>
      <c r="K1442" s="212"/>
      <c r="L1442" s="217"/>
      <c r="M1442" s="218"/>
      <c r="N1442" s="219"/>
      <c r="O1442" s="219"/>
      <c r="P1442" s="219"/>
      <c r="Q1442" s="219"/>
      <c r="R1442" s="219"/>
      <c r="S1442" s="219"/>
      <c r="T1442" s="220"/>
      <c r="AT1442" s="221" t="s">
        <v>213</v>
      </c>
      <c r="AU1442" s="221" t="s">
        <v>84</v>
      </c>
      <c r="AV1442" s="14" t="s">
        <v>204</v>
      </c>
      <c r="AW1442" s="14" t="s">
        <v>35</v>
      </c>
      <c r="AX1442" s="14" t="s">
        <v>82</v>
      </c>
      <c r="AY1442" s="221" t="s">
        <v>197</v>
      </c>
    </row>
    <row r="1443" spans="1:65" s="2" customFormat="1" ht="24.2" customHeight="1">
      <c r="A1443" s="37"/>
      <c r="B1443" s="38"/>
      <c r="C1443" s="181" t="s">
        <v>1949</v>
      </c>
      <c r="D1443" s="181" t="s">
        <v>199</v>
      </c>
      <c r="E1443" s="182" t="s">
        <v>1950</v>
      </c>
      <c r="F1443" s="183" t="s">
        <v>1951</v>
      </c>
      <c r="G1443" s="184" t="s">
        <v>202</v>
      </c>
      <c r="H1443" s="185">
        <v>799.6</v>
      </c>
      <c r="I1443" s="186"/>
      <c r="J1443" s="187">
        <f>ROUND(I1443*H1443,2)</f>
        <v>0</v>
      </c>
      <c r="K1443" s="183" t="s">
        <v>203</v>
      </c>
      <c r="L1443" s="42"/>
      <c r="M1443" s="188" t="s">
        <v>28</v>
      </c>
      <c r="N1443" s="189" t="s">
        <v>45</v>
      </c>
      <c r="O1443" s="67"/>
      <c r="P1443" s="190">
        <f>O1443*H1443</f>
        <v>0</v>
      </c>
      <c r="Q1443" s="190">
        <v>4.0000000000000003E-5</v>
      </c>
      <c r="R1443" s="190">
        <f>Q1443*H1443</f>
        <v>3.1984000000000005E-2</v>
      </c>
      <c r="S1443" s="190">
        <v>0</v>
      </c>
      <c r="T1443" s="191">
        <f>S1443*H1443</f>
        <v>0</v>
      </c>
      <c r="U1443" s="37"/>
      <c r="V1443" s="37"/>
      <c r="W1443" s="37"/>
      <c r="X1443" s="37"/>
      <c r="Y1443" s="37"/>
      <c r="Z1443" s="37"/>
      <c r="AA1443" s="37"/>
      <c r="AB1443" s="37"/>
      <c r="AC1443" s="37"/>
      <c r="AD1443" s="37"/>
      <c r="AE1443" s="37"/>
      <c r="AR1443" s="192" t="s">
        <v>204</v>
      </c>
      <c r="AT1443" s="192" t="s">
        <v>199</v>
      </c>
      <c r="AU1443" s="192" t="s">
        <v>84</v>
      </c>
      <c r="AY1443" s="20" t="s">
        <v>197</v>
      </c>
      <c r="BE1443" s="193">
        <f>IF(N1443="základní",J1443,0)</f>
        <v>0</v>
      </c>
      <c r="BF1443" s="193">
        <f>IF(N1443="snížená",J1443,0)</f>
        <v>0</v>
      </c>
      <c r="BG1443" s="193">
        <f>IF(N1443="zákl. přenesená",J1443,0)</f>
        <v>0</v>
      </c>
      <c r="BH1443" s="193">
        <f>IF(N1443="sníž. přenesená",J1443,0)</f>
        <v>0</v>
      </c>
      <c r="BI1443" s="193">
        <f>IF(N1443="nulová",J1443,0)</f>
        <v>0</v>
      </c>
      <c r="BJ1443" s="20" t="s">
        <v>82</v>
      </c>
      <c r="BK1443" s="193">
        <f>ROUND(I1443*H1443,2)</f>
        <v>0</v>
      </c>
      <c r="BL1443" s="20" t="s">
        <v>204</v>
      </c>
      <c r="BM1443" s="192" t="s">
        <v>1952</v>
      </c>
    </row>
    <row r="1444" spans="1:65" s="2" customFormat="1" ht="11.25">
      <c r="A1444" s="37"/>
      <c r="B1444" s="38"/>
      <c r="C1444" s="39"/>
      <c r="D1444" s="194" t="s">
        <v>206</v>
      </c>
      <c r="E1444" s="39"/>
      <c r="F1444" s="195" t="s">
        <v>1953</v>
      </c>
      <c r="G1444" s="39"/>
      <c r="H1444" s="39"/>
      <c r="I1444" s="196"/>
      <c r="J1444" s="39"/>
      <c r="K1444" s="39"/>
      <c r="L1444" s="42"/>
      <c r="M1444" s="197"/>
      <c r="N1444" s="198"/>
      <c r="O1444" s="67"/>
      <c r="P1444" s="67"/>
      <c r="Q1444" s="67"/>
      <c r="R1444" s="67"/>
      <c r="S1444" s="67"/>
      <c r="T1444" s="68"/>
      <c r="U1444" s="37"/>
      <c r="V1444" s="37"/>
      <c r="W1444" s="37"/>
      <c r="X1444" s="37"/>
      <c r="Y1444" s="37"/>
      <c r="Z1444" s="37"/>
      <c r="AA1444" s="37"/>
      <c r="AB1444" s="37"/>
      <c r="AC1444" s="37"/>
      <c r="AD1444" s="37"/>
      <c r="AE1444" s="37"/>
      <c r="AT1444" s="20" t="s">
        <v>206</v>
      </c>
      <c r="AU1444" s="20" t="s">
        <v>84</v>
      </c>
    </row>
    <row r="1445" spans="1:65" s="15" customFormat="1" ht="11.25">
      <c r="B1445" s="222"/>
      <c r="C1445" s="223"/>
      <c r="D1445" s="201" t="s">
        <v>213</v>
      </c>
      <c r="E1445" s="224" t="s">
        <v>28</v>
      </c>
      <c r="F1445" s="225" t="s">
        <v>725</v>
      </c>
      <c r="G1445" s="223"/>
      <c r="H1445" s="224" t="s">
        <v>28</v>
      </c>
      <c r="I1445" s="226"/>
      <c r="J1445" s="223"/>
      <c r="K1445" s="223"/>
      <c r="L1445" s="227"/>
      <c r="M1445" s="228"/>
      <c r="N1445" s="229"/>
      <c r="O1445" s="229"/>
      <c r="P1445" s="229"/>
      <c r="Q1445" s="229"/>
      <c r="R1445" s="229"/>
      <c r="S1445" s="229"/>
      <c r="T1445" s="230"/>
      <c r="AT1445" s="231" t="s">
        <v>213</v>
      </c>
      <c r="AU1445" s="231" t="s">
        <v>84</v>
      </c>
      <c r="AV1445" s="15" t="s">
        <v>82</v>
      </c>
      <c r="AW1445" s="15" t="s">
        <v>35</v>
      </c>
      <c r="AX1445" s="15" t="s">
        <v>74</v>
      </c>
      <c r="AY1445" s="231" t="s">
        <v>197</v>
      </c>
    </row>
    <row r="1446" spans="1:65" s="13" customFormat="1" ht="11.25">
      <c r="B1446" s="199"/>
      <c r="C1446" s="200"/>
      <c r="D1446" s="201" t="s">
        <v>213</v>
      </c>
      <c r="E1446" s="202" t="s">
        <v>28</v>
      </c>
      <c r="F1446" s="203" t="s">
        <v>1946</v>
      </c>
      <c r="G1446" s="200"/>
      <c r="H1446" s="204">
        <v>1902.6</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3" customFormat="1" ht="11.25">
      <c r="B1447" s="199"/>
      <c r="C1447" s="200"/>
      <c r="D1447" s="201" t="s">
        <v>213</v>
      </c>
      <c r="E1447" s="202" t="s">
        <v>28</v>
      </c>
      <c r="F1447" s="203" t="s">
        <v>1954</v>
      </c>
      <c r="G1447" s="200"/>
      <c r="H1447" s="204">
        <v>-1103</v>
      </c>
      <c r="I1447" s="205"/>
      <c r="J1447" s="200"/>
      <c r="K1447" s="200"/>
      <c r="L1447" s="206"/>
      <c r="M1447" s="207"/>
      <c r="N1447" s="208"/>
      <c r="O1447" s="208"/>
      <c r="P1447" s="208"/>
      <c r="Q1447" s="208"/>
      <c r="R1447" s="208"/>
      <c r="S1447" s="208"/>
      <c r="T1447" s="209"/>
      <c r="AT1447" s="210" t="s">
        <v>213</v>
      </c>
      <c r="AU1447" s="210" t="s">
        <v>84</v>
      </c>
      <c r="AV1447" s="13" t="s">
        <v>84</v>
      </c>
      <c r="AW1447" s="13" t="s">
        <v>35</v>
      </c>
      <c r="AX1447" s="13" t="s">
        <v>74</v>
      </c>
      <c r="AY1447" s="210" t="s">
        <v>197</v>
      </c>
    </row>
    <row r="1448" spans="1:65" s="14" customFormat="1" ht="11.25">
      <c r="B1448" s="211"/>
      <c r="C1448" s="212"/>
      <c r="D1448" s="201" t="s">
        <v>213</v>
      </c>
      <c r="E1448" s="213" t="s">
        <v>28</v>
      </c>
      <c r="F1448" s="214" t="s">
        <v>226</v>
      </c>
      <c r="G1448" s="212"/>
      <c r="H1448" s="215">
        <v>799.6</v>
      </c>
      <c r="I1448" s="216"/>
      <c r="J1448" s="212"/>
      <c r="K1448" s="212"/>
      <c r="L1448" s="217"/>
      <c r="M1448" s="218"/>
      <c r="N1448" s="219"/>
      <c r="O1448" s="219"/>
      <c r="P1448" s="219"/>
      <c r="Q1448" s="219"/>
      <c r="R1448" s="219"/>
      <c r="S1448" s="219"/>
      <c r="T1448" s="220"/>
      <c r="AT1448" s="221" t="s">
        <v>213</v>
      </c>
      <c r="AU1448" s="221" t="s">
        <v>84</v>
      </c>
      <c r="AV1448" s="14" t="s">
        <v>204</v>
      </c>
      <c r="AW1448" s="14" t="s">
        <v>35</v>
      </c>
      <c r="AX1448" s="14" t="s">
        <v>82</v>
      </c>
      <c r="AY1448" s="221" t="s">
        <v>197</v>
      </c>
    </row>
    <row r="1449" spans="1:65" s="2" customFormat="1" ht="24.2" customHeight="1">
      <c r="A1449" s="37"/>
      <c r="B1449" s="38"/>
      <c r="C1449" s="181" t="s">
        <v>1955</v>
      </c>
      <c r="D1449" s="181" t="s">
        <v>199</v>
      </c>
      <c r="E1449" s="182" t="s">
        <v>1956</v>
      </c>
      <c r="F1449" s="183" t="s">
        <v>1957</v>
      </c>
      <c r="G1449" s="184" t="s">
        <v>202</v>
      </c>
      <c r="H1449" s="185">
        <v>1103</v>
      </c>
      <c r="I1449" s="186"/>
      <c r="J1449" s="187">
        <f>ROUND(I1449*H1449,2)</f>
        <v>0</v>
      </c>
      <c r="K1449" s="183" t="s">
        <v>203</v>
      </c>
      <c r="L1449" s="42"/>
      <c r="M1449" s="188" t="s">
        <v>28</v>
      </c>
      <c r="N1449" s="189" t="s">
        <v>45</v>
      </c>
      <c r="O1449" s="67"/>
      <c r="P1449" s="190">
        <f>O1449*H1449</f>
        <v>0</v>
      </c>
      <c r="Q1449" s="190">
        <v>4.0000000000000003E-5</v>
      </c>
      <c r="R1449" s="190">
        <f>Q1449*H1449</f>
        <v>4.4120000000000006E-2</v>
      </c>
      <c r="S1449" s="190">
        <v>0</v>
      </c>
      <c r="T1449" s="191">
        <f>S1449*H1449</f>
        <v>0</v>
      </c>
      <c r="U1449" s="37"/>
      <c r="V1449" s="37"/>
      <c r="W1449" s="37"/>
      <c r="X1449" s="37"/>
      <c r="Y1449" s="37"/>
      <c r="Z1449" s="37"/>
      <c r="AA1449" s="37"/>
      <c r="AB1449" s="37"/>
      <c r="AC1449" s="37"/>
      <c r="AD1449" s="37"/>
      <c r="AE1449" s="37"/>
      <c r="AR1449" s="192" t="s">
        <v>204</v>
      </c>
      <c r="AT1449" s="192" t="s">
        <v>199</v>
      </c>
      <c r="AU1449" s="192" t="s">
        <v>84</v>
      </c>
      <c r="AY1449" s="20" t="s">
        <v>197</v>
      </c>
      <c r="BE1449" s="193">
        <f>IF(N1449="základní",J1449,0)</f>
        <v>0</v>
      </c>
      <c r="BF1449" s="193">
        <f>IF(N1449="snížená",J1449,0)</f>
        <v>0</v>
      </c>
      <c r="BG1449" s="193">
        <f>IF(N1449="zákl. přenesená",J1449,0)</f>
        <v>0</v>
      </c>
      <c r="BH1449" s="193">
        <f>IF(N1449="sníž. přenesená",J1449,0)</f>
        <v>0</v>
      </c>
      <c r="BI1449" s="193">
        <f>IF(N1449="nulová",J1449,0)</f>
        <v>0</v>
      </c>
      <c r="BJ1449" s="20" t="s">
        <v>82</v>
      </c>
      <c r="BK1449" s="193">
        <f>ROUND(I1449*H1449,2)</f>
        <v>0</v>
      </c>
      <c r="BL1449" s="20" t="s">
        <v>204</v>
      </c>
      <c r="BM1449" s="192" t="s">
        <v>1958</v>
      </c>
    </row>
    <row r="1450" spans="1:65" s="2" customFormat="1" ht="11.25">
      <c r="A1450" s="37"/>
      <c r="B1450" s="38"/>
      <c r="C1450" s="39"/>
      <c r="D1450" s="194" t="s">
        <v>206</v>
      </c>
      <c r="E1450" s="39"/>
      <c r="F1450" s="195" t="s">
        <v>1959</v>
      </c>
      <c r="G1450" s="39"/>
      <c r="H1450" s="39"/>
      <c r="I1450" s="196"/>
      <c r="J1450" s="39"/>
      <c r="K1450" s="39"/>
      <c r="L1450" s="42"/>
      <c r="M1450" s="197"/>
      <c r="N1450" s="198"/>
      <c r="O1450" s="67"/>
      <c r="P1450" s="67"/>
      <c r="Q1450" s="67"/>
      <c r="R1450" s="67"/>
      <c r="S1450" s="67"/>
      <c r="T1450" s="68"/>
      <c r="U1450" s="37"/>
      <c r="V1450" s="37"/>
      <c r="W1450" s="37"/>
      <c r="X1450" s="37"/>
      <c r="Y1450" s="37"/>
      <c r="Z1450" s="37"/>
      <c r="AA1450" s="37"/>
      <c r="AB1450" s="37"/>
      <c r="AC1450" s="37"/>
      <c r="AD1450" s="37"/>
      <c r="AE1450" s="37"/>
      <c r="AT1450" s="20" t="s">
        <v>206</v>
      </c>
      <c r="AU1450" s="20" t="s">
        <v>84</v>
      </c>
    </row>
    <row r="1451" spans="1:65" s="15" customFormat="1" ht="11.25">
      <c r="B1451" s="222"/>
      <c r="C1451" s="223"/>
      <c r="D1451" s="201" t="s">
        <v>213</v>
      </c>
      <c r="E1451" s="224" t="s">
        <v>28</v>
      </c>
      <c r="F1451" s="225" t="s">
        <v>725</v>
      </c>
      <c r="G1451" s="223"/>
      <c r="H1451" s="224" t="s">
        <v>28</v>
      </c>
      <c r="I1451" s="226"/>
      <c r="J1451" s="223"/>
      <c r="K1451" s="223"/>
      <c r="L1451" s="227"/>
      <c r="M1451" s="228"/>
      <c r="N1451" s="229"/>
      <c r="O1451" s="229"/>
      <c r="P1451" s="229"/>
      <c r="Q1451" s="229"/>
      <c r="R1451" s="229"/>
      <c r="S1451" s="229"/>
      <c r="T1451" s="230"/>
      <c r="AT1451" s="231" t="s">
        <v>213</v>
      </c>
      <c r="AU1451" s="231" t="s">
        <v>84</v>
      </c>
      <c r="AV1451" s="15" t="s">
        <v>82</v>
      </c>
      <c r="AW1451" s="15" t="s">
        <v>35</v>
      </c>
      <c r="AX1451" s="15" t="s">
        <v>74</v>
      </c>
      <c r="AY1451" s="231" t="s">
        <v>197</v>
      </c>
    </row>
    <row r="1452" spans="1:65" s="13" customFormat="1" ht="11.25">
      <c r="B1452" s="199"/>
      <c r="C1452" s="200"/>
      <c r="D1452" s="201" t="s">
        <v>213</v>
      </c>
      <c r="E1452" s="202" t="s">
        <v>28</v>
      </c>
      <c r="F1452" s="203" t="s">
        <v>1960</v>
      </c>
      <c r="G1452" s="200"/>
      <c r="H1452" s="204">
        <v>1103</v>
      </c>
      <c r="I1452" s="205"/>
      <c r="J1452" s="200"/>
      <c r="K1452" s="200"/>
      <c r="L1452" s="206"/>
      <c r="M1452" s="207"/>
      <c r="N1452" s="208"/>
      <c r="O1452" s="208"/>
      <c r="P1452" s="208"/>
      <c r="Q1452" s="208"/>
      <c r="R1452" s="208"/>
      <c r="S1452" s="208"/>
      <c r="T1452" s="209"/>
      <c r="AT1452" s="210" t="s">
        <v>213</v>
      </c>
      <c r="AU1452" s="210" t="s">
        <v>84</v>
      </c>
      <c r="AV1452" s="13" t="s">
        <v>84</v>
      </c>
      <c r="AW1452" s="13" t="s">
        <v>35</v>
      </c>
      <c r="AX1452" s="13" t="s">
        <v>82</v>
      </c>
      <c r="AY1452" s="210" t="s">
        <v>197</v>
      </c>
    </row>
    <row r="1453" spans="1:65" s="2" customFormat="1" ht="16.5" customHeight="1">
      <c r="A1453" s="37"/>
      <c r="B1453" s="38"/>
      <c r="C1453" s="181" t="s">
        <v>1961</v>
      </c>
      <c r="D1453" s="181" t="s">
        <v>199</v>
      </c>
      <c r="E1453" s="182" t="s">
        <v>1962</v>
      </c>
      <c r="F1453" s="183" t="s">
        <v>1963</v>
      </c>
      <c r="G1453" s="184" t="s">
        <v>210</v>
      </c>
      <c r="H1453" s="185">
        <v>16</v>
      </c>
      <c r="I1453" s="186"/>
      <c r="J1453" s="187">
        <f>ROUND(I1453*H1453,2)</f>
        <v>0</v>
      </c>
      <c r="K1453" s="183" t="s">
        <v>203</v>
      </c>
      <c r="L1453" s="42"/>
      <c r="M1453" s="188" t="s">
        <v>28</v>
      </c>
      <c r="N1453" s="189" t="s">
        <v>45</v>
      </c>
      <c r="O1453" s="67"/>
      <c r="P1453" s="190">
        <f>O1453*H1453</f>
        <v>0</v>
      </c>
      <c r="Q1453" s="190">
        <v>1.1E-4</v>
      </c>
      <c r="R1453" s="190">
        <f>Q1453*H1453</f>
        <v>1.7600000000000001E-3</v>
      </c>
      <c r="S1453" s="190">
        <v>0</v>
      </c>
      <c r="T1453" s="191">
        <f>S1453*H1453</f>
        <v>0</v>
      </c>
      <c r="U1453" s="37"/>
      <c r="V1453" s="37"/>
      <c r="W1453" s="37"/>
      <c r="X1453" s="37"/>
      <c r="Y1453" s="37"/>
      <c r="Z1453" s="37"/>
      <c r="AA1453" s="37"/>
      <c r="AB1453" s="37"/>
      <c r="AC1453" s="37"/>
      <c r="AD1453" s="37"/>
      <c r="AE1453" s="37"/>
      <c r="AR1453" s="192" t="s">
        <v>204</v>
      </c>
      <c r="AT1453" s="192" t="s">
        <v>199</v>
      </c>
      <c r="AU1453" s="192" t="s">
        <v>84</v>
      </c>
      <c r="AY1453" s="20" t="s">
        <v>197</v>
      </c>
      <c r="BE1453" s="193">
        <f>IF(N1453="základní",J1453,0)</f>
        <v>0</v>
      </c>
      <c r="BF1453" s="193">
        <f>IF(N1453="snížená",J1453,0)</f>
        <v>0</v>
      </c>
      <c r="BG1453" s="193">
        <f>IF(N1453="zákl. přenesená",J1453,0)</f>
        <v>0</v>
      </c>
      <c r="BH1453" s="193">
        <f>IF(N1453="sníž. přenesená",J1453,0)</f>
        <v>0</v>
      </c>
      <c r="BI1453" s="193">
        <f>IF(N1453="nulová",J1453,0)</f>
        <v>0</v>
      </c>
      <c r="BJ1453" s="20" t="s">
        <v>82</v>
      </c>
      <c r="BK1453" s="193">
        <f>ROUND(I1453*H1453,2)</f>
        <v>0</v>
      </c>
      <c r="BL1453" s="20" t="s">
        <v>204</v>
      </c>
      <c r="BM1453" s="192" t="s">
        <v>1964</v>
      </c>
    </row>
    <row r="1454" spans="1:65" s="2" customFormat="1" ht="11.25">
      <c r="A1454" s="37"/>
      <c r="B1454" s="38"/>
      <c r="C1454" s="39"/>
      <c r="D1454" s="194" t="s">
        <v>206</v>
      </c>
      <c r="E1454" s="39"/>
      <c r="F1454" s="195" t="s">
        <v>1965</v>
      </c>
      <c r="G1454" s="39"/>
      <c r="H1454" s="39"/>
      <c r="I1454" s="196"/>
      <c r="J1454" s="39"/>
      <c r="K1454" s="39"/>
      <c r="L1454" s="42"/>
      <c r="M1454" s="197"/>
      <c r="N1454" s="198"/>
      <c r="O1454" s="67"/>
      <c r="P1454" s="67"/>
      <c r="Q1454" s="67"/>
      <c r="R1454" s="67"/>
      <c r="S1454" s="67"/>
      <c r="T1454" s="68"/>
      <c r="U1454" s="37"/>
      <c r="V1454" s="37"/>
      <c r="W1454" s="37"/>
      <c r="X1454" s="37"/>
      <c r="Y1454" s="37"/>
      <c r="Z1454" s="37"/>
      <c r="AA1454" s="37"/>
      <c r="AB1454" s="37"/>
      <c r="AC1454" s="37"/>
      <c r="AD1454" s="37"/>
      <c r="AE1454" s="37"/>
      <c r="AT1454" s="20" t="s">
        <v>206</v>
      </c>
      <c r="AU1454" s="20" t="s">
        <v>84</v>
      </c>
    </row>
    <row r="1455" spans="1:65" s="15" customFormat="1" ht="11.25">
      <c r="B1455" s="222"/>
      <c r="C1455" s="223"/>
      <c r="D1455" s="201" t="s">
        <v>213</v>
      </c>
      <c r="E1455" s="224" t="s">
        <v>28</v>
      </c>
      <c r="F1455" s="225" t="s">
        <v>1966</v>
      </c>
      <c r="G1455" s="223"/>
      <c r="H1455" s="224" t="s">
        <v>28</v>
      </c>
      <c r="I1455" s="226"/>
      <c r="J1455" s="223"/>
      <c r="K1455" s="223"/>
      <c r="L1455" s="227"/>
      <c r="M1455" s="228"/>
      <c r="N1455" s="229"/>
      <c r="O1455" s="229"/>
      <c r="P1455" s="229"/>
      <c r="Q1455" s="229"/>
      <c r="R1455" s="229"/>
      <c r="S1455" s="229"/>
      <c r="T1455" s="230"/>
      <c r="AT1455" s="231" t="s">
        <v>213</v>
      </c>
      <c r="AU1455" s="231" t="s">
        <v>84</v>
      </c>
      <c r="AV1455" s="15" t="s">
        <v>82</v>
      </c>
      <c r="AW1455" s="15" t="s">
        <v>35</v>
      </c>
      <c r="AX1455" s="15" t="s">
        <v>74</v>
      </c>
      <c r="AY1455" s="231" t="s">
        <v>197</v>
      </c>
    </row>
    <row r="1456" spans="1:65" s="13" customFormat="1" ht="11.25">
      <c r="B1456" s="199"/>
      <c r="C1456" s="200"/>
      <c r="D1456" s="201" t="s">
        <v>213</v>
      </c>
      <c r="E1456" s="202" t="s">
        <v>28</v>
      </c>
      <c r="F1456" s="203" t="s">
        <v>1967</v>
      </c>
      <c r="G1456" s="200"/>
      <c r="H1456" s="204">
        <v>14</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3" customFormat="1" ht="11.25">
      <c r="B1457" s="199"/>
      <c r="C1457" s="200"/>
      <c r="D1457" s="201" t="s">
        <v>213</v>
      </c>
      <c r="E1457" s="202" t="s">
        <v>28</v>
      </c>
      <c r="F1457" s="203" t="s">
        <v>1968</v>
      </c>
      <c r="G1457" s="200"/>
      <c r="H1457" s="204">
        <v>2</v>
      </c>
      <c r="I1457" s="205"/>
      <c r="J1457" s="200"/>
      <c r="K1457" s="200"/>
      <c r="L1457" s="206"/>
      <c r="M1457" s="207"/>
      <c r="N1457" s="208"/>
      <c r="O1457" s="208"/>
      <c r="P1457" s="208"/>
      <c r="Q1457" s="208"/>
      <c r="R1457" s="208"/>
      <c r="S1457" s="208"/>
      <c r="T1457" s="209"/>
      <c r="AT1457" s="210" t="s">
        <v>213</v>
      </c>
      <c r="AU1457" s="210" t="s">
        <v>84</v>
      </c>
      <c r="AV1457" s="13" t="s">
        <v>84</v>
      </c>
      <c r="AW1457" s="13" t="s">
        <v>35</v>
      </c>
      <c r="AX1457" s="13" t="s">
        <v>74</v>
      </c>
      <c r="AY1457" s="210" t="s">
        <v>197</v>
      </c>
    </row>
    <row r="1458" spans="1:65" s="14" customFormat="1" ht="11.25">
      <c r="B1458" s="211"/>
      <c r="C1458" s="212"/>
      <c r="D1458" s="201" t="s">
        <v>213</v>
      </c>
      <c r="E1458" s="213" t="s">
        <v>28</v>
      </c>
      <c r="F1458" s="214" t="s">
        <v>226</v>
      </c>
      <c r="G1458" s="212"/>
      <c r="H1458" s="215">
        <v>16</v>
      </c>
      <c r="I1458" s="216"/>
      <c r="J1458" s="212"/>
      <c r="K1458" s="212"/>
      <c r="L1458" s="217"/>
      <c r="M1458" s="218"/>
      <c r="N1458" s="219"/>
      <c r="O1458" s="219"/>
      <c r="P1458" s="219"/>
      <c r="Q1458" s="219"/>
      <c r="R1458" s="219"/>
      <c r="S1458" s="219"/>
      <c r="T1458" s="220"/>
      <c r="AT1458" s="221" t="s">
        <v>213</v>
      </c>
      <c r="AU1458" s="221" t="s">
        <v>84</v>
      </c>
      <c r="AV1458" s="14" t="s">
        <v>204</v>
      </c>
      <c r="AW1458" s="14" t="s">
        <v>35</v>
      </c>
      <c r="AX1458" s="14" t="s">
        <v>82</v>
      </c>
      <c r="AY1458" s="221" t="s">
        <v>197</v>
      </c>
    </row>
    <row r="1459" spans="1:65" s="2" customFormat="1" ht="16.5" customHeight="1">
      <c r="A1459" s="37"/>
      <c r="B1459" s="38"/>
      <c r="C1459" s="247" t="s">
        <v>1969</v>
      </c>
      <c r="D1459" s="247" t="s">
        <v>519</v>
      </c>
      <c r="E1459" s="248" t="s">
        <v>1970</v>
      </c>
      <c r="F1459" s="249" t="s">
        <v>1971</v>
      </c>
      <c r="G1459" s="250" t="s">
        <v>210</v>
      </c>
      <c r="H1459" s="251">
        <v>14</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1972</v>
      </c>
    </row>
    <row r="1460" spans="1:65" s="2" customFormat="1" ht="16.5" customHeight="1">
      <c r="A1460" s="37"/>
      <c r="B1460" s="38"/>
      <c r="C1460" s="247" t="s">
        <v>1973</v>
      </c>
      <c r="D1460" s="247" t="s">
        <v>519</v>
      </c>
      <c r="E1460" s="248" t="s">
        <v>1974</v>
      </c>
      <c r="F1460" s="249" t="s">
        <v>1975</v>
      </c>
      <c r="G1460" s="250" t="s">
        <v>210</v>
      </c>
      <c r="H1460" s="251">
        <v>2</v>
      </c>
      <c r="I1460" s="252"/>
      <c r="J1460" s="253">
        <f>ROUND(I1460*H1460,2)</f>
        <v>0</v>
      </c>
      <c r="K1460" s="249" t="s">
        <v>28</v>
      </c>
      <c r="L1460" s="254"/>
      <c r="M1460" s="255" t="s">
        <v>28</v>
      </c>
      <c r="N1460" s="256" t="s">
        <v>45</v>
      </c>
      <c r="O1460" s="67"/>
      <c r="P1460" s="190">
        <f>O1460*H1460</f>
        <v>0</v>
      </c>
      <c r="Q1460" s="190">
        <v>0</v>
      </c>
      <c r="R1460" s="190">
        <f>Q1460*H1460</f>
        <v>0</v>
      </c>
      <c r="S1460" s="190">
        <v>0</v>
      </c>
      <c r="T1460" s="191">
        <f>S1460*H1460</f>
        <v>0</v>
      </c>
      <c r="U1460" s="37"/>
      <c r="V1460" s="37"/>
      <c r="W1460" s="37"/>
      <c r="X1460" s="37"/>
      <c r="Y1460" s="37"/>
      <c r="Z1460" s="37"/>
      <c r="AA1460" s="37"/>
      <c r="AB1460" s="37"/>
      <c r="AC1460" s="37"/>
      <c r="AD1460" s="37"/>
      <c r="AE1460" s="37"/>
      <c r="AR1460" s="192" t="s">
        <v>243</v>
      </c>
      <c r="AT1460" s="192" t="s">
        <v>519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1976</v>
      </c>
    </row>
    <row r="1461" spans="1:65" s="2" customFormat="1" ht="24.2" customHeight="1">
      <c r="A1461" s="37"/>
      <c r="B1461" s="38"/>
      <c r="C1461" s="181" t="s">
        <v>1977</v>
      </c>
      <c r="D1461" s="181" t="s">
        <v>199</v>
      </c>
      <c r="E1461" s="182" t="s">
        <v>1978</v>
      </c>
      <c r="F1461" s="183" t="s">
        <v>1979</v>
      </c>
      <c r="G1461" s="184" t="s">
        <v>210</v>
      </c>
      <c r="H1461" s="185">
        <v>1</v>
      </c>
      <c r="I1461" s="186"/>
      <c r="J1461" s="187">
        <f>ROUND(I1461*H1461,2)</f>
        <v>0</v>
      </c>
      <c r="K1461" s="183" t="s">
        <v>203</v>
      </c>
      <c r="L1461" s="42"/>
      <c r="M1461" s="188" t="s">
        <v>28</v>
      </c>
      <c r="N1461" s="189" t="s">
        <v>45</v>
      </c>
      <c r="O1461" s="67"/>
      <c r="P1461" s="190">
        <f>O1461*H1461</f>
        <v>0</v>
      </c>
      <c r="Q1461" s="190">
        <v>0</v>
      </c>
      <c r="R1461" s="190">
        <f>Q1461*H1461</f>
        <v>0</v>
      </c>
      <c r="S1461" s="190">
        <v>4.0000000000000001E-3</v>
      </c>
      <c r="T1461" s="191">
        <f>S1461*H1461</f>
        <v>4.0000000000000001E-3</v>
      </c>
      <c r="U1461" s="37"/>
      <c r="V1461" s="37"/>
      <c r="W1461" s="37"/>
      <c r="X1461" s="37"/>
      <c r="Y1461" s="37"/>
      <c r="Z1461" s="37"/>
      <c r="AA1461" s="37"/>
      <c r="AB1461" s="37"/>
      <c r="AC1461" s="37"/>
      <c r="AD1461" s="37"/>
      <c r="AE1461" s="37"/>
      <c r="AR1461" s="192" t="s">
        <v>204</v>
      </c>
      <c r="AT1461" s="192" t="s">
        <v>199</v>
      </c>
      <c r="AU1461" s="192" t="s">
        <v>84</v>
      </c>
      <c r="AY1461" s="20" t="s">
        <v>197</v>
      </c>
      <c r="BE1461" s="193">
        <f>IF(N1461="základní",J1461,0)</f>
        <v>0</v>
      </c>
      <c r="BF1461" s="193">
        <f>IF(N1461="snížená",J1461,0)</f>
        <v>0</v>
      </c>
      <c r="BG1461" s="193">
        <f>IF(N1461="zákl. přenesená",J1461,0)</f>
        <v>0</v>
      </c>
      <c r="BH1461" s="193">
        <f>IF(N1461="sníž. přenesená",J1461,0)</f>
        <v>0</v>
      </c>
      <c r="BI1461" s="193">
        <f>IF(N1461="nulová",J1461,0)</f>
        <v>0</v>
      </c>
      <c r="BJ1461" s="20" t="s">
        <v>82</v>
      </c>
      <c r="BK1461" s="193">
        <f>ROUND(I1461*H1461,2)</f>
        <v>0</v>
      </c>
      <c r="BL1461" s="20" t="s">
        <v>204</v>
      </c>
      <c r="BM1461" s="192" t="s">
        <v>1980</v>
      </c>
    </row>
    <row r="1462" spans="1:65" s="2" customFormat="1" ht="11.25">
      <c r="A1462" s="37"/>
      <c r="B1462" s="38"/>
      <c r="C1462" s="39"/>
      <c r="D1462" s="194" t="s">
        <v>206</v>
      </c>
      <c r="E1462" s="39"/>
      <c r="F1462" s="195" t="s">
        <v>1981</v>
      </c>
      <c r="G1462" s="39"/>
      <c r="H1462" s="39"/>
      <c r="I1462" s="196"/>
      <c r="J1462" s="39"/>
      <c r="K1462" s="39"/>
      <c r="L1462" s="42"/>
      <c r="M1462" s="197"/>
      <c r="N1462" s="198"/>
      <c r="O1462" s="67"/>
      <c r="P1462" s="67"/>
      <c r="Q1462" s="67"/>
      <c r="R1462" s="67"/>
      <c r="S1462" s="67"/>
      <c r="T1462" s="68"/>
      <c r="U1462" s="37"/>
      <c r="V1462" s="37"/>
      <c r="W1462" s="37"/>
      <c r="X1462" s="37"/>
      <c r="Y1462" s="37"/>
      <c r="Z1462" s="37"/>
      <c r="AA1462" s="37"/>
      <c r="AB1462" s="37"/>
      <c r="AC1462" s="37"/>
      <c r="AD1462" s="37"/>
      <c r="AE1462" s="37"/>
      <c r="AT1462" s="20" t="s">
        <v>206</v>
      </c>
      <c r="AU1462" s="20" t="s">
        <v>84</v>
      </c>
    </row>
    <row r="1463" spans="1:65" s="15" customFormat="1" ht="11.25">
      <c r="B1463" s="222"/>
      <c r="C1463" s="223"/>
      <c r="D1463" s="201" t="s">
        <v>213</v>
      </c>
      <c r="E1463" s="224" t="s">
        <v>28</v>
      </c>
      <c r="F1463" s="225" t="s">
        <v>725</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5" customFormat="1" ht="11.25">
      <c r="B1464" s="222"/>
      <c r="C1464" s="223"/>
      <c r="D1464" s="201" t="s">
        <v>213</v>
      </c>
      <c r="E1464" s="224" t="s">
        <v>28</v>
      </c>
      <c r="F1464" s="225" t="s">
        <v>1019</v>
      </c>
      <c r="G1464" s="223"/>
      <c r="H1464" s="224" t="s">
        <v>28</v>
      </c>
      <c r="I1464" s="226"/>
      <c r="J1464" s="223"/>
      <c r="K1464" s="223"/>
      <c r="L1464" s="227"/>
      <c r="M1464" s="228"/>
      <c r="N1464" s="229"/>
      <c r="O1464" s="229"/>
      <c r="P1464" s="229"/>
      <c r="Q1464" s="229"/>
      <c r="R1464" s="229"/>
      <c r="S1464" s="229"/>
      <c r="T1464" s="230"/>
      <c r="AT1464" s="231" t="s">
        <v>213</v>
      </c>
      <c r="AU1464" s="231" t="s">
        <v>84</v>
      </c>
      <c r="AV1464" s="15" t="s">
        <v>82</v>
      </c>
      <c r="AW1464" s="15" t="s">
        <v>35</v>
      </c>
      <c r="AX1464" s="15" t="s">
        <v>74</v>
      </c>
      <c r="AY1464" s="231" t="s">
        <v>197</v>
      </c>
    </row>
    <row r="1465" spans="1:65" s="13" customFormat="1" ht="11.25">
      <c r="B1465" s="199"/>
      <c r="C1465" s="200"/>
      <c r="D1465" s="201" t="s">
        <v>213</v>
      </c>
      <c r="E1465" s="202" t="s">
        <v>28</v>
      </c>
      <c r="F1465" s="203" t="s">
        <v>1982</v>
      </c>
      <c r="G1465" s="200"/>
      <c r="H1465" s="204">
        <v>1</v>
      </c>
      <c r="I1465" s="205"/>
      <c r="J1465" s="200"/>
      <c r="K1465" s="200"/>
      <c r="L1465" s="206"/>
      <c r="M1465" s="207"/>
      <c r="N1465" s="208"/>
      <c r="O1465" s="208"/>
      <c r="P1465" s="208"/>
      <c r="Q1465" s="208"/>
      <c r="R1465" s="208"/>
      <c r="S1465" s="208"/>
      <c r="T1465" s="209"/>
      <c r="AT1465" s="210" t="s">
        <v>213</v>
      </c>
      <c r="AU1465" s="210" t="s">
        <v>84</v>
      </c>
      <c r="AV1465" s="13" t="s">
        <v>84</v>
      </c>
      <c r="AW1465" s="13" t="s">
        <v>35</v>
      </c>
      <c r="AX1465" s="13" t="s">
        <v>82</v>
      </c>
      <c r="AY1465" s="210" t="s">
        <v>197</v>
      </c>
    </row>
    <row r="1466" spans="1:65" s="2" customFormat="1" ht="24.2" customHeight="1">
      <c r="A1466" s="37"/>
      <c r="B1466" s="38"/>
      <c r="C1466" s="181" t="s">
        <v>1983</v>
      </c>
      <c r="D1466" s="181" t="s">
        <v>199</v>
      </c>
      <c r="E1466" s="182" t="s">
        <v>1984</v>
      </c>
      <c r="F1466" s="183" t="s">
        <v>1985</v>
      </c>
      <c r="G1466" s="184" t="s">
        <v>210</v>
      </c>
      <c r="H1466" s="185">
        <v>2</v>
      </c>
      <c r="I1466" s="186"/>
      <c r="J1466" s="187">
        <f>ROUND(I1466*H1466,2)</f>
        <v>0</v>
      </c>
      <c r="K1466" s="183" t="s">
        <v>203</v>
      </c>
      <c r="L1466" s="42"/>
      <c r="M1466" s="188" t="s">
        <v>28</v>
      </c>
      <c r="N1466" s="189" t="s">
        <v>45</v>
      </c>
      <c r="O1466" s="67"/>
      <c r="P1466" s="190">
        <f>O1466*H1466</f>
        <v>0</v>
      </c>
      <c r="Q1466" s="190">
        <v>0</v>
      </c>
      <c r="R1466" s="190">
        <f>Q1466*H1466</f>
        <v>0</v>
      </c>
      <c r="S1466" s="190">
        <v>8.0000000000000002E-3</v>
      </c>
      <c r="T1466" s="191">
        <f>S1466*H1466</f>
        <v>1.6E-2</v>
      </c>
      <c r="U1466" s="37"/>
      <c r="V1466" s="37"/>
      <c r="W1466" s="37"/>
      <c r="X1466" s="37"/>
      <c r="Y1466" s="37"/>
      <c r="Z1466" s="37"/>
      <c r="AA1466" s="37"/>
      <c r="AB1466" s="37"/>
      <c r="AC1466" s="37"/>
      <c r="AD1466" s="37"/>
      <c r="AE1466" s="37"/>
      <c r="AR1466" s="192" t="s">
        <v>204</v>
      </c>
      <c r="AT1466" s="192" t="s">
        <v>199</v>
      </c>
      <c r="AU1466" s="192" t="s">
        <v>84</v>
      </c>
      <c r="AY1466" s="20" t="s">
        <v>197</v>
      </c>
      <c r="BE1466" s="193">
        <f>IF(N1466="základní",J1466,0)</f>
        <v>0</v>
      </c>
      <c r="BF1466" s="193">
        <f>IF(N1466="snížená",J1466,0)</f>
        <v>0</v>
      </c>
      <c r="BG1466" s="193">
        <f>IF(N1466="zákl. přenesená",J1466,0)</f>
        <v>0</v>
      </c>
      <c r="BH1466" s="193">
        <f>IF(N1466="sníž. přenesená",J1466,0)</f>
        <v>0</v>
      </c>
      <c r="BI1466" s="193">
        <f>IF(N1466="nulová",J1466,0)</f>
        <v>0</v>
      </c>
      <c r="BJ1466" s="20" t="s">
        <v>82</v>
      </c>
      <c r="BK1466" s="193">
        <f>ROUND(I1466*H1466,2)</f>
        <v>0</v>
      </c>
      <c r="BL1466" s="20" t="s">
        <v>204</v>
      </c>
      <c r="BM1466" s="192" t="s">
        <v>1986</v>
      </c>
    </row>
    <row r="1467" spans="1:65" s="2" customFormat="1" ht="11.25">
      <c r="A1467" s="37"/>
      <c r="B1467" s="38"/>
      <c r="C1467" s="39"/>
      <c r="D1467" s="194" t="s">
        <v>206</v>
      </c>
      <c r="E1467" s="39"/>
      <c r="F1467" s="195" t="s">
        <v>1987</v>
      </c>
      <c r="G1467" s="39"/>
      <c r="H1467" s="39"/>
      <c r="I1467" s="196"/>
      <c r="J1467" s="39"/>
      <c r="K1467" s="39"/>
      <c r="L1467" s="42"/>
      <c r="M1467" s="197"/>
      <c r="N1467" s="198"/>
      <c r="O1467" s="67"/>
      <c r="P1467" s="67"/>
      <c r="Q1467" s="67"/>
      <c r="R1467" s="67"/>
      <c r="S1467" s="67"/>
      <c r="T1467" s="68"/>
      <c r="U1467" s="37"/>
      <c r="V1467" s="37"/>
      <c r="W1467" s="37"/>
      <c r="X1467" s="37"/>
      <c r="Y1467" s="37"/>
      <c r="Z1467" s="37"/>
      <c r="AA1467" s="37"/>
      <c r="AB1467" s="37"/>
      <c r="AC1467" s="37"/>
      <c r="AD1467" s="37"/>
      <c r="AE1467" s="37"/>
      <c r="AT1467" s="20" t="s">
        <v>206</v>
      </c>
      <c r="AU1467" s="20" t="s">
        <v>84</v>
      </c>
    </row>
    <row r="1468" spans="1:65" s="15" customFormat="1" ht="11.25">
      <c r="B1468" s="222"/>
      <c r="C1468" s="223"/>
      <c r="D1468" s="201" t="s">
        <v>213</v>
      </c>
      <c r="E1468" s="224" t="s">
        <v>28</v>
      </c>
      <c r="F1468" s="225" t="s">
        <v>725</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5" customFormat="1" ht="11.25">
      <c r="B1469" s="222"/>
      <c r="C1469" s="223"/>
      <c r="D1469" s="201" t="s">
        <v>213</v>
      </c>
      <c r="E1469" s="224" t="s">
        <v>28</v>
      </c>
      <c r="F1469" s="225" t="s">
        <v>1019</v>
      </c>
      <c r="G1469" s="223"/>
      <c r="H1469" s="224" t="s">
        <v>28</v>
      </c>
      <c r="I1469" s="226"/>
      <c r="J1469" s="223"/>
      <c r="K1469" s="223"/>
      <c r="L1469" s="227"/>
      <c r="M1469" s="228"/>
      <c r="N1469" s="229"/>
      <c r="O1469" s="229"/>
      <c r="P1469" s="229"/>
      <c r="Q1469" s="229"/>
      <c r="R1469" s="229"/>
      <c r="S1469" s="229"/>
      <c r="T1469" s="230"/>
      <c r="AT1469" s="231" t="s">
        <v>213</v>
      </c>
      <c r="AU1469" s="231" t="s">
        <v>84</v>
      </c>
      <c r="AV1469" s="15" t="s">
        <v>82</v>
      </c>
      <c r="AW1469" s="15" t="s">
        <v>35</v>
      </c>
      <c r="AX1469" s="15" t="s">
        <v>74</v>
      </c>
      <c r="AY1469" s="231"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3" customFormat="1" ht="11.25">
      <c r="B1471" s="199"/>
      <c r="C1471" s="200"/>
      <c r="D1471" s="201" t="s">
        <v>213</v>
      </c>
      <c r="E1471" s="202" t="s">
        <v>28</v>
      </c>
      <c r="F1471" s="203" t="s">
        <v>1989</v>
      </c>
      <c r="G1471" s="200"/>
      <c r="H1471" s="204">
        <v>1</v>
      </c>
      <c r="I1471" s="205"/>
      <c r="J1471" s="200"/>
      <c r="K1471" s="200"/>
      <c r="L1471" s="206"/>
      <c r="M1471" s="207"/>
      <c r="N1471" s="208"/>
      <c r="O1471" s="208"/>
      <c r="P1471" s="208"/>
      <c r="Q1471" s="208"/>
      <c r="R1471" s="208"/>
      <c r="S1471" s="208"/>
      <c r="T1471" s="209"/>
      <c r="AT1471" s="210" t="s">
        <v>213</v>
      </c>
      <c r="AU1471" s="210" t="s">
        <v>84</v>
      </c>
      <c r="AV1471" s="13" t="s">
        <v>84</v>
      </c>
      <c r="AW1471" s="13" t="s">
        <v>35</v>
      </c>
      <c r="AX1471" s="13" t="s">
        <v>74</v>
      </c>
      <c r="AY1471" s="210" t="s">
        <v>197</v>
      </c>
    </row>
    <row r="1472" spans="1:65" s="14" customFormat="1" ht="11.25">
      <c r="B1472" s="211"/>
      <c r="C1472" s="212"/>
      <c r="D1472" s="201" t="s">
        <v>213</v>
      </c>
      <c r="E1472" s="213" t="s">
        <v>28</v>
      </c>
      <c r="F1472" s="214" t="s">
        <v>226</v>
      </c>
      <c r="G1472" s="212"/>
      <c r="H1472" s="215">
        <v>2</v>
      </c>
      <c r="I1472" s="216"/>
      <c r="J1472" s="212"/>
      <c r="K1472" s="212"/>
      <c r="L1472" s="217"/>
      <c r="M1472" s="218"/>
      <c r="N1472" s="219"/>
      <c r="O1472" s="219"/>
      <c r="P1472" s="219"/>
      <c r="Q1472" s="219"/>
      <c r="R1472" s="219"/>
      <c r="S1472" s="219"/>
      <c r="T1472" s="220"/>
      <c r="AT1472" s="221" t="s">
        <v>213</v>
      </c>
      <c r="AU1472" s="221" t="s">
        <v>84</v>
      </c>
      <c r="AV1472" s="14" t="s">
        <v>204</v>
      </c>
      <c r="AW1472" s="14" t="s">
        <v>35</v>
      </c>
      <c r="AX1472" s="14" t="s">
        <v>82</v>
      </c>
      <c r="AY1472" s="221" t="s">
        <v>197</v>
      </c>
    </row>
    <row r="1473" spans="1:65" s="2" customFormat="1" ht="24.2" customHeight="1">
      <c r="A1473" s="37"/>
      <c r="B1473" s="38"/>
      <c r="C1473" s="181" t="s">
        <v>1990</v>
      </c>
      <c r="D1473" s="181" t="s">
        <v>199</v>
      </c>
      <c r="E1473" s="182" t="s">
        <v>1991</v>
      </c>
      <c r="F1473" s="183" t="s">
        <v>1992</v>
      </c>
      <c r="G1473" s="184" t="s">
        <v>210</v>
      </c>
      <c r="H1473" s="185">
        <v>28</v>
      </c>
      <c r="I1473" s="186"/>
      <c r="J1473" s="187">
        <f>ROUND(I1473*H1473,2)</f>
        <v>0</v>
      </c>
      <c r="K1473" s="183" t="s">
        <v>203</v>
      </c>
      <c r="L1473" s="42"/>
      <c r="M1473" s="188" t="s">
        <v>28</v>
      </c>
      <c r="N1473" s="189" t="s">
        <v>45</v>
      </c>
      <c r="O1473" s="67"/>
      <c r="P1473" s="190">
        <f>O1473*H1473</f>
        <v>0</v>
      </c>
      <c r="Q1473" s="190">
        <v>0</v>
      </c>
      <c r="R1473" s="190">
        <f>Q1473*H1473</f>
        <v>0</v>
      </c>
      <c r="S1473" s="190">
        <v>2.5000000000000001E-2</v>
      </c>
      <c r="T1473" s="191">
        <f>S1473*H1473</f>
        <v>0.70000000000000007</v>
      </c>
      <c r="U1473" s="37"/>
      <c r="V1473" s="37"/>
      <c r="W1473" s="37"/>
      <c r="X1473" s="37"/>
      <c r="Y1473" s="37"/>
      <c r="Z1473" s="37"/>
      <c r="AA1473" s="37"/>
      <c r="AB1473" s="37"/>
      <c r="AC1473" s="37"/>
      <c r="AD1473" s="37"/>
      <c r="AE1473" s="37"/>
      <c r="AR1473" s="192" t="s">
        <v>204</v>
      </c>
      <c r="AT1473" s="192" t="s">
        <v>199</v>
      </c>
      <c r="AU1473" s="192" t="s">
        <v>84</v>
      </c>
      <c r="AY1473" s="20" t="s">
        <v>197</v>
      </c>
      <c r="BE1473" s="193">
        <f>IF(N1473="základní",J1473,0)</f>
        <v>0</v>
      </c>
      <c r="BF1473" s="193">
        <f>IF(N1473="snížená",J1473,0)</f>
        <v>0</v>
      </c>
      <c r="BG1473" s="193">
        <f>IF(N1473="zákl. přenesená",J1473,0)</f>
        <v>0</v>
      </c>
      <c r="BH1473" s="193">
        <f>IF(N1473="sníž. přenesená",J1473,0)</f>
        <v>0</v>
      </c>
      <c r="BI1473" s="193">
        <f>IF(N1473="nulová",J1473,0)</f>
        <v>0</v>
      </c>
      <c r="BJ1473" s="20" t="s">
        <v>82</v>
      </c>
      <c r="BK1473" s="193">
        <f>ROUND(I1473*H1473,2)</f>
        <v>0</v>
      </c>
      <c r="BL1473" s="20" t="s">
        <v>204</v>
      </c>
      <c r="BM1473" s="192" t="s">
        <v>1993</v>
      </c>
    </row>
    <row r="1474" spans="1:65" s="2" customFormat="1" ht="11.25">
      <c r="A1474" s="37"/>
      <c r="B1474" s="38"/>
      <c r="C1474" s="39"/>
      <c r="D1474" s="194" t="s">
        <v>206</v>
      </c>
      <c r="E1474" s="39"/>
      <c r="F1474" s="195" t="s">
        <v>1994</v>
      </c>
      <c r="G1474" s="39"/>
      <c r="H1474" s="39"/>
      <c r="I1474" s="196"/>
      <c r="J1474" s="39"/>
      <c r="K1474" s="39"/>
      <c r="L1474" s="42"/>
      <c r="M1474" s="197"/>
      <c r="N1474" s="198"/>
      <c r="O1474" s="67"/>
      <c r="P1474" s="67"/>
      <c r="Q1474" s="67"/>
      <c r="R1474" s="67"/>
      <c r="S1474" s="67"/>
      <c r="T1474" s="68"/>
      <c r="U1474" s="37"/>
      <c r="V1474" s="37"/>
      <c r="W1474" s="37"/>
      <c r="X1474" s="37"/>
      <c r="Y1474" s="37"/>
      <c r="Z1474" s="37"/>
      <c r="AA1474" s="37"/>
      <c r="AB1474" s="37"/>
      <c r="AC1474" s="37"/>
      <c r="AD1474" s="37"/>
      <c r="AE1474" s="37"/>
      <c r="AT1474" s="20" t="s">
        <v>206</v>
      </c>
      <c r="AU1474" s="20" t="s">
        <v>84</v>
      </c>
    </row>
    <row r="1475" spans="1:65" s="15" customFormat="1" ht="11.25">
      <c r="B1475" s="222"/>
      <c r="C1475" s="223"/>
      <c r="D1475" s="201" t="s">
        <v>213</v>
      </c>
      <c r="E1475" s="224" t="s">
        <v>28</v>
      </c>
      <c r="F1475" s="225" t="s">
        <v>725</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65" s="15" customFormat="1" ht="11.25">
      <c r="B1476" s="222"/>
      <c r="C1476" s="223"/>
      <c r="D1476" s="201" t="s">
        <v>213</v>
      </c>
      <c r="E1476" s="224" t="s">
        <v>28</v>
      </c>
      <c r="F1476" s="225" t="s">
        <v>1019</v>
      </c>
      <c r="G1476" s="223"/>
      <c r="H1476" s="224" t="s">
        <v>28</v>
      </c>
      <c r="I1476" s="226"/>
      <c r="J1476" s="223"/>
      <c r="K1476" s="223"/>
      <c r="L1476" s="227"/>
      <c r="M1476" s="228"/>
      <c r="N1476" s="229"/>
      <c r="O1476" s="229"/>
      <c r="P1476" s="229"/>
      <c r="Q1476" s="229"/>
      <c r="R1476" s="229"/>
      <c r="S1476" s="229"/>
      <c r="T1476" s="230"/>
      <c r="AT1476" s="231" t="s">
        <v>213</v>
      </c>
      <c r="AU1476" s="231" t="s">
        <v>84</v>
      </c>
      <c r="AV1476" s="15" t="s">
        <v>82</v>
      </c>
      <c r="AW1476" s="15" t="s">
        <v>35</v>
      </c>
      <c r="AX1476" s="15" t="s">
        <v>74</v>
      </c>
      <c r="AY1476" s="231" t="s">
        <v>197</v>
      </c>
    </row>
    <row r="1477" spans="1:65" s="13" customFormat="1" ht="11.25">
      <c r="B1477" s="199"/>
      <c r="C1477" s="200"/>
      <c r="D1477" s="201" t="s">
        <v>213</v>
      </c>
      <c r="E1477" s="202" t="s">
        <v>28</v>
      </c>
      <c r="F1477" s="203" t="s">
        <v>1995</v>
      </c>
      <c r="G1477" s="200"/>
      <c r="H1477" s="204">
        <v>1</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65"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65" s="13" customFormat="1" ht="11.25">
      <c r="B1479" s="199"/>
      <c r="C1479" s="200"/>
      <c r="D1479" s="201" t="s">
        <v>213</v>
      </c>
      <c r="E1479" s="202" t="s">
        <v>28</v>
      </c>
      <c r="F1479" s="203" t="s">
        <v>1997</v>
      </c>
      <c r="G1479" s="200"/>
      <c r="H1479" s="204">
        <v>2</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65" s="13" customFormat="1" ht="11.25">
      <c r="B1480" s="199"/>
      <c r="C1480" s="200"/>
      <c r="D1480" s="201" t="s">
        <v>213</v>
      </c>
      <c r="E1480" s="202" t="s">
        <v>28</v>
      </c>
      <c r="F1480" s="203" t="s">
        <v>1998</v>
      </c>
      <c r="G1480" s="200"/>
      <c r="H1480" s="204">
        <v>3</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65"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65" s="13" customFormat="1" ht="11.25">
      <c r="B1482" s="199"/>
      <c r="C1482" s="200"/>
      <c r="D1482" s="201" t="s">
        <v>213</v>
      </c>
      <c r="E1482" s="202" t="s">
        <v>28</v>
      </c>
      <c r="F1482" s="203" t="s">
        <v>2000</v>
      </c>
      <c r="G1482" s="200"/>
      <c r="H1482" s="204">
        <v>1</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65" s="13" customFormat="1" ht="11.25">
      <c r="B1483" s="199"/>
      <c r="C1483" s="200"/>
      <c r="D1483" s="201" t="s">
        <v>213</v>
      </c>
      <c r="E1483" s="202" t="s">
        <v>28</v>
      </c>
      <c r="F1483" s="203" t="s">
        <v>2001</v>
      </c>
      <c r="G1483" s="200"/>
      <c r="H1483" s="204">
        <v>2</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65"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65"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65"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65"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65"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1</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2</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1</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2</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3" customFormat="1" ht="11.25">
      <c r="B1497" s="199"/>
      <c r="C1497" s="200"/>
      <c r="D1497" s="201" t="s">
        <v>213</v>
      </c>
      <c r="E1497" s="202" t="s">
        <v>28</v>
      </c>
      <c r="F1497" s="203" t="s">
        <v>2015</v>
      </c>
      <c r="G1497" s="200"/>
      <c r="H1497" s="204">
        <v>1</v>
      </c>
      <c r="I1497" s="205"/>
      <c r="J1497" s="200"/>
      <c r="K1497" s="200"/>
      <c r="L1497" s="206"/>
      <c r="M1497" s="207"/>
      <c r="N1497" s="208"/>
      <c r="O1497" s="208"/>
      <c r="P1497" s="208"/>
      <c r="Q1497" s="208"/>
      <c r="R1497" s="208"/>
      <c r="S1497" s="208"/>
      <c r="T1497" s="209"/>
      <c r="AT1497" s="210" t="s">
        <v>213</v>
      </c>
      <c r="AU1497" s="210" t="s">
        <v>84</v>
      </c>
      <c r="AV1497" s="13" t="s">
        <v>84</v>
      </c>
      <c r="AW1497" s="13" t="s">
        <v>35</v>
      </c>
      <c r="AX1497" s="13" t="s">
        <v>74</v>
      </c>
      <c r="AY1497" s="210" t="s">
        <v>197</v>
      </c>
    </row>
    <row r="1498" spans="1:65" s="14" customFormat="1" ht="11.25">
      <c r="B1498" s="211"/>
      <c r="C1498" s="212"/>
      <c r="D1498" s="201" t="s">
        <v>213</v>
      </c>
      <c r="E1498" s="213" t="s">
        <v>28</v>
      </c>
      <c r="F1498" s="214" t="s">
        <v>226</v>
      </c>
      <c r="G1498" s="212"/>
      <c r="H1498" s="215">
        <v>28</v>
      </c>
      <c r="I1498" s="216"/>
      <c r="J1498" s="212"/>
      <c r="K1498" s="212"/>
      <c r="L1498" s="217"/>
      <c r="M1498" s="218"/>
      <c r="N1498" s="219"/>
      <c r="O1498" s="219"/>
      <c r="P1498" s="219"/>
      <c r="Q1498" s="219"/>
      <c r="R1498" s="219"/>
      <c r="S1498" s="219"/>
      <c r="T1498" s="220"/>
      <c r="AT1498" s="221" t="s">
        <v>213</v>
      </c>
      <c r="AU1498" s="221" t="s">
        <v>84</v>
      </c>
      <c r="AV1498" s="14" t="s">
        <v>204</v>
      </c>
      <c r="AW1498" s="14" t="s">
        <v>35</v>
      </c>
      <c r="AX1498" s="14" t="s">
        <v>82</v>
      </c>
      <c r="AY1498" s="221" t="s">
        <v>197</v>
      </c>
    </row>
    <row r="1499" spans="1:65" s="2" customFormat="1" ht="24.2" customHeight="1">
      <c r="A1499" s="37"/>
      <c r="B1499" s="38"/>
      <c r="C1499" s="181" t="s">
        <v>2016</v>
      </c>
      <c r="D1499" s="181" t="s">
        <v>199</v>
      </c>
      <c r="E1499" s="182" t="s">
        <v>2017</v>
      </c>
      <c r="F1499" s="183" t="s">
        <v>2018</v>
      </c>
      <c r="G1499" s="184" t="s">
        <v>210</v>
      </c>
      <c r="H1499" s="185">
        <v>6</v>
      </c>
      <c r="I1499" s="186"/>
      <c r="J1499" s="187">
        <f>ROUND(I1499*H1499,2)</f>
        <v>0</v>
      </c>
      <c r="K1499" s="183" t="s">
        <v>203</v>
      </c>
      <c r="L1499" s="42"/>
      <c r="M1499" s="188" t="s">
        <v>28</v>
      </c>
      <c r="N1499" s="189" t="s">
        <v>45</v>
      </c>
      <c r="O1499" s="67"/>
      <c r="P1499" s="190">
        <f>O1499*H1499</f>
        <v>0</v>
      </c>
      <c r="Q1499" s="190">
        <v>0</v>
      </c>
      <c r="R1499" s="190">
        <f>Q1499*H1499</f>
        <v>0</v>
      </c>
      <c r="S1499" s="190">
        <v>5.3999999999999999E-2</v>
      </c>
      <c r="T1499" s="191">
        <f>S1499*H1499</f>
        <v>0.32400000000000001</v>
      </c>
      <c r="U1499" s="37"/>
      <c r="V1499" s="37"/>
      <c r="W1499" s="37"/>
      <c r="X1499" s="37"/>
      <c r="Y1499" s="37"/>
      <c r="Z1499" s="37"/>
      <c r="AA1499" s="37"/>
      <c r="AB1499" s="37"/>
      <c r="AC1499" s="37"/>
      <c r="AD1499" s="37"/>
      <c r="AE1499" s="37"/>
      <c r="AR1499" s="192" t="s">
        <v>204</v>
      </c>
      <c r="AT1499" s="192" t="s">
        <v>199</v>
      </c>
      <c r="AU1499" s="192" t="s">
        <v>84</v>
      </c>
      <c r="AY1499" s="20" t="s">
        <v>197</v>
      </c>
      <c r="BE1499" s="193">
        <f>IF(N1499="základní",J1499,0)</f>
        <v>0</v>
      </c>
      <c r="BF1499" s="193">
        <f>IF(N1499="snížená",J1499,0)</f>
        <v>0</v>
      </c>
      <c r="BG1499" s="193">
        <f>IF(N1499="zákl. přenesená",J1499,0)</f>
        <v>0</v>
      </c>
      <c r="BH1499" s="193">
        <f>IF(N1499="sníž. přenesená",J1499,0)</f>
        <v>0</v>
      </c>
      <c r="BI1499" s="193">
        <f>IF(N1499="nulová",J1499,0)</f>
        <v>0</v>
      </c>
      <c r="BJ1499" s="20" t="s">
        <v>82</v>
      </c>
      <c r="BK1499" s="193">
        <f>ROUND(I1499*H1499,2)</f>
        <v>0</v>
      </c>
      <c r="BL1499" s="20" t="s">
        <v>204</v>
      </c>
      <c r="BM1499" s="192" t="s">
        <v>2019</v>
      </c>
    </row>
    <row r="1500" spans="1:65" s="2" customFormat="1" ht="11.25">
      <c r="A1500" s="37"/>
      <c r="B1500" s="38"/>
      <c r="C1500" s="39"/>
      <c r="D1500" s="194" t="s">
        <v>206</v>
      </c>
      <c r="E1500" s="39"/>
      <c r="F1500" s="195" t="s">
        <v>2020</v>
      </c>
      <c r="G1500" s="39"/>
      <c r="H1500" s="39"/>
      <c r="I1500" s="196"/>
      <c r="J1500" s="39"/>
      <c r="K1500" s="39"/>
      <c r="L1500" s="42"/>
      <c r="M1500" s="197"/>
      <c r="N1500" s="198"/>
      <c r="O1500" s="67"/>
      <c r="P1500" s="67"/>
      <c r="Q1500" s="67"/>
      <c r="R1500" s="67"/>
      <c r="S1500" s="67"/>
      <c r="T1500" s="68"/>
      <c r="U1500" s="37"/>
      <c r="V1500" s="37"/>
      <c r="W1500" s="37"/>
      <c r="X1500" s="37"/>
      <c r="Y1500" s="37"/>
      <c r="Z1500" s="37"/>
      <c r="AA1500" s="37"/>
      <c r="AB1500" s="37"/>
      <c r="AC1500" s="37"/>
      <c r="AD1500" s="37"/>
      <c r="AE1500" s="37"/>
      <c r="AT1500" s="20" t="s">
        <v>206</v>
      </c>
      <c r="AU1500" s="20" t="s">
        <v>84</v>
      </c>
    </row>
    <row r="1501" spans="1:65" s="15" customFormat="1" ht="11.25">
      <c r="B1501" s="222"/>
      <c r="C1501" s="223"/>
      <c r="D1501" s="201" t="s">
        <v>213</v>
      </c>
      <c r="E1501" s="224" t="s">
        <v>28</v>
      </c>
      <c r="F1501" s="225" t="s">
        <v>725</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5" customFormat="1" ht="11.25">
      <c r="B1502" s="222"/>
      <c r="C1502" s="223"/>
      <c r="D1502" s="201" t="s">
        <v>213</v>
      </c>
      <c r="E1502" s="224" t="s">
        <v>28</v>
      </c>
      <c r="F1502" s="225" t="s">
        <v>1019</v>
      </c>
      <c r="G1502" s="223"/>
      <c r="H1502" s="224" t="s">
        <v>28</v>
      </c>
      <c r="I1502" s="226"/>
      <c r="J1502" s="223"/>
      <c r="K1502" s="223"/>
      <c r="L1502" s="227"/>
      <c r="M1502" s="228"/>
      <c r="N1502" s="229"/>
      <c r="O1502" s="229"/>
      <c r="P1502" s="229"/>
      <c r="Q1502" s="229"/>
      <c r="R1502" s="229"/>
      <c r="S1502" s="229"/>
      <c r="T1502" s="230"/>
      <c r="AT1502" s="231" t="s">
        <v>213</v>
      </c>
      <c r="AU1502" s="231" t="s">
        <v>84</v>
      </c>
      <c r="AV1502" s="15" t="s">
        <v>82</v>
      </c>
      <c r="AW1502" s="15" t="s">
        <v>35</v>
      </c>
      <c r="AX1502" s="15" t="s">
        <v>74</v>
      </c>
      <c r="AY1502" s="231"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3" customFormat="1" ht="11.25">
      <c r="B1508" s="199"/>
      <c r="C1508" s="200"/>
      <c r="D1508" s="201" t="s">
        <v>213</v>
      </c>
      <c r="E1508" s="202" t="s">
        <v>28</v>
      </c>
      <c r="F1508" s="203" t="s">
        <v>2026</v>
      </c>
      <c r="G1508" s="200"/>
      <c r="H1508" s="204">
        <v>1</v>
      </c>
      <c r="I1508" s="205"/>
      <c r="J1508" s="200"/>
      <c r="K1508" s="200"/>
      <c r="L1508" s="206"/>
      <c r="M1508" s="207"/>
      <c r="N1508" s="208"/>
      <c r="O1508" s="208"/>
      <c r="P1508" s="208"/>
      <c r="Q1508" s="208"/>
      <c r="R1508" s="208"/>
      <c r="S1508" s="208"/>
      <c r="T1508" s="209"/>
      <c r="AT1508" s="210" t="s">
        <v>213</v>
      </c>
      <c r="AU1508" s="210" t="s">
        <v>84</v>
      </c>
      <c r="AV1508" s="13" t="s">
        <v>84</v>
      </c>
      <c r="AW1508" s="13" t="s">
        <v>35</v>
      </c>
      <c r="AX1508" s="13" t="s">
        <v>74</v>
      </c>
      <c r="AY1508" s="210" t="s">
        <v>197</v>
      </c>
    </row>
    <row r="1509" spans="1:65" s="14" customFormat="1" ht="11.25">
      <c r="B1509" s="211"/>
      <c r="C1509" s="212"/>
      <c r="D1509" s="201" t="s">
        <v>213</v>
      </c>
      <c r="E1509" s="213" t="s">
        <v>28</v>
      </c>
      <c r="F1509" s="214" t="s">
        <v>226</v>
      </c>
      <c r="G1509" s="212"/>
      <c r="H1509" s="215">
        <v>6</v>
      </c>
      <c r="I1509" s="216"/>
      <c r="J1509" s="212"/>
      <c r="K1509" s="212"/>
      <c r="L1509" s="217"/>
      <c r="M1509" s="218"/>
      <c r="N1509" s="219"/>
      <c r="O1509" s="219"/>
      <c r="P1509" s="219"/>
      <c r="Q1509" s="219"/>
      <c r="R1509" s="219"/>
      <c r="S1509" s="219"/>
      <c r="T1509" s="220"/>
      <c r="AT1509" s="221" t="s">
        <v>213</v>
      </c>
      <c r="AU1509" s="221" t="s">
        <v>84</v>
      </c>
      <c r="AV1509" s="14" t="s">
        <v>204</v>
      </c>
      <c r="AW1509" s="14" t="s">
        <v>35</v>
      </c>
      <c r="AX1509" s="14" t="s">
        <v>82</v>
      </c>
      <c r="AY1509" s="221" t="s">
        <v>197</v>
      </c>
    </row>
    <row r="1510" spans="1:65" s="2" customFormat="1" ht="24.2" customHeight="1">
      <c r="A1510" s="37"/>
      <c r="B1510" s="38"/>
      <c r="C1510" s="181" t="s">
        <v>2027</v>
      </c>
      <c r="D1510" s="181" t="s">
        <v>199</v>
      </c>
      <c r="E1510" s="182" t="s">
        <v>2028</v>
      </c>
      <c r="F1510" s="183" t="s">
        <v>2029</v>
      </c>
      <c r="G1510" s="184" t="s">
        <v>210</v>
      </c>
      <c r="H1510" s="185">
        <v>6</v>
      </c>
      <c r="I1510" s="186"/>
      <c r="J1510" s="187">
        <f>ROUND(I1510*H1510,2)</f>
        <v>0</v>
      </c>
      <c r="K1510" s="183" t="s">
        <v>203</v>
      </c>
      <c r="L1510" s="42"/>
      <c r="M1510" s="188" t="s">
        <v>28</v>
      </c>
      <c r="N1510" s="189" t="s">
        <v>45</v>
      </c>
      <c r="O1510" s="67"/>
      <c r="P1510" s="190">
        <f>O1510*H1510</f>
        <v>0</v>
      </c>
      <c r="Q1510" s="190">
        <v>0</v>
      </c>
      <c r="R1510" s="190">
        <f>Q1510*H1510</f>
        <v>0</v>
      </c>
      <c r="S1510" s="190">
        <v>6.9000000000000006E-2</v>
      </c>
      <c r="T1510" s="191">
        <f>S1510*H1510</f>
        <v>0.41400000000000003</v>
      </c>
      <c r="U1510" s="37"/>
      <c r="V1510" s="37"/>
      <c r="W1510" s="37"/>
      <c r="X1510" s="37"/>
      <c r="Y1510" s="37"/>
      <c r="Z1510" s="37"/>
      <c r="AA1510" s="37"/>
      <c r="AB1510" s="37"/>
      <c r="AC1510" s="37"/>
      <c r="AD1510" s="37"/>
      <c r="AE1510" s="37"/>
      <c r="AR1510" s="192" t="s">
        <v>204</v>
      </c>
      <c r="AT1510" s="192" t="s">
        <v>199</v>
      </c>
      <c r="AU1510" s="192" t="s">
        <v>84</v>
      </c>
      <c r="AY1510" s="20" t="s">
        <v>197</v>
      </c>
      <c r="BE1510" s="193">
        <f>IF(N1510="základní",J1510,0)</f>
        <v>0</v>
      </c>
      <c r="BF1510" s="193">
        <f>IF(N1510="snížená",J1510,0)</f>
        <v>0</v>
      </c>
      <c r="BG1510" s="193">
        <f>IF(N1510="zákl. přenesená",J1510,0)</f>
        <v>0</v>
      </c>
      <c r="BH1510" s="193">
        <f>IF(N1510="sníž. přenesená",J1510,0)</f>
        <v>0</v>
      </c>
      <c r="BI1510" s="193">
        <f>IF(N1510="nulová",J1510,0)</f>
        <v>0</v>
      </c>
      <c r="BJ1510" s="20" t="s">
        <v>82</v>
      </c>
      <c r="BK1510" s="193">
        <f>ROUND(I1510*H1510,2)</f>
        <v>0</v>
      </c>
      <c r="BL1510" s="20" t="s">
        <v>204</v>
      </c>
      <c r="BM1510" s="192" t="s">
        <v>2030</v>
      </c>
    </row>
    <row r="1511" spans="1:65" s="2" customFormat="1" ht="11.25">
      <c r="A1511" s="37"/>
      <c r="B1511" s="38"/>
      <c r="C1511" s="39"/>
      <c r="D1511" s="194" t="s">
        <v>206</v>
      </c>
      <c r="E1511" s="39"/>
      <c r="F1511" s="195" t="s">
        <v>2031</v>
      </c>
      <c r="G1511" s="39"/>
      <c r="H1511" s="39"/>
      <c r="I1511" s="196"/>
      <c r="J1511" s="39"/>
      <c r="K1511" s="39"/>
      <c r="L1511" s="42"/>
      <c r="M1511" s="197"/>
      <c r="N1511" s="198"/>
      <c r="O1511" s="67"/>
      <c r="P1511" s="67"/>
      <c r="Q1511" s="67"/>
      <c r="R1511" s="67"/>
      <c r="S1511" s="67"/>
      <c r="T1511" s="68"/>
      <c r="U1511" s="37"/>
      <c r="V1511" s="37"/>
      <c r="W1511" s="37"/>
      <c r="X1511" s="37"/>
      <c r="Y1511" s="37"/>
      <c r="Z1511" s="37"/>
      <c r="AA1511" s="37"/>
      <c r="AB1511" s="37"/>
      <c r="AC1511" s="37"/>
      <c r="AD1511" s="37"/>
      <c r="AE1511" s="37"/>
      <c r="AT1511" s="20" t="s">
        <v>206</v>
      </c>
      <c r="AU1511" s="20" t="s">
        <v>84</v>
      </c>
    </row>
    <row r="1512" spans="1:65" s="15" customFormat="1" ht="11.25">
      <c r="B1512" s="222"/>
      <c r="C1512" s="223"/>
      <c r="D1512" s="201" t="s">
        <v>213</v>
      </c>
      <c r="E1512" s="224" t="s">
        <v>28</v>
      </c>
      <c r="F1512" s="225" t="s">
        <v>725</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5" customFormat="1" ht="11.25">
      <c r="B1513" s="222"/>
      <c r="C1513" s="223"/>
      <c r="D1513" s="201" t="s">
        <v>213</v>
      </c>
      <c r="E1513" s="224" t="s">
        <v>28</v>
      </c>
      <c r="F1513" s="225" t="s">
        <v>1019</v>
      </c>
      <c r="G1513" s="223"/>
      <c r="H1513" s="224" t="s">
        <v>28</v>
      </c>
      <c r="I1513" s="226"/>
      <c r="J1513" s="223"/>
      <c r="K1513" s="223"/>
      <c r="L1513" s="227"/>
      <c r="M1513" s="228"/>
      <c r="N1513" s="229"/>
      <c r="O1513" s="229"/>
      <c r="P1513" s="229"/>
      <c r="Q1513" s="229"/>
      <c r="R1513" s="229"/>
      <c r="S1513" s="229"/>
      <c r="T1513" s="230"/>
      <c r="AT1513" s="231" t="s">
        <v>213</v>
      </c>
      <c r="AU1513" s="231" t="s">
        <v>84</v>
      </c>
      <c r="AV1513" s="15" t="s">
        <v>82</v>
      </c>
      <c r="AW1513" s="15" t="s">
        <v>35</v>
      </c>
      <c r="AX1513" s="15" t="s">
        <v>74</v>
      </c>
      <c r="AY1513" s="231" t="s">
        <v>197</v>
      </c>
    </row>
    <row r="1514" spans="1:65" s="13" customFormat="1" ht="11.25">
      <c r="B1514" s="199"/>
      <c r="C1514" s="200"/>
      <c r="D1514" s="201" t="s">
        <v>213</v>
      </c>
      <c r="E1514" s="202" t="s">
        <v>28</v>
      </c>
      <c r="F1514" s="203" t="s">
        <v>2032</v>
      </c>
      <c r="G1514" s="200"/>
      <c r="H1514" s="204">
        <v>2</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3" customFormat="1" ht="11.25">
      <c r="B1518" s="199"/>
      <c r="C1518" s="200"/>
      <c r="D1518" s="201" t="s">
        <v>213</v>
      </c>
      <c r="E1518" s="202" t="s">
        <v>28</v>
      </c>
      <c r="F1518" s="203" t="s">
        <v>2036</v>
      </c>
      <c r="G1518" s="200"/>
      <c r="H1518" s="204">
        <v>1</v>
      </c>
      <c r="I1518" s="205"/>
      <c r="J1518" s="200"/>
      <c r="K1518" s="200"/>
      <c r="L1518" s="206"/>
      <c r="M1518" s="207"/>
      <c r="N1518" s="208"/>
      <c r="O1518" s="208"/>
      <c r="P1518" s="208"/>
      <c r="Q1518" s="208"/>
      <c r="R1518" s="208"/>
      <c r="S1518" s="208"/>
      <c r="T1518" s="209"/>
      <c r="AT1518" s="210" t="s">
        <v>213</v>
      </c>
      <c r="AU1518" s="210" t="s">
        <v>84</v>
      </c>
      <c r="AV1518" s="13" t="s">
        <v>84</v>
      </c>
      <c r="AW1518" s="13" t="s">
        <v>35</v>
      </c>
      <c r="AX1518" s="13" t="s">
        <v>74</v>
      </c>
      <c r="AY1518" s="210" t="s">
        <v>197</v>
      </c>
    </row>
    <row r="1519" spans="1:65" s="14" customFormat="1" ht="11.25">
      <c r="B1519" s="211"/>
      <c r="C1519" s="212"/>
      <c r="D1519" s="201" t="s">
        <v>213</v>
      </c>
      <c r="E1519" s="213" t="s">
        <v>28</v>
      </c>
      <c r="F1519" s="214" t="s">
        <v>226</v>
      </c>
      <c r="G1519" s="212"/>
      <c r="H1519" s="215">
        <v>6</v>
      </c>
      <c r="I1519" s="216"/>
      <c r="J1519" s="212"/>
      <c r="K1519" s="212"/>
      <c r="L1519" s="217"/>
      <c r="M1519" s="218"/>
      <c r="N1519" s="219"/>
      <c r="O1519" s="219"/>
      <c r="P1519" s="219"/>
      <c r="Q1519" s="219"/>
      <c r="R1519" s="219"/>
      <c r="S1519" s="219"/>
      <c r="T1519" s="220"/>
      <c r="AT1519" s="221" t="s">
        <v>213</v>
      </c>
      <c r="AU1519" s="221" t="s">
        <v>84</v>
      </c>
      <c r="AV1519" s="14" t="s">
        <v>204</v>
      </c>
      <c r="AW1519" s="14" t="s">
        <v>35</v>
      </c>
      <c r="AX1519" s="14" t="s">
        <v>82</v>
      </c>
      <c r="AY1519" s="221" t="s">
        <v>197</v>
      </c>
    </row>
    <row r="1520" spans="1:65" s="2" customFormat="1" ht="24.2" customHeight="1">
      <c r="A1520" s="37"/>
      <c r="B1520" s="38"/>
      <c r="C1520" s="181" t="s">
        <v>2037</v>
      </c>
      <c r="D1520" s="181" t="s">
        <v>199</v>
      </c>
      <c r="E1520" s="182" t="s">
        <v>2038</v>
      </c>
      <c r="F1520" s="183" t="s">
        <v>2039</v>
      </c>
      <c r="G1520" s="184" t="s">
        <v>210</v>
      </c>
      <c r="H1520" s="185">
        <v>3</v>
      </c>
      <c r="I1520" s="186"/>
      <c r="J1520" s="187">
        <f>ROUND(I1520*H1520,2)</f>
        <v>0</v>
      </c>
      <c r="K1520" s="183" t="s">
        <v>203</v>
      </c>
      <c r="L1520" s="42"/>
      <c r="M1520" s="188" t="s">
        <v>28</v>
      </c>
      <c r="N1520" s="189" t="s">
        <v>45</v>
      </c>
      <c r="O1520" s="67"/>
      <c r="P1520" s="190">
        <f>O1520*H1520</f>
        <v>0</v>
      </c>
      <c r="Q1520" s="190">
        <v>0</v>
      </c>
      <c r="R1520" s="190">
        <f>Q1520*H1520</f>
        <v>0</v>
      </c>
      <c r="S1520" s="190">
        <v>0.13800000000000001</v>
      </c>
      <c r="T1520" s="191">
        <f>S1520*H1520</f>
        <v>0.41400000000000003</v>
      </c>
      <c r="U1520" s="37"/>
      <c r="V1520" s="37"/>
      <c r="W1520" s="37"/>
      <c r="X1520" s="37"/>
      <c r="Y1520" s="37"/>
      <c r="Z1520" s="37"/>
      <c r="AA1520" s="37"/>
      <c r="AB1520" s="37"/>
      <c r="AC1520" s="37"/>
      <c r="AD1520" s="37"/>
      <c r="AE1520" s="37"/>
      <c r="AR1520" s="192" t="s">
        <v>204</v>
      </c>
      <c r="AT1520" s="192" t="s">
        <v>199</v>
      </c>
      <c r="AU1520" s="192" t="s">
        <v>84</v>
      </c>
      <c r="AY1520" s="20" t="s">
        <v>197</v>
      </c>
      <c r="BE1520" s="193">
        <f>IF(N1520="základní",J1520,0)</f>
        <v>0</v>
      </c>
      <c r="BF1520" s="193">
        <f>IF(N1520="snížená",J1520,0)</f>
        <v>0</v>
      </c>
      <c r="BG1520" s="193">
        <f>IF(N1520="zákl. přenesená",J1520,0)</f>
        <v>0</v>
      </c>
      <c r="BH1520" s="193">
        <f>IF(N1520="sníž. přenesená",J1520,0)</f>
        <v>0</v>
      </c>
      <c r="BI1520" s="193">
        <f>IF(N1520="nulová",J1520,0)</f>
        <v>0</v>
      </c>
      <c r="BJ1520" s="20" t="s">
        <v>82</v>
      </c>
      <c r="BK1520" s="193">
        <f>ROUND(I1520*H1520,2)</f>
        <v>0</v>
      </c>
      <c r="BL1520" s="20" t="s">
        <v>204</v>
      </c>
      <c r="BM1520" s="192" t="s">
        <v>2040</v>
      </c>
    </row>
    <row r="1521" spans="1:65" s="2" customFormat="1" ht="11.25">
      <c r="A1521" s="37"/>
      <c r="B1521" s="38"/>
      <c r="C1521" s="39"/>
      <c r="D1521" s="194" t="s">
        <v>206</v>
      </c>
      <c r="E1521" s="39"/>
      <c r="F1521" s="195" t="s">
        <v>2041</v>
      </c>
      <c r="G1521" s="39"/>
      <c r="H1521" s="39"/>
      <c r="I1521" s="196"/>
      <c r="J1521" s="39"/>
      <c r="K1521" s="39"/>
      <c r="L1521" s="42"/>
      <c r="M1521" s="197"/>
      <c r="N1521" s="198"/>
      <c r="O1521" s="67"/>
      <c r="P1521" s="67"/>
      <c r="Q1521" s="67"/>
      <c r="R1521" s="67"/>
      <c r="S1521" s="67"/>
      <c r="T1521" s="68"/>
      <c r="U1521" s="37"/>
      <c r="V1521" s="37"/>
      <c r="W1521" s="37"/>
      <c r="X1521" s="37"/>
      <c r="Y1521" s="37"/>
      <c r="Z1521" s="37"/>
      <c r="AA1521" s="37"/>
      <c r="AB1521" s="37"/>
      <c r="AC1521" s="37"/>
      <c r="AD1521" s="37"/>
      <c r="AE1521" s="37"/>
      <c r="AT1521" s="20" t="s">
        <v>206</v>
      </c>
      <c r="AU1521" s="20" t="s">
        <v>84</v>
      </c>
    </row>
    <row r="1522" spans="1:65" s="15" customFormat="1" ht="11.25">
      <c r="B1522" s="222"/>
      <c r="C1522" s="223"/>
      <c r="D1522" s="201" t="s">
        <v>213</v>
      </c>
      <c r="E1522" s="224" t="s">
        <v>28</v>
      </c>
      <c r="F1522" s="225" t="s">
        <v>725</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5" customFormat="1" ht="11.25">
      <c r="B1523" s="222"/>
      <c r="C1523" s="223"/>
      <c r="D1523" s="201" t="s">
        <v>213</v>
      </c>
      <c r="E1523" s="224" t="s">
        <v>28</v>
      </c>
      <c r="F1523" s="225" t="s">
        <v>1019</v>
      </c>
      <c r="G1523" s="223"/>
      <c r="H1523" s="224" t="s">
        <v>28</v>
      </c>
      <c r="I1523" s="226"/>
      <c r="J1523" s="223"/>
      <c r="K1523" s="223"/>
      <c r="L1523" s="227"/>
      <c r="M1523" s="228"/>
      <c r="N1523" s="229"/>
      <c r="O1523" s="229"/>
      <c r="P1523" s="229"/>
      <c r="Q1523" s="229"/>
      <c r="R1523" s="229"/>
      <c r="S1523" s="229"/>
      <c r="T1523" s="230"/>
      <c r="AT1523" s="231" t="s">
        <v>213</v>
      </c>
      <c r="AU1523" s="231" t="s">
        <v>84</v>
      </c>
      <c r="AV1523" s="15" t="s">
        <v>82</v>
      </c>
      <c r="AW1523" s="15" t="s">
        <v>35</v>
      </c>
      <c r="AX1523" s="15" t="s">
        <v>74</v>
      </c>
      <c r="AY1523" s="231"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3" customFormat="1" ht="11.25">
      <c r="B1526" s="199"/>
      <c r="C1526" s="200"/>
      <c r="D1526" s="201" t="s">
        <v>213</v>
      </c>
      <c r="E1526" s="202" t="s">
        <v>28</v>
      </c>
      <c r="F1526" s="203" t="s">
        <v>2044</v>
      </c>
      <c r="G1526" s="200"/>
      <c r="H1526" s="204">
        <v>1</v>
      </c>
      <c r="I1526" s="205"/>
      <c r="J1526" s="200"/>
      <c r="K1526" s="200"/>
      <c r="L1526" s="206"/>
      <c r="M1526" s="207"/>
      <c r="N1526" s="208"/>
      <c r="O1526" s="208"/>
      <c r="P1526" s="208"/>
      <c r="Q1526" s="208"/>
      <c r="R1526" s="208"/>
      <c r="S1526" s="208"/>
      <c r="T1526" s="209"/>
      <c r="AT1526" s="210" t="s">
        <v>213</v>
      </c>
      <c r="AU1526" s="210" t="s">
        <v>84</v>
      </c>
      <c r="AV1526" s="13" t="s">
        <v>84</v>
      </c>
      <c r="AW1526" s="13" t="s">
        <v>35</v>
      </c>
      <c r="AX1526" s="13" t="s">
        <v>74</v>
      </c>
      <c r="AY1526" s="210" t="s">
        <v>197</v>
      </c>
    </row>
    <row r="1527" spans="1:65" s="14" customFormat="1" ht="11.25">
      <c r="B1527" s="211"/>
      <c r="C1527" s="212"/>
      <c r="D1527" s="201" t="s">
        <v>213</v>
      </c>
      <c r="E1527" s="213" t="s">
        <v>28</v>
      </c>
      <c r="F1527" s="214" t="s">
        <v>226</v>
      </c>
      <c r="G1527" s="212"/>
      <c r="H1527" s="215">
        <v>3</v>
      </c>
      <c r="I1527" s="216"/>
      <c r="J1527" s="212"/>
      <c r="K1527" s="212"/>
      <c r="L1527" s="217"/>
      <c r="M1527" s="218"/>
      <c r="N1527" s="219"/>
      <c r="O1527" s="219"/>
      <c r="P1527" s="219"/>
      <c r="Q1527" s="219"/>
      <c r="R1527" s="219"/>
      <c r="S1527" s="219"/>
      <c r="T1527" s="220"/>
      <c r="AT1527" s="221" t="s">
        <v>213</v>
      </c>
      <c r="AU1527" s="221" t="s">
        <v>84</v>
      </c>
      <c r="AV1527" s="14" t="s">
        <v>204</v>
      </c>
      <c r="AW1527" s="14" t="s">
        <v>35</v>
      </c>
      <c r="AX1527" s="14" t="s">
        <v>82</v>
      </c>
      <c r="AY1527" s="221" t="s">
        <v>197</v>
      </c>
    </row>
    <row r="1528" spans="1:65" s="2" customFormat="1" ht="24.2" customHeight="1">
      <c r="A1528" s="37"/>
      <c r="B1528" s="38"/>
      <c r="C1528" s="181" t="s">
        <v>2045</v>
      </c>
      <c r="D1528" s="181" t="s">
        <v>199</v>
      </c>
      <c r="E1528" s="182" t="s">
        <v>2046</v>
      </c>
      <c r="F1528" s="183" t="s">
        <v>2047</v>
      </c>
      <c r="G1528" s="184" t="s">
        <v>409</v>
      </c>
      <c r="H1528" s="185">
        <v>0.23100000000000001</v>
      </c>
      <c r="I1528" s="186"/>
      <c r="J1528" s="187">
        <f>ROUND(I1528*H1528,2)</f>
        <v>0</v>
      </c>
      <c r="K1528" s="183" t="s">
        <v>203</v>
      </c>
      <c r="L1528" s="42"/>
      <c r="M1528" s="188" t="s">
        <v>28</v>
      </c>
      <c r="N1528" s="189" t="s">
        <v>45</v>
      </c>
      <c r="O1528" s="67"/>
      <c r="P1528" s="190">
        <f>O1528*H1528</f>
        <v>0</v>
      </c>
      <c r="Q1528" s="190">
        <v>0</v>
      </c>
      <c r="R1528" s="190">
        <f>Q1528*H1528</f>
        <v>0</v>
      </c>
      <c r="S1528" s="190">
        <v>1.8</v>
      </c>
      <c r="T1528" s="191">
        <f>S1528*H1528</f>
        <v>0.4158</v>
      </c>
      <c r="U1528" s="37"/>
      <c r="V1528" s="37"/>
      <c r="W1528" s="37"/>
      <c r="X1528" s="37"/>
      <c r="Y1528" s="37"/>
      <c r="Z1528" s="37"/>
      <c r="AA1528" s="37"/>
      <c r="AB1528" s="37"/>
      <c r="AC1528" s="37"/>
      <c r="AD1528" s="37"/>
      <c r="AE1528" s="37"/>
      <c r="AR1528" s="192" t="s">
        <v>204</v>
      </c>
      <c r="AT1528" s="192" t="s">
        <v>199</v>
      </c>
      <c r="AU1528" s="192" t="s">
        <v>84</v>
      </c>
      <c r="AY1528" s="20" t="s">
        <v>197</v>
      </c>
      <c r="BE1528" s="193">
        <f>IF(N1528="základní",J1528,0)</f>
        <v>0</v>
      </c>
      <c r="BF1528" s="193">
        <f>IF(N1528="snížená",J1528,0)</f>
        <v>0</v>
      </c>
      <c r="BG1528" s="193">
        <f>IF(N1528="zákl. přenesená",J1528,0)</f>
        <v>0</v>
      </c>
      <c r="BH1528" s="193">
        <f>IF(N1528="sníž. přenesená",J1528,0)</f>
        <v>0</v>
      </c>
      <c r="BI1528" s="193">
        <f>IF(N1528="nulová",J1528,0)</f>
        <v>0</v>
      </c>
      <c r="BJ1528" s="20" t="s">
        <v>82</v>
      </c>
      <c r="BK1528" s="193">
        <f>ROUND(I1528*H1528,2)</f>
        <v>0</v>
      </c>
      <c r="BL1528" s="20" t="s">
        <v>204</v>
      </c>
      <c r="BM1528" s="192" t="s">
        <v>2048</v>
      </c>
    </row>
    <row r="1529" spans="1:65" s="2" customFormat="1" ht="11.25">
      <c r="A1529" s="37"/>
      <c r="B1529" s="38"/>
      <c r="C1529" s="39"/>
      <c r="D1529" s="194" t="s">
        <v>206</v>
      </c>
      <c r="E1529" s="39"/>
      <c r="F1529" s="195" t="s">
        <v>2049</v>
      </c>
      <c r="G1529" s="39"/>
      <c r="H1529" s="39"/>
      <c r="I1529" s="196"/>
      <c r="J1529" s="39"/>
      <c r="K1529" s="39"/>
      <c r="L1529" s="42"/>
      <c r="M1529" s="197"/>
      <c r="N1529" s="198"/>
      <c r="O1529" s="67"/>
      <c r="P1529" s="67"/>
      <c r="Q1529" s="67"/>
      <c r="R1529" s="67"/>
      <c r="S1529" s="67"/>
      <c r="T1529" s="68"/>
      <c r="U1529" s="37"/>
      <c r="V1529" s="37"/>
      <c r="W1529" s="37"/>
      <c r="X1529" s="37"/>
      <c r="Y1529" s="37"/>
      <c r="Z1529" s="37"/>
      <c r="AA1529" s="37"/>
      <c r="AB1529" s="37"/>
      <c r="AC1529" s="37"/>
      <c r="AD1529" s="37"/>
      <c r="AE1529" s="37"/>
      <c r="AT1529" s="20" t="s">
        <v>206</v>
      </c>
      <c r="AU1529" s="20" t="s">
        <v>84</v>
      </c>
    </row>
    <row r="1530" spans="1:65" s="15" customFormat="1" ht="11.25">
      <c r="B1530" s="222"/>
      <c r="C1530" s="223"/>
      <c r="D1530" s="201" t="s">
        <v>213</v>
      </c>
      <c r="E1530" s="224" t="s">
        <v>28</v>
      </c>
      <c r="F1530" s="225" t="s">
        <v>725</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5" customFormat="1" ht="11.25">
      <c r="B1531" s="222"/>
      <c r="C1531" s="223"/>
      <c r="D1531" s="201" t="s">
        <v>213</v>
      </c>
      <c r="E1531" s="224" t="s">
        <v>28</v>
      </c>
      <c r="F1531" s="225" t="s">
        <v>792</v>
      </c>
      <c r="G1531" s="223"/>
      <c r="H1531" s="224" t="s">
        <v>28</v>
      </c>
      <c r="I1531" s="226"/>
      <c r="J1531" s="223"/>
      <c r="K1531" s="223"/>
      <c r="L1531" s="227"/>
      <c r="M1531" s="228"/>
      <c r="N1531" s="229"/>
      <c r="O1531" s="229"/>
      <c r="P1531" s="229"/>
      <c r="Q1531" s="229"/>
      <c r="R1531" s="229"/>
      <c r="S1531" s="229"/>
      <c r="T1531" s="230"/>
      <c r="AT1531" s="231" t="s">
        <v>213</v>
      </c>
      <c r="AU1531" s="231" t="s">
        <v>84</v>
      </c>
      <c r="AV1531" s="15" t="s">
        <v>82</v>
      </c>
      <c r="AW1531" s="15" t="s">
        <v>35</v>
      </c>
      <c r="AX1531" s="15" t="s">
        <v>74</v>
      </c>
      <c r="AY1531" s="231" t="s">
        <v>197</v>
      </c>
    </row>
    <row r="1532" spans="1:65" s="13" customFormat="1" ht="11.25">
      <c r="B1532" s="199"/>
      <c r="C1532" s="200"/>
      <c r="D1532" s="201" t="s">
        <v>213</v>
      </c>
      <c r="E1532" s="202" t="s">
        <v>28</v>
      </c>
      <c r="F1532" s="203" t="s">
        <v>2050</v>
      </c>
      <c r="G1532" s="200"/>
      <c r="H1532" s="204">
        <v>2.5000000000000001E-2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2.8000000000000001E-2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6.3E-2</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3" customFormat="1" ht="11.25">
      <c r="B1535" s="199"/>
      <c r="C1535" s="200"/>
      <c r="D1535" s="201" t="s">
        <v>213</v>
      </c>
      <c r="E1535" s="202" t="s">
        <v>28</v>
      </c>
      <c r="F1535" s="203" t="s">
        <v>2053</v>
      </c>
      <c r="G1535" s="200"/>
      <c r="H1535" s="204">
        <v>0.115</v>
      </c>
      <c r="I1535" s="205"/>
      <c r="J1535" s="200"/>
      <c r="K1535" s="200"/>
      <c r="L1535" s="206"/>
      <c r="M1535" s="207"/>
      <c r="N1535" s="208"/>
      <c r="O1535" s="208"/>
      <c r="P1535" s="208"/>
      <c r="Q1535" s="208"/>
      <c r="R1535" s="208"/>
      <c r="S1535" s="208"/>
      <c r="T1535" s="209"/>
      <c r="AT1535" s="210" t="s">
        <v>213</v>
      </c>
      <c r="AU1535" s="210" t="s">
        <v>84</v>
      </c>
      <c r="AV1535" s="13" t="s">
        <v>84</v>
      </c>
      <c r="AW1535" s="13" t="s">
        <v>35</v>
      </c>
      <c r="AX1535" s="13" t="s">
        <v>74</v>
      </c>
      <c r="AY1535" s="210" t="s">
        <v>197</v>
      </c>
    </row>
    <row r="1536" spans="1:65" s="14" customFormat="1" ht="11.25">
      <c r="B1536" s="211"/>
      <c r="C1536" s="212"/>
      <c r="D1536" s="201" t="s">
        <v>213</v>
      </c>
      <c r="E1536" s="213" t="s">
        <v>28</v>
      </c>
      <c r="F1536" s="214" t="s">
        <v>226</v>
      </c>
      <c r="G1536" s="212"/>
      <c r="H1536" s="215">
        <v>0.23100000000000001</v>
      </c>
      <c r="I1536" s="216"/>
      <c r="J1536" s="212"/>
      <c r="K1536" s="212"/>
      <c r="L1536" s="217"/>
      <c r="M1536" s="218"/>
      <c r="N1536" s="219"/>
      <c r="O1536" s="219"/>
      <c r="P1536" s="219"/>
      <c r="Q1536" s="219"/>
      <c r="R1536" s="219"/>
      <c r="S1536" s="219"/>
      <c r="T1536" s="220"/>
      <c r="AT1536" s="221" t="s">
        <v>213</v>
      </c>
      <c r="AU1536" s="221" t="s">
        <v>84</v>
      </c>
      <c r="AV1536" s="14" t="s">
        <v>204</v>
      </c>
      <c r="AW1536" s="14" t="s">
        <v>35</v>
      </c>
      <c r="AX1536" s="14" t="s">
        <v>82</v>
      </c>
      <c r="AY1536" s="221" t="s">
        <v>197</v>
      </c>
    </row>
    <row r="1537" spans="1:65" s="2" customFormat="1" ht="24.2" customHeight="1">
      <c r="A1537" s="37"/>
      <c r="B1537" s="38"/>
      <c r="C1537" s="181" t="s">
        <v>2054</v>
      </c>
      <c r="D1537" s="181" t="s">
        <v>199</v>
      </c>
      <c r="E1537" s="182" t="s">
        <v>2055</v>
      </c>
      <c r="F1537" s="183" t="s">
        <v>2056</v>
      </c>
      <c r="G1537" s="184" t="s">
        <v>265</v>
      </c>
      <c r="H1537" s="185">
        <v>100</v>
      </c>
      <c r="I1537" s="186"/>
      <c r="J1537" s="187">
        <f>ROUND(I1537*H1537,2)</f>
        <v>0</v>
      </c>
      <c r="K1537" s="183" t="s">
        <v>203</v>
      </c>
      <c r="L1537" s="42"/>
      <c r="M1537" s="188" t="s">
        <v>28</v>
      </c>
      <c r="N1537" s="189" t="s">
        <v>45</v>
      </c>
      <c r="O1537" s="67"/>
      <c r="P1537" s="190">
        <f>O1537*H1537</f>
        <v>0</v>
      </c>
      <c r="Q1537" s="190">
        <v>0</v>
      </c>
      <c r="R1537" s="190">
        <f>Q1537*H1537</f>
        <v>0</v>
      </c>
      <c r="S1537" s="190">
        <v>7.0000000000000001E-3</v>
      </c>
      <c r="T1537" s="191">
        <f>S1537*H1537</f>
        <v>0.70000000000000007</v>
      </c>
      <c r="U1537" s="37"/>
      <c r="V1537" s="37"/>
      <c r="W1537" s="37"/>
      <c r="X1537" s="37"/>
      <c r="Y1537" s="37"/>
      <c r="Z1537" s="37"/>
      <c r="AA1537" s="37"/>
      <c r="AB1537" s="37"/>
      <c r="AC1537" s="37"/>
      <c r="AD1537" s="37"/>
      <c r="AE1537" s="37"/>
      <c r="AR1537" s="192" t="s">
        <v>2057</v>
      </c>
      <c r="AT1537" s="192" t="s">
        <v>199</v>
      </c>
      <c r="AU1537" s="192" t="s">
        <v>84</v>
      </c>
      <c r="AY1537" s="20" t="s">
        <v>197</v>
      </c>
      <c r="BE1537" s="193">
        <f>IF(N1537="základní",J1537,0)</f>
        <v>0</v>
      </c>
      <c r="BF1537" s="193">
        <f>IF(N1537="snížená",J1537,0)</f>
        <v>0</v>
      </c>
      <c r="BG1537" s="193">
        <f>IF(N1537="zákl. přenesená",J1537,0)</f>
        <v>0</v>
      </c>
      <c r="BH1537" s="193">
        <f>IF(N1537="sníž. přenesená",J1537,0)</f>
        <v>0</v>
      </c>
      <c r="BI1537" s="193">
        <f>IF(N1537="nulová",J1537,0)</f>
        <v>0</v>
      </c>
      <c r="BJ1537" s="20" t="s">
        <v>82</v>
      </c>
      <c r="BK1537" s="193">
        <f>ROUND(I1537*H1537,2)</f>
        <v>0</v>
      </c>
      <c r="BL1537" s="20" t="s">
        <v>2057</v>
      </c>
      <c r="BM1537" s="192" t="s">
        <v>2058</v>
      </c>
    </row>
    <row r="1538" spans="1:65" s="2" customFormat="1" ht="11.25">
      <c r="A1538" s="37"/>
      <c r="B1538" s="38"/>
      <c r="C1538" s="39"/>
      <c r="D1538" s="194" t="s">
        <v>206</v>
      </c>
      <c r="E1538" s="39"/>
      <c r="F1538" s="195" t="s">
        <v>2059</v>
      </c>
      <c r="G1538" s="39"/>
      <c r="H1538" s="39"/>
      <c r="I1538" s="196"/>
      <c r="J1538" s="39"/>
      <c r="K1538" s="39"/>
      <c r="L1538" s="42"/>
      <c r="M1538" s="197"/>
      <c r="N1538" s="198"/>
      <c r="O1538" s="67"/>
      <c r="P1538" s="67"/>
      <c r="Q1538" s="67"/>
      <c r="R1538" s="67"/>
      <c r="S1538" s="67"/>
      <c r="T1538" s="68"/>
      <c r="U1538" s="37"/>
      <c r="V1538" s="37"/>
      <c r="W1538" s="37"/>
      <c r="X1538" s="37"/>
      <c r="Y1538" s="37"/>
      <c r="Z1538" s="37"/>
      <c r="AA1538" s="37"/>
      <c r="AB1538" s="37"/>
      <c r="AC1538" s="37"/>
      <c r="AD1538" s="37"/>
      <c r="AE1538" s="37"/>
      <c r="AT1538" s="20" t="s">
        <v>206</v>
      </c>
      <c r="AU1538" s="20" t="s">
        <v>84</v>
      </c>
    </row>
    <row r="1539" spans="1:65" s="15" customFormat="1" ht="11.25">
      <c r="B1539" s="222"/>
      <c r="C1539" s="223"/>
      <c r="D1539" s="201" t="s">
        <v>213</v>
      </c>
      <c r="E1539" s="224" t="s">
        <v>28</v>
      </c>
      <c r="F1539" s="225" t="s">
        <v>1388</v>
      </c>
      <c r="G1539" s="223"/>
      <c r="H1539" s="224" t="s">
        <v>28</v>
      </c>
      <c r="I1539" s="226"/>
      <c r="J1539" s="223"/>
      <c r="K1539" s="223"/>
      <c r="L1539" s="227"/>
      <c r="M1539" s="228"/>
      <c r="N1539" s="229"/>
      <c r="O1539" s="229"/>
      <c r="P1539" s="229"/>
      <c r="Q1539" s="229"/>
      <c r="R1539" s="229"/>
      <c r="S1539" s="229"/>
      <c r="T1539" s="230"/>
      <c r="AT1539" s="231" t="s">
        <v>213</v>
      </c>
      <c r="AU1539" s="231" t="s">
        <v>84</v>
      </c>
      <c r="AV1539" s="15" t="s">
        <v>82</v>
      </c>
      <c r="AW1539" s="15" t="s">
        <v>35</v>
      </c>
      <c r="AX1539" s="15" t="s">
        <v>74</v>
      </c>
      <c r="AY1539" s="231" t="s">
        <v>197</v>
      </c>
    </row>
    <row r="1540" spans="1:65" s="13" customFormat="1" ht="11.25">
      <c r="B1540" s="199"/>
      <c r="C1540" s="200"/>
      <c r="D1540" s="201" t="s">
        <v>213</v>
      </c>
      <c r="E1540" s="202" t="s">
        <v>28</v>
      </c>
      <c r="F1540" s="203" t="s">
        <v>2060</v>
      </c>
      <c r="G1540" s="200"/>
      <c r="H1540" s="204">
        <v>100</v>
      </c>
      <c r="I1540" s="205"/>
      <c r="J1540" s="200"/>
      <c r="K1540" s="200"/>
      <c r="L1540" s="206"/>
      <c r="M1540" s="207"/>
      <c r="N1540" s="208"/>
      <c r="O1540" s="208"/>
      <c r="P1540" s="208"/>
      <c r="Q1540" s="208"/>
      <c r="R1540" s="208"/>
      <c r="S1540" s="208"/>
      <c r="T1540" s="209"/>
      <c r="AT1540" s="210" t="s">
        <v>213</v>
      </c>
      <c r="AU1540" s="210" t="s">
        <v>84</v>
      </c>
      <c r="AV1540" s="13" t="s">
        <v>84</v>
      </c>
      <c r="AW1540" s="13" t="s">
        <v>35</v>
      </c>
      <c r="AX1540" s="13" t="s">
        <v>82</v>
      </c>
      <c r="AY1540" s="210" t="s">
        <v>197</v>
      </c>
    </row>
    <row r="1541" spans="1:65" s="2" customFormat="1" ht="24.2" customHeight="1">
      <c r="A1541" s="37"/>
      <c r="B1541" s="38"/>
      <c r="C1541" s="181" t="s">
        <v>2061</v>
      </c>
      <c r="D1541" s="181" t="s">
        <v>199</v>
      </c>
      <c r="E1541" s="182" t="s">
        <v>2062</v>
      </c>
      <c r="F1541" s="183" t="s">
        <v>2063</v>
      </c>
      <c r="G1541" s="184" t="s">
        <v>265</v>
      </c>
      <c r="H1541" s="185">
        <v>60</v>
      </c>
      <c r="I1541" s="186"/>
      <c r="J1541" s="187">
        <f>ROUND(I1541*H1541,2)</f>
        <v>0</v>
      </c>
      <c r="K1541" s="183" t="s">
        <v>203</v>
      </c>
      <c r="L1541" s="42"/>
      <c r="M1541" s="188" t="s">
        <v>28</v>
      </c>
      <c r="N1541" s="189" t="s">
        <v>45</v>
      </c>
      <c r="O1541" s="67"/>
      <c r="P1541" s="190">
        <f>O1541*H1541</f>
        <v>0</v>
      </c>
      <c r="Q1541" s="190">
        <v>0</v>
      </c>
      <c r="R1541" s="190">
        <f>Q1541*H1541</f>
        <v>0</v>
      </c>
      <c r="S1541" s="190">
        <v>3.4000000000000002E-2</v>
      </c>
      <c r="T1541" s="191">
        <f>S1541*H1541</f>
        <v>2.04</v>
      </c>
      <c r="U1541" s="37"/>
      <c r="V1541" s="37"/>
      <c r="W1541" s="37"/>
      <c r="X1541" s="37"/>
      <c r="Y1541" s="37"/>
      <c r="Z1541" s="37"/>
      <c r="AA1541" s="37"/>
      <c r="AB1541" s="37"/>
      <c r="AC1541" s="37"/>
      <c r="AD1541" s="37"/>
      <c r="AE1541" s="37"/>
      <c r="AR1541" s="192" t="s">
        <v>204</v>
      </c>
      <c r="AT1541" s="192" t="s">
        <v>199</v>
      </c>
      <c r="AU1541" s="192" t="s">
        <v>84</v>
      </c>
      <c r="AY1541" s="20" t="s">
        <v>197</v>
      </c>
      <c r="BE1541" s="193">
        <f>IF(N1541="základní",J1541,0)</f>
        <v>0</v>
      </c>
      <c r="BF1541" s="193">
        <f>IF(N1541="snížená",J1541,0)</f>
        <v>0</v>
      </c>
      <c r="BG1541" s="193">
        <f>IF(N1541="zákl. přenesená",J1541,0)</f>
        <v>0</v>
      </c>
      <c r="BH1541" s="193">
        <f>IF(N1541="sníž. přenesená",J1541,0)</f>
        <v>0</v>
      </c>
      <c r="BI1541" s="193">
        <f>IF(N1541="nulová",J1541,0)</f>
        <v>0</v>
      </c>
      <c r="BJ1541" s="20" t="s">
        <v>82</v>
      </c>
      <c r="BK1541" s="193">
        <f>ROUND(I1541*H1541,2)</f>
        <v>0</v>
      </c>
      <c r="BL1541" s="20" t="s">
        <v>204</v>
      </c>
      <c r="BM1541" s="192" t="s">
        <v>2064</v>
      </c>
    </row>
    <row r="1542" spans="1:65" s="2" customFormat="1" ht="11.25">
      <c r="A1542" s="37"/>
      <c r="B1542" s="38"/>
      <c r="C1542" s="39"/>
      <c r="D1542" s="194" t="s">
        <v>206</v>
      </c>
      <c r="E1542" s="39"/>
      <c r="F1542" s="195" t="s">
        <v>2065</v>
      </c>
      <c r="G1542" s="39"/>
      <c r="H1542" s="39"/>
      <c r="I1542" s="196"/>
      <c r="J1542" s="39"/>
      <c r="K1542" s="39"/>
      <c r="L1542" s="42"/>
      <c r="M1542" s="197"/>
      <c r="N1542" s="198"/>
      <c r="O1542" s="67"/>
      <c r="P1542" s="67"/>
      <c r="Q1542" s="67"/>
      <c r="R1542" s="67"/>
      <c r="S1542" s="67"/>
      <c r="T1542" s="68"/>
      <c r="U1542" s="37"/>
      <c r="V1542" s="37"/>
      <c r="W1542" s="37"/>
      <c r="X1542" s="37"/>
      <c r="Y1542" s="37"/>
      <c r="Z1542" s="37"/>
      <c r="AA1542" s="37"/>
      <c r="AB1542" s="37"/>
      <c r="AC1542" s="37"/>
      <c r="AD1542" s="37"/>
      <c r="AE1542" s="37"/>
      <c r="AT1542" s="20" t="s">
        <v>206</v>
      </c>
      <c r="AU1542" s="20" t="s">
        <v>84</v>
      </c>
    </row>
    <row r="1543" spans="1:65" s="15" customFormat="1" ht="11.25">
      <c r="B1543" s="222"/>
      <c r="C1543" s="223"/>
      <c r="D1543" s="201" t="s">
        <v>213</v>
      </c>
      <c r="E1543" s="224" t="s">
        <v>28</v>
      </c>
      <c r="F1543" s="225" t="s">
        <v>1388</v>
      </c>
      <c r="G1543" s="223"/>
      <c r="H1543" s="224" t="s">
        <v>28</v>
      </c>
      <c r="I1543" s="226"/>
      <c r="J1543" s="223"/>
      <c r="K1543" s="223"/>
      <c r="L1543" s="227"/>
      <c r="M1543" s="228"/>
      <c r="N1543" s="229"/>
      <c r="O1543" s="229"/>
      <c r="P1543" s="229"/>
      <c r="Q1543" s="229"/>
      <c r="R1543" s="229"/>
      <c r="S1543" s="229"/>
      <c r="T1543" s="230"/>
      <c r="AT1543" s="231" t="s">
        <v>213</v>
      </c>
      <c r="AU1543" s="231" t="s">
        <v>84</v>
      </c>
      <c r="AV1543" s="15" t="s">
        <v>82</v>
      </c>
      <c r="AW1543" s="15" t="s">
        <v>35</v>
      </c>
      <c r="AX1543" s="15" t="s">
        <v>74</v>
      </c>
      <c r="AY1543" s="231" t="s">
        <v>197</v>
      </c>
    </row>
    <row r="1544" spans="1:65" s="13" customFormat="1" ht="11.25">
      <c r="B1544" s="199"/>
      <c r="C1544" s="200"/>
      <c r="D1544" s="201" t="s">
        <v>213</v>
      </c>
      <c r="E1544" s="202" t="s">
        <v>28</v>
      </c>
      <c r="F1544" s="203" t="s">
        <v>2066</v>
      </c>
      <c r="G1544" s="200"/>
      <c r="H1544" s="204">
        <v>60</v>
      </c>
      <c r="I1544" s="205"/>
      <c r="J1544" s="200"/>
      <c r="K1544" s="200"/>
      <c r="L1544" s="206"/>
      <c r="M1544" s="207"/>
      <c r="N1544" s="208"/>
      <c r="O1544" s="208"/>
      <c r="P1544" s="208"/>
      <c r="Q1544" s="208"/>
      <c r="R1544" s="208"/>
      <c r="S1544" s="208"/>
      <c r="T1544" s="209"/>
      <c r="AT1544" s="210" t="s">
        <v>213</v>
      </c>
      <c r="AU1544" s="210" t="s">
        <v>84</v>
      </c>
      <c r="AV1544" s="13" t="s">
        <v>84</v>
      </c>
      <c r="AW1544" s="13" t="s">
        <v>35</v>
      </c>
      <c r="AX1544" s="13" t="s">
        <v>82</v>
      </c>
      <c r="AY1544" s="210" t="s">
        <v>197</v>
      </c>
    </row>
    <row r="1545" spans="1:65" s="2" customFormat="1" ht="24.2" customHeight="1">
      <c r="A1545" s="37"/>
      <c r="B1545" s="38"/>
      <c r="C1545" s="181" t="s">
        <v>2067</v>
      </c>
      <c r="D1545" s="181" t="s">
        <v>199</v>
      </c>
      <c r="E1545" s="182" t="s">
        <v>2068</v>
      </c>
      <c r="F1545" s="183" t="s">
        <v>2069</v>
      </c>
      <c r="G1545" s="184" t="s">
        <v>265</v>
      </c>
      <c r="H1545" s="185">
        <v>12</v>
      </c>
      <c r="I1545" s="186"/>
      <c r="J1545" s="187">
        <f>ROUND(I1545*H1545,2)</f>
        <v>0</v>
      </c>
      <c r="K1545" s="183" t="s">
        <v>203</v>
      </c>
      <c r="L1545" s="42"/>
      <c r="M1545" s="188" t="s">
        <v>28</v>
      </c>
      <c r="N1545" s="189" t="s">
        <v>45</v>
      </c>
      <c r="O1545" s="67"/>
      <c r="P1545" s="190">
        <f>O1545*H1545</f>
        <v>0</v>
      </c>
      <c r="Q1545" s="190">
        <v>0</v>
      </c>
      <c r="R1545" s="190">
        <f>Q1545*H1545</f>
        <v>0</v>
      </c>
      <c r="S1545" s="190">
        <v>4.4999999999999998E-2</v>
      </c>
      <c r="T1545" s="191">
        <f>S1545*H1545</f>
        <v>0.54</v>
      </c>
      <c r="U1545" s="37"/>
      <c r="V1545" s="37"/>
      <c r="W1545" s="37"/>
      <c r="X1545" s="37"/>
      <c r="Y1545" s="37"/>
      <c r="Z1545" s="37"/>
      <c r="AA1545" s="37"/>
      <c r="AB1545" s="37"/>
      <c r="AC1545" s="37"/>
      <c r="AD1545" s="37"/>
      <c r="AE1545" s="37"/>
      <c r="AR1545" s="192" t="s">
        <v>204</v>
      </c>
      <c r="AT1545" s="192" t="s">
        <v>199</v>
      </c>
      <c r="AU1545" s="192" t="s">
        <v>84</v>
      </c>
      <c r="AY1545" s="20" t="s">
        <v>197</v>
      </c>
      <c r="BE1545" s="193">
        <f>IF(N1545="základní",J1545,0)</f>
        <v>0</v>
      </c>
      <c r="BF1545" s="193">
        <f>IF(N1545="snížená",J1545,0)</f>
        <v>0</v>
      </c>
      <c r="BG1545" s="193">
        <f>IF(N1545="zákl. přenesená",J1545,0)</f>
        <v>0</v>
      </c>
      <c r="BH1545" s="193">
        <f>IF(N1545="sníž. přenesená",J1545,0)</f>
        <v>0</v>
      </c>
      <c r="BI1545" s="193">
        <f>IF(N1545="nulová",J1545,0)</f>
        <v>0</v>
      </c>
      <c r="BJ1545" s="20" t="s">
        <v>82</v>
      </c>
      <c r="BK1545" s="193">
        <f>ROUND(I1545*H1545,2)</f>
        <v>0</v>
      </c>
      <c r="BL1545" s="20" t="s">
        <v>204</v>
      </c>
      <c r="BM1545" s="192" t="s">
        <v>2070</v>
      </c>
    </row>
    <row r="1546" spans="1:65" s="2" customFormat="1" ht="11.25">
      <c r="A1546" s="37"/>
      <c r="B1546" s="38"/>
      <c r="C1546" s="39"/>
      <c r="D1546" s="194" t="s">
        <v>206</v>
      </c>
      <c r="E1546" s="39"/>
      <c r="F1546" s="195" t="s">
        <v>2071</v>
      </c>
      <c r="G1546" s="39"/>
      <c r="H1546" s="39"/>
      <c r="I1546" s="196"/>
      <c r="J1546" s="39"/>
      <c r="K1546" s="39"/>
      <c r="L1546" s="42"/>
      <c r="M1546" s="197"/>
      <c r="N1546" s="198"/>
      <c r="O1546" s="67"/>
      <c r="P1546" s="67"/>
      <c r="Q1546" s="67"/>
      <c r="R1546" s="67"/>
      <c r="S1546" s="67"/>
      <c r="T1546" s="68"/>
      <c r="U1546" s="37"/>
      <c r="V1546" s="37"/>
      <c r="W1546" s="37"/>
      <c r="X1546" s="37"/>
      <c r="Y1546" s="37"/>
      <c r="Z1546" s="37"/>
      <c r="AA1546" s="37"/>
      <c r="AB1546" s="37"/>
      <c r="AC1546" s="37"/>
      <c r="AD1546" s="37"/>
      <c r="AE1546" s="37"/>
      <c r="AT1546" s="20" t="s">
        <v>206</v>
      </c>
      <c r="AU1546" s="20" t="s">
        <v>84</v>
      </c>
    </row>
    <row r="1547" spans="1:65" s="15" customFormat="1" ht="11.25">
      <c r="B1547" s="222"/>
      <c r="C1547" s="223"/>
      <c r="D1547" s="201" t="s">
        <v>213</v>
      </c>
      <c r="E1547" s="224" t="s">
        <v>28</v>
      </c>
      <c r="F1547" s="225" t="s">
        <v>725</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5" customFormat="1" ht="11.25">
      <c r="B1548" s="222"/>
      <c r="C1548" s="223"/>
      <c r="D1548" s="201" t="s">
        <v>213</v>
      </c>
      <c r="E1548" s="224" t="s">
        <v>28</v>
      </c>
      <c r="F1548" s="225" t="s">
        <v>1395</v>
      </c>
      <c r="G1548" s="223"/>
      <c r="H1548" s="224" t="s">
        <v>28</v>
      </c>
      <c r="I1548" s="226"/>
      <c r="J1548" s="223"/>
      <c r="K1548" s="223"/>
      <c r="L1548" s="227"/>
      <c r="M1548" s="228"/>
      <c r="N1548" s="229"/>
      <c r="O1548" s="229"/>
      <c r="P1548" s="229"/>
      <c r="Q1548" s="229"/>
      <c r="R1548" s="229"/>
      <c r="S1548" s="229"/>
      <c r="T1548" s="230"/>
      <c r="AT1548" s="231" t="s">
        <v>213</v>
      </c>
      <c r="AU1548" s="231" t="s">
        <v>84</v>
      </c>
      <c r="AV1548" s="15" t="s">
        <v>82</v>
      </c>
      <c r="AW1548" s="15" t="s">
        <v>35</v>
      </c>
      <c r="AX1548" s="15" t="s">
        <v>74</v>
      </c>
      <c r="AY1548" s="231" t="s">
        <v>197</v>
      </c>
    </row>
    <row r="1549" spans="1:65" s="13" customFormat="1" ht="11.25">
      <c r="B1549" s="199"/>
      <c r="C1549" s="200"/>
      <c r="D1549" s="201" t="s">
        <v>213</v>
      </c>
      <c r="E1549" s="202" t="s">
        <v>28</v>
      </c>
      <c r="F1549" s="203" t="s">
        <v>2072</v>
      </c>
      <c r="G1549" s="200"/>
      <c r="H1549" s="204">
        <v>3.5</v>
      </c>
      <c r="I1549" s="205"/>
      <c r="J1549" s="200"/>
      <c r="K1549" s="200"/>
      <c r="L1549" s="206"/>
      <c r="M1549" s="207"/>
      <c r="N1549" s="208"/>
      <c r="O1549" s="208"/>
      <c r="P1549" s="208"/>
      <c r="Q1549" s="208"/>
      <c r="R1549" s="208"/>
      <c r="S1549" s="208"/>
      <c r="T1549" s="209"/>
      <c r="AT1549" s="210" t="s">
        <v>213</v>
      </c>
      <c r="AU1549" s="210" t="s">
        <v>84</v>
      </c>
      <c r="AV1549" s="13" t="s">
        <v>84</v>
      </c>
      <c r="AW1549" s="13" t="s">
        <v>35</v>
      </c>
      <c r="AX1549" s="13" t="s">
        <v>74</v>
      </c>
      <c r="AY1549" s="210" t="s">
        <v>197</v>
      </c>
    </row>
    <row r="1550" spans="1:65" s="15" customFormat="1" ht="11.25">
      <c r="B1550" s="222"/>
      <c r="C1550" s="223"/>
      <c r="D1550" s="201" t="s">
        <v>213</v>
      </c>
      <c r="E1550" s="224" t="s">
        <v>28</v>
      </c>
      <c r="F1550" s="225" t="s">
        <v>1397</v>
      </c>
      <c r="G1550" s="223"/>
      <c r="H1550" s="224" t="s">
        <v>28</v>
      </c>
      <c r="I1550" s="226"/>
      <c r="J1550" s="223"/>
      <c r="K1550" s="223"/>
      <c r="L1550" s="227"/>
      <c r="M1550" s="228"/>
      <c r="N1550" s="229"/>
      <c r="O1550" s="229"/>
      <c r="P1550" s="229"/>
      <c r="Q1550" s="229"/>
      <c r="R1550" s="229"/>
      <c r="S1550" s="229"/>
      <c r="T1550" s="230"/>
      <c r="AT1550" s="231" t="s">
        <v>213</v>
      </c>
      <c r="AU1550" s="231" t="s">
        <v>84</v>
      </c>
      <c r="AV1550" s="15" t="s">
        <v>82</v>
      </c>
      <c r="AW1550" s="15" t="s">
        <v>35</v>
      </c>
      <c r="AX1550" s="15" t="s">
        <v>74</v>
      </c>
      <c r="AY1550" s="231" t="s">
        <v>197</v>
      </c>
    </row>
    <row r="1551" spans="1:65" s="13" customFormat="1" ht="11.25">
      <c r="B1551" s="199"/>
      <c r="C1551" s="200"/>
      <c r="D1551" s="201" t="s">
        <v>213</v>
      </c>
      <c r="E1551" s="202" t="s">
        <v>28</v>
      </c>
      <c r="F1551" s="203" t="s">
        <v>2073</v>
      </c>
      <c r="G1551" s="200"/>
      <c r="H1551" s="204">
        <v>8.5</v>
      </c>
      <c r="I1551" s="205"/>
      <c r="J1551" s="200"/>
      <c r="K1551" s="200"/>
      <c r="L1551" s="206"/>
      <c r="M1551" s="207"/>
      <c r="N1551" s="208"/>
      <c r="O1551" s="208"/>
      <c r="P1551" s="208"/>
      <c r="Q1551" s="208"/>
      <c r="R1551" s="208"/>
      <c r="S1551" s="208"/>
      <c r="T1551" s="209"/>
      <c r="AT1551" s="210" t="s">
        <v>213</v>
      </c>
      <c r="AU1551" s="210" t="s">
        <v>84</v>
      </c>
      <c r="AV1551" s="13" t="s">
        <v>84</v>
      </c>
      <c r="AW1551" s="13" t="s">
        <v>35</v>
      </c>
      <c r="AX1551" s="13" t="s">
        <v>74</v>
      </c>
      <c r="AY1551" s="210" t="s">
        <v>197</v>
      </c>
    </row>
    <row r="1552" spans="1:65" s="14" customFormat="1" ht="11.25">
      <c r="B1552" s="211"/>
      <c r="C1552" s="212"/>
      <c r="D1552" s="201" t="s">
        <v>213</v>
      </c>
      <c r="E1552" s="213" t="s">
        <v>28</v>
      </c>
      <c r="F1552" s="214" t="s">
        <v>226</v>
      </c>
      <c r="G1552" s="212"/>
      <c r="H1552" s="215">
        <v>12</v>
      </c>
      <c r="I1552" s="216"/>
      <c r="J1552" s="212"/>
      <c r="K1552" s="212"/>
      <c r="L1552" s="217"/>
      <c r="M1552" s="218"/>
      <c r="N1552" s="219"/>
      <c r="O1552" s="219"/>
      <c r="P1552" s="219"/>
      <c r="Q1552" s="219"/>
      <c r="R1552" s="219"/>
      <c r="S1552" s="219"/>
      <c r="T1552" s="220"/>
      <c r="AT1552" s="221" t="s">
        <v>213</v>
      </c>
      <c r="AU1552" s="221" t="s">
        <v>84</v>
      </c>
      <c r="AV1552" s="14" t="s">
        <v>204</v>
      </c>
      <c r="AW1552" s="14" t="s">
        <v>35</v>
      </c>
      <c r="AX1552" s="14" t="s">
        <v>82</v>
      </c>
      <c r="AY1552" s="221" t="s">
        <v>197</v>
      </c>
    </row>
    <row r="1553" spans="1:65" s="2" customFormat="1" ht="33" customHeight="1">
      <c r="A1553" s="37"/>
      <c r="B1553" s="38"/>
      <c r="C1553" s="181" t="s">
        <v>2074</v>
      </c>
      <c r="D1553" s="181" t="s">
        <v>199</v>
      </c>
      <c r="E1553" s="182" t="s">
        <v>2075</v>
      </c>
      <c r="F1553" s="183" t="s">
        <v>2076</v>
      </c>
      <c r="G1553" s="184" t="s">
        <v>265</v>
      </c>
      <c r="H1553" s="185">
        <v>3.5</v>
      </c>
      <c r="I1553" s="186"/>
      <c r="J1553" s="187">
        <f>ROUND(I1553*H1553,2)</f>
        <v>0</v>
      </c>
      <c r="K1553" s="183" t="s">
        <v>203</v>
      </c>
      <c r="L1553" s="42"/>
      <c r="M1553" s="188" t="s">
        <v>28</v>
      </c>
      <c r="N1553" s="189" t="s">
        <v>45</v>
      </c>
      <c r="O1553" s="67"/>
      <c r="P1553" s="190">
        <f>O1553*H1553</f>
        <v>0</v>
      </c>
      <c r="Q1553" s="190">
        <v>0</v>
      </c>
      <c r="R1553" s="190">
        <f>Q1553*H1553</f>
        <v>0</v>
      </c>
      <c r="S1553" s="190">
        <v>2.1999999999999999E-2</v>
      </c>
      <c r="T1553" s="191">
        <f>S1553*H1553</f>
        <v>7.6999999999999999E-2</v>
      </c>
      <c r="U1553" s="37"/>
      <c r="V1553" s="37"/>
      <c r="W1553" s="37"/>
      <c r="X1553" s="37"/>
      <c r="Y1553" s="37"/>
      <c r="Z1553" s="37"/>
      <c r="AA1553" s="37"/>
      <c r="AB1553" s="37"/>
      <c r="AC1553" s="37"/>
      <c r="AD1553" s="37"/>
      <c r="AE1553" s="37"/>
      <c r="AR1553" s="192" t="s">
        <v>204</v>
      </c>
      <c r="AT1553" s="192" t="s">
        <v>199</v>
      </c>
      <c r="AU1553" s="192" t="s">
        <v>84</v>
      </c>
      <c r="AY1553" s="20" t="s">
        <v>197</v>
      </c>
      <c r="BE1553" s="193">
        <f>IF(N1553="základní",J1553,0)</f>
        <v>0</v>
      </c>
      <c r="BF1553" s="193">
        <f>IF(N1553="snížená",J1553,0)</f>
        <v>0</v>
      </c>
      <c r="BG1553" s="193">
        <f>IF(N1553="zákl. přenesená",J1553,0)</f>
        <v>0</v>
      </c>
      <c r="BH1553" s="193">
        <f>IF(N1553="sníž. přenesená",J1553,0)</f>
        <v>0</v>
      </c>
      <c r="BI1553" s="193">
        <f>IF(N1553="nulová",J1553,0)</f>
        <v>0</v>
      </c>
      <c r="BJ1553" s="20" t="s">
        <v>82</v>
      </c>
      <c r="BK1553" s="193">
        <f>ROUND(I1553*H1553,2)</f>
        <v>0</v>
      </c>
      <c r="BL1553" s="20" t="s">
        <v>204</v>
      </c>
      <c r="BM1553" s="192" t="s">
        <v>2077</v>
      </c>
    </row>
    <row r="1554" spans="1:65" s="2" customFormat="1" ht="11.25">
      <c r="A1554" s="37"/>
      <c r="B1554" s="38"/>
      <c r="C1554" s="39"/>
      <c r="D1554" s="194" t="s">
        <v>206</v>
      </c>
      <c r="E1554" s="39"/>
      <c r="F1554" s="195" t="s">
        <v>2078</v>
      </c>
      <c r="G1554" s="39"/>
      <c r="H1554" s="39"/>
      <c r="I1554" s="196"/>
      <c r="J1554" s="39"/>
      <c r="K1554" s="39"/>
      <c r="L1554" s="42"/>
      <c r="M1554" s="197"/>
      <c r="N1554" s="198"/>
      <c r="O1554" s="67"/>
      <c r="P1554" s="67"/>
      <c r="Q1554" s="67"/>
      <c r="R1554" s="67"/>
      <c r="S1554" s="67"/>
      <c r="T1554" s="68"/>
      <c r="U1554" s="37"/>
      <c r="V1554" s="37"/>
      <c r="W1554" s="37"/>
      <c r="X1554" s="37"/>
      <c r="Y1554" s="37"/>
      <c r="Z1554" s="37"/>
      <c r="AA1554" s="37"/>
      <c r="AB1554" s="37"/>
      <c r="AC1554" s="37"/>
      <c r="AD1554" s="37"/>
      <c r="AE1554" s="37"/>
      <c r="AT1554" s="20" t="s">
        <v>206</v>
      </c>
      <c r="AU1554" s="20" t="s">
        <v>84</v>
      </c>
    </row>
    <row r="1555" spans="1:65" s="15" customFormat="1" ht="11.25">
      <c r="B1555" s="222"/>
      <c r="C1555" s="223"/>
      <c r="D1555" s="201" t="s">
        <v>213</v>
      </c>
      <c r="E1555" s="224" t="s">
        <v>28</v>
      </c>
      <c r="F1555" s="225" t="s">
        <v>725</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5" customFormat="1" ht="11.25">
      <c r="B1556" s="222"/>
      <c r="C1556" s="223"/>
      <c r="D1556" s="201" t="s">
        <v>213</v>
      </c>
      <c r="E1556" s="224" t="s">
        <v>28</v>
      </c>
      <c r="F1556" s="225" t="s">
        <v>1395</v>
      </c>
      <c r="G1556" s="223"/>
      <c r="H1556" s="224" t="s">
        <v>28</v>
      </c>
      <c r="I1556" s="226"/>
      <c r="J1556" s="223"/>
      <c r="K1556" s="223"/>
      <c r="L1556" s="227"/>
      <c r="M1556" s="228"/>
      <c r="N1556" s="229"/>
      <c r="O1556" s="229"/>
      <c r="P1556" s="229"/>
      <c r="Q1556" s="229"/>
      <c r="R1556" s="229"/>
      <c r="S1556" s="229"/>
      <c r="T1556" s="230"/>
      <c r="AT1556" s="231" t="s">
        <v>213</v>
      </c>
      <c r="AU1556" s="231" t="s">
        <v>84</v>
      </c>
      <c r="AV1556" s="15" t="s">
        <v>82</v>
      </c>
      <c r="AW1556" s="15" t="s">
        <v>35</v>
      </c>
      <c r="AX1556" s="15" t="s">
        <v>74</v>
      </c>
      <c r="AY1556" s="231" t="s">
        <v>197</v>
      </c>
    </row>
    <row r="1557" spans="1:65" s="13" customFormat="1" ht="11.25">
      <c r="B1557" s="199"/>
      <c r="C1557" s="200"/>
      <c r="D1557" s="201" t="s">
        <v>213</v>
      </c>
      <c r="E1557" s="202" t="s">
        <v>28</v>
      </c>
      <c r="F1557" s="203" t="s">
        <v>2072</v>
      </c>
      <c r="G1557" s="200"/>
      <c r="H1557" s="204">
        <v>3.5</v>
      </c>
      <c r="I1557" s="205"/>
      <c r="J1557" s="200"/>
      <c r="K1557" s="200"/>
      <c r="L1557" s="206"/>
      <c r="M1557" s="207"/>
      <c r="N1557" s="208"/>
      <c r="O1557" s="208"/>
      <c r="P1557" s="208"/>
      <c r="Q1557" s="208"/>
      <c r="R1557" s="208"/>
      <c r="S1557" s="208"/>
      <c r="T1557" s="209"/>
      <c r="AT1557" s="210" t="s">
        <v>213</v>
      </c>
      <c r="AU1557" s="210" t="s">
        <v>84</v>
      </c>
      <c r="AV1557" s="13" t="s">
        <v>84</v>
      </c>
      <c r="AW1557" s="13" t="s">
        <v>35</v>
      </c>
      <c r="AX1557" s="13" t="s">
        <v>82</v>
      </c>
      <c r="AY1557" s="210" t="s">
        <v>197</v>
      </c>
    </row>
    <row r="1558" spans="1:65" s="2" customFormat="1" ht="24.2" customHeight="1">
      <c r="A1558" s="37"/>
      <c r="B1558" s="38"/>
      <c r="C1558" s="181" t="s">
        <v>2079</v>
      </c>
      <c r="D1558" s="181" t="s">
        <v>199</v>
      </c>
      <c r="E1558" s="182" t="s">
        <v>2080</v>
      </c>
      <c r="F1558" s="183" t="s">
        <v>2081</v>
      </c>
      <c r="G1558" s="184" t="s">
        <v>265</v>
      </c>
      <c r="H1558" s="185">
        <v>0.9</v>
      </c>
      <c r="I1558" s="186"/>
      <c r="J1558" s="187">
        <f>ROUND(I1558*H1558,2)</f>
        <v>0</v>
      </c>
      <c r="K1558" s="183" t="s">
        <v>203</v>
      </c>
      <c r="L1558" s="42"/>
      <c r="M1558" s="188" t="s">
        <v>28</v>
      </c>
      <c r="N1558" s="189" t="s">
        <v>45</v>
      </c>
      <c r="O1558" s="67"/>
      <c r="P1558" s="190">
        <f>O1558*H1558</f>
        <v>0</v>
      </c>
      <c r="Q1558" s="190">
        <v>1.42E-3</v>
      </c>
      <c r="R1558" s="190">
        <f>Q1558*H1558</f>
        <v>1.2780000000000001E-3</v>
      </c>
      <c r="S1558" s="190">
        <v>2.9000000000000001E-2</v>
      </c>
      <c r="T1558" s="191">
        <f>S1558*H1558</f>
        <v>2.6100000000000002E-2</v>
      </c>
      <c r="U1558" s="37"/>
      <c r="V1558" s="37"/>
      <c r="W1558" s="37"/>
      <c r="X1558" s="37"/>
      <c r="Y1558" s="37"/>
      <c r="Z1558" s="37"/>
      <c r="AA1558" s="37"/>
      <c r="AB1558" s="37"/>
      <c r="AC1558" s="37"/>
      <c r="AD1558" s="37"/>
      <c r="AE1558" s="37"/>
      <c r="AR1558" s="192" t="s">
        <v>204</v>
      </c>
      <c r="AT1558" s="192" t="s">
        <v>199</v>
      </c>
      <c r="AU1558" s="192" t="s">
        <v>84</v>
      </c>
      <c r="AY1558" s="20" t="s">
        <v>197</v>
      </c>
      <c r="BE1558" s="193">
        <f>IF(N1558="základní",J1558,0)</f>
        <v>0</v>
      </c>
      <c r="BF1558" s="193">
        <f>IF(N1558="snížená",J1558,0)</f>
        <v>0</v>
      </c>
      <c r="BG1558" s="193">
        <f>IF(N1558="zákl. přenesená",J1558,0)</f>
        <v>0</v>
      </c>
      <c r="BH1558" s="193">
        <f>IF(N1558="sníž. přenesená",J1558,0)</f>
        <v>0</v>
      </c>
      <c r="BI1558" s="193">
        <f>IF(N1558="nulová",J1558,0)</f>
        <v>0</v>
      </c>
      <c r="BJ1558" s="20" t="s">
        <v>82</v>
      </c>
      <c r="BK1558" s="193">
        <f>ROUND(I1558*H1558,2)</f>
        <v>0</v>
      </c>
      <c r="BL1558" s="20" t="s">
        <v>204</v>
      </c>
      <c r="BM1558" s="192" t="s">
        <v>2082</v>
      </c>
    </row>
    <row r="1559" spans="1:65" s="2" customFormat="1" ht="11.25">
      <c r="A1559" s="37"/>
      <c r="B1559" s="38"/>
      <c r="C1559" s="39"/>
      <c r="D1559" s="194" t="s">
        <v>206</v>
      </c>
      <c r="E1559" s="39"/>
      <c r="F1559" s="195" t="s">
        <v>2083</v>
      </c>
      <c r="G1559" s="39"/>
      <c r="H1559" s="39"/>
      <c r="I1559" s="196"/>
      <c r="J1559" s="39"/>
      <c r="K1559" s="39"/>
      <c r="L1559" s="42"/>
      <c r="M1559" s="197"/>
      <c r="N1559" s="198"/>
      <c r="O1559" s="67"/>
      <c r="P1559" s="67"/>
      <c r="Q1559" s="67"/>
      <c r="R1559" s="67"/>
      <c r="S1559" s="67"/>
      <c r="T1559" s="68"/>
      <c r="U1559" s="37"/>
      <c r="V1559" s="37"/>
      <c r="W1559" s="37"/>
      <c r="X1559" s="37"/>
      <c r="Y1559" s="37"/>
      <c r="Z1559" s="37"/>
      <c r="AA1559" s="37"/>
      <c r="AB1559" s="37"/>
      <c r="AC1559" s="37"/>
      <c r="AD1559" s="37"/>
      <c r="AE1559" s="37"/>
      <c r="AT1559" s="20" t="s">
        <v>206</v>
      </c>
      <c r="AU1559" s="20" t="s">
        <v>84</v>
      </c>
    </row>
    <row r="1560" spans="1:65" s="15" customFormat="1" ht="11.25">
      <c r="B1560" s="222"/>
      <c r="C1560" s="223"/>
      <c r="D1560" s="201" t="s">
        <v>213</v>
      </c>
      <c r="E1560" s="224" t="s">
        <v>28</v>
      </c>
      <c r="F1560" s="225" t="s">
        <v>725</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5" customFormat="1" ht="11.25">
      <c r="B1561" s="222"/>
      <c r="C1561" s="223"/>
      <c r="D1561" s="201" t="s">
        <v>213</v>
      </c>
      <c r="E1561" s="224" t="s">
        <v>28</v>
      </c>
      <c r="F1561" s="225" t="s">
        <v>1019</v>
      </c>
      <c r="G1561" s="223"/>
      <c r="H1561" s="224" t="s">
        <v>28</v>
      </c>
      <c r="I1561" s="226"/>
      <c r="J1561" s="223"/>
      <c r="K1561" s="223"/>
      <c r="L1561" s="227"/>
      <c r="M1561" s="228"/>
      <c r="N1561" s="229"/>
      <c r="O1561" s="229"/>
      <c r="P1561" s="229"/>
      <c r="Q1561" s="229"/>
      <c r="R1561" s="229"/>
      <c r="S1561" s="229"/>
      <c r="T1561" s="230"/>
      <c r="AT1561" s="231" t="s">
        <v>213</v>
      </c>
      <c r="AU1561" s="231" t="s">
        <v>84</v>
      </c>
      <c r="AV1561" s="15" t="s">
        <v>82</v>
      </c>
      <c r="AW1561" s="15" t="s">
        <v>35</v>
      </c>
      <c r="AX1561" s="15" t="s">
        <v>74</v>
      </c>
      <c r="AY1561" s="231"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0.3</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3" customFormat="1" ht="11.25">
      <c r="B1565" s="199"/>
      <c r="C1565" s="200"/>
      <c r="D1565" s="201" t="s">
        <v>213</v>
      </c>
      <c r="E1565" s="202" t="s">
        <v>28</v>
      </c>
      <c r="F1565" s="203" t="s">
        <v>2087</v>
      </c>
      <c r="G1565" s="200"/>
      <c r="H1565" s="204">
        <v>0.15</v>
      </c>
      <c r="I1565" s="205"/>
      <c r="J1565" s="200"/>
      <c r="K1565" s="200"/>
      <c r="L1565" s="206"/>
      <c r="M1565" s="207"/>
      <c r="N1565" s="208"/>
      <c r="O1565" s="208"/>
      <c r="P1565" s="208"/>
      <c r="Q1565" s="208"/>
      <c r="R1565" s="208"/>
      <c r="S1565" s="208"/>
      <c r="T1565" s="209"/>
      <c r="AT1565" s="210" t="s">
        <v>213</v>
      </c>
      <c r="AU1565" s="210" t="s">
        <v>84</v>
      </c>
      <c r="AV1565" s="13" t="s">
        <v>84</v>
      </c>
      <c r="AW1565" s="13" t="s">
        <v>35</v>
      </c>
      <c r="AX1565" s="13" t="s">
        <v>74</v>
      </c>
      <c r="AY1565" s="210" t="s">
        <v>197</v>
      </c>
    </row>
    <row r="1566" spans="1:65" s="14" customFormat="1" ht="11.25">
      <c r="B1566" s="211"/>
      <c r="C1566" s="212"/>
      <c r="D1566" s="201" t="s">
        <v>213</v>
      </c>
      <c r="E1566" s="213" t="s">
        <v>28</v>
      </c>
      <c r="F1566" s="214" t="s">
        <v>226</v>
      </c>
      <c r="G1566" s="212"/>
      <c r="H1566" s="215">
        <v>0.9</v>
      </c>
      <c r="I1566" s="216"/>
      <c r="J1566" s="212"/>
      <c r="K1566" s="212"/>
      <c r="L1566" s="217"/>
      <c r="M1566" s="218"/>
      <c r="N1566" s="219"/>
      <c r="O1566" s="219"/>
      <c r="P1566" s="219"/>
      <c r="Q1566" s="219"/>
      <c r="R1566" s="219"/>
      <c r="S1566" s="219"/>
      <c r="T1566" s="220"/>
      <c r="AT1566" s="221" t="s">
        <v>213</v>
      </c>
      <c r="AU1566" s="221" t="s">
        <v>84</v>
      </c>
      <c r="AV1566" s="14" t="s">
        <v>204</v>
      </c>
      <c r="AW1566" s="14" t="s">
        <v>35</v>
      </c>
      <c r="AX1566" s="14" t="s">
        <v>82</v>
      </c>
      <c r="AY1566" s="221" t="s">
        <v>197</v>
      </c>
    </row>
    <row r="1567" spans="1:65" s="2" customFormat="1" ht="24.2" customHeight="1">
      <c r="A1567" s="37"/>
      <c r="B1567" s="38"/>
      <c r="C1567" s="181" t="s">
        <v>2088</v>
      </c>
      <c r="D1567" s="181" t="s">
        <v>199</v>
      </c>
      <c r="E1567" s="182" t="s">
        <v>2089</v>
      </c>
      <c r="F1567" s="183" t="s">
        <v>2090</v>
      </c>
      <c r="G1567" s="184" t="s">
        <v>265</v>
      </c>
      <c r="H1567" s="185">
        <v>2.38</v>
      </c>
      <c r="I1567" s="186"/>
      <c r="J1567" s="187">
        <f>ROUND(I1567*H1567,2)</f>
        <v>0</v>
      </c>
      <c r="K1567" s="183" t="s">
        <v>203</v>
      </c>
      <c r="L1567" s="42"/>
      <c r="M1567" s="188" t="s">
        <v>28</v>
      </c>
      <c r="N1567" s="189" t="s">
        <v>45</v>
      </c>
      <c r="O1567" s="67"/>
      <c r="P1567" s="190">
        <f>O1567*H1567</f>
        <v>0</v>
      </c>
      <c r="Q1567" s="190">
        <v>1.47E-3</v>
      </c>
      <c r="R1567" s="190">
        <f>Q1567*H1567</f>
        <v>3.4985999999999997E-3</v>
      </c>
      <c r="S1567" s="190">
        <v>3.9E-2</v>
      </c>
      <c r="T1567" s="191">
        <f>S1567*H1567</f>
        <v>9.282E-2</v>
      </c>
      <c r="U1567" s="37"/>
      <c r="V1567" s="37"/>
      <c r="W1567" s="37"/>
      <c r="X1567" s="37"/>
      <c r="Y1567" s="37"/>
      <c r="Z1567" s="37"/>
      <c r="AA1567" s="37"/>
      <c r="AB1567" s="37"/>
      <c r="AC1567" s="37"/>
      <c r="AD1567" s="37"/>
      <c r="AE1567" s="37"/>
      <c r="AR1567" s="192" t="s">
        <v>204</v>
      </c>
      <c r="AT1567" s="192" t="s">
        <v>199</v>
      </c>
      <c r="AU1567" s="192" t="s">
        <v>84</v>
      </c>
      <c r="AY1567" s="20" t="s">
        <v>197</v>
      </c>
      <c r="BE1567" s="193">
        <f>IF(N1567="základní",J1567,0)</f>
        <v>0</v>
      </c>
      <c r="BF1567" s="193">
        <f>IF(N1567="snížená",J1567,0)</f>
        <v>0</v>
      </c>
      <c r="BG1567" s="193">
        <f>IF(N1567="zákl. přenesená",J1567,0)</f>
        <v>0</v>
      </c>
      <c r="BH1567" s="193">
        <f>IF(N1567="sníž. přenesená",J1567,0)</f>
        <v>0</v>
      </c>
      <c r="BI1567" s="193">
        <f>IF(N1567="nulová",J1567,0)</f>
        <v>0</v>
      </c>
      <c r="BJ1567" s="20" t="s">
        <v>82</v>
      </c>
      <c r="BK1567" s="193">
        <f>ROUND(I1567*H1567,2)</f>
        <v>0</v>
      </c>
      <c r="BL1567" s="20" t="s">
        <v>204</v>
      </c>
      <c r="BM1567" s="192" t="s">
        <v>2091</v>
      </c>
    </row>
    <row r="1568" spans="1:65" s="2" customFormat="1" ht="11.25">
      <c r="A1568" s="37"/>
      <c r="B1568" s="38"/>
      <c r="C1568" s="39"/>
      <c r="D1568" s="194" t="s">
        <v>206</v>
      </c>
      <c r="E1568" s="39"/>
      <c r="F1568" s="195" t="s">
        <v>2092</v>
      </c>
      <c r="G1568" s="39"/>
      <c r="H1568" s="39"/>
      <c r="I1568" s="196"/>
      <c r="J1568" s="39"/>
      <c r="K1568" s="39"/>
      <c r="L1568" s="42"/>
      <c r="M1568" s="197"/>
      <c r="N1568" s="198"/>
      <c r="O1568" s="67"/>
      <c r="P1568" s="67"/>
      <c r="Q1568" s="67"/>
      <c r="R1568" s="67"/>
      <c r="S1568" s="67"/>
      <c r="T1568" s="68"/>
      <c r="U1568" s="37"/>
      <c r="V1568" s="37"/>
      <c r="W1568" s="37"/>
      <c r="X1568" s="37"/>
      <c r="Y1568" s="37"/>
      <c r="Z1568" s="37"/>
      <c r="AA1568" s="37"/>
      <c r="AB1568" s="37"/>
      <c r="AC1568" s="37"/>
      <c r="AD1568" s="37"/>
      <c r="AE1568" s="37"/>
      <c r="AT1568" s="20" t="s">
        <v>206</v>
      </c>
      <c r="AU1568" s="20" t="s">
        <v>84</v>
      </c>
    </row>
    <row r="1569" spans="1:65" s="15" customFormat="1" ht="11.25">
      <c r="B1569" s="222"/>
      <c r="C1569" s="223"/>
      <c r="D1569" s="201" t="s">
        <v>213</v>
      </c>
      <c r="E1569" s="224" t="s">
        <v>28</v>
      </c>
      <c r="F1569" s="225" t="s">
        <v>725</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5" customFormat="1" ht="11.25">
      <c r="B1570" s="222"/>
      <c r="C1570" s="223"/>
      <c r="D1570" s="201" t="s">
        <v>213</v>
      </c>
      <c r="E1570" s="224" t="s">
        <v>28</v>
      </c>
      <c r="F1570" s="225" t="s">
        <v>1019</v>
      </c>
      <c r="G1570" s="223"/>
      <c r="H1570" s="224" t="s">
        <v>28</v>
      </c>
      <c r="I1570" s="226"/>
      <c r="J1570" s="223"/>
      <c r="K1570" s="223"/>
      <c r="L1570" s="227"/>
      <c r="M1570" s="228"/>
      <c r="N1570" s="229"/>
      <c r="O1570" s="229"/>
      <c r="P1570" s="229"/>
      <c r="Q1570" s="229"/>
      <c r="R1570" s="229"/>
      <c r="S1570" s="229"/>
      <c r="T1570" s="230"/>
      <c r="AT1570" s="231" t="s">
        <v>213</v>
      </c>
      <c r="AU1570" s="231" t="s">
        <v>84</v>
      </c>
      <c r="AV1570" s="15" t="s">
        <v>82</v>
      </c>
      <c r="AW1570" s="15" t="s">
        <v>35</v>
      </c>
      <c r="AX1570" s="15" t="s">
        <v>74</v>
      </c>
      <c r="AY1570" s="231" t="s">
        <v>197</v>
      </c>
    </row>
    <row r="1571" spans="1:65" s="13" customFormat="1" ht="11.25">
      <c r="B1571" s="199"/>
      <c r="C1571" s="200"/>
      <c r="D1571" s="201" t="s">
        <v>213</v>
      </c>
      <c r="E1571" s="202" t="s">
        <v>28</v>
      </c>
      <c r="F1571" s="203" t="s">
        <v>2093</v>
      </c>
      <c r="G1571" s="200"/>
      <c r="H1571" s="204">
        <v>1.1000000000000001</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0.45</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0.38</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3" customFormat="1" ht="11.25">
      <c r="B1574" s="199"/>
      <c r="C1574" s="200"/>
      <c r="D1574" s="201" t="s">
        <v>213</v>
      </c>
      <c r="E1574" s="202" t="s">
        <v>28</v>
      </c>
      <c r="F1574" s="203" t="s">
        <v>2096</v>
      </c>
      <c r="G1574" s="200"/>
      <c r="H1574" s="204">
        <v>0.45</v>
      </c>
      <c r="I1574" s="205"/>
      <c r="J1574" s="200"/>
      <c r="K1574" s="200"/>
      <c r="L1574" s="206"/>
      <c r="M1574" s="207"/>
      <c r="N1574" s="208"/>
      <c r="O1574" s="208"/>
      <c r="P1574" s="208"/>
      <c r="Q1574" s="208"/>
      <c r="R1574" s="208"/>
      <c r="S1574" s="208"/>
      <c r="T1574" s="209"/>
      <c r="AT1574" s="210" t="s">
        <v>213</v>
      </c>
      <c r="AU1574" s="210" t="s">
        <v>84</v>
      </c>
      <c r="AV1574" s="13" t="s">
        <v>84</v>
      </c>
      <c r="AW1574" s="13" t="s">
        <v>35</v>
      </c>
      <c r="AX1574" s="13" t="s">
        <v>74</v>
      </c>
      <c r="AY1574" s="210" t="s">
        <v>197</v>
      </c>
    </row>
    <row r="1575" spans="1:65" s="14" customFormat="1" ht="11.25">
      <c r="B1575" s="211"/>
      <c r="C1575" s="212"/>
      <c r="D1575" s="201" t="s">
        <v>213</v>
      </c>
      <c r="E1575" s="213" t="s">
        <v>28</v>
      </c>
      <c r="F1575" s="214" t="s">
        <v>226</v>
      </c>
      <c r="G1575" s="212"/>
      <c r="H1575" s="215">
        <v>2.38</v>
      </c>
      <c r="I1575" s="216"/>
      <c r="J1575" s="212"/>
      <c r="K1575" s="212"/>
      <c r="L1575" s="217"/>
      <c r="M1575" s="218"/>
      <c r="N1575" s="219"/>
      <c r="O1575" s="219"/>
      <c r="P1575" s="219"/>
      <c r="Q1575" s="219"/>
      <c r="R1575" s="219"/>
      <c r="S1575" s="219"/>
      <c r="T1575" s="220"/>
      <c r="AT1575" s="221" t="s">
        <v>213</v>
      </c>
      <c r="AU1575" s="221" t="s">
        <v>84</v>
      </c>
      <c r="AV1575" s="14" t="s">
        <v>204</v>
      </c>
      <c r="AW1575" s="14" t="s">
        <v>35</v>
      </c>
      <c r="AX1575" s="14" t="s">
        <v>82</v>
      </c>
      <c r="AY1575" s="221" t="s">
        <v>197</v>
      </c>
    </row>
    <row r="1576" spans="1:65" s="2" customFormat="1" ht="24.2" customHeight="1">
      <c r="A1576" s="37"/>
      <c r="B1576" s="38"/>
      <c r="C1576" s="181" t="s">
        <v>2097</v>
      </c>
      <c r="D1576" s="181" t="s">
        <v>199</v>
      </c>
      <c r="E1576" s="182" t="s">
        <v>2098</v>
      </c>
      <c r="F1576" s="183" t="s">
        <v>2099</v>
      </c>
      <c r="G1576" s="184" t="s">
        <v>265</v>
      </c>
      <c r="H1576" s="185">
        <v>0.15</v>
      </c>
      <c r="I1576" s="186"/>
      <c r="J1576" s="187">
        <f>ROUND(I1576*H1576,2)</f>
        <v>0</v>
      </c>
      <c r="K1576" s="183" t="s">
        <v>203</v>
      </c>
      <c r="L1576" s="42"/>
      <c r="M1576" s="188" t="s">
        <v>28</v>
      </c>
      <c r="N1576" s="189" t="s">
        <v>45</v>
      </c>
      <c r="O1576" s="67"/>
      <c r="P1576" s="190">
        <f>O1576*H1576</f>
        <v>0</v>
      </c>
      <c r="Q1576" s="190">
        <v>2.4399999999999999E-3</v>
      </c>
      <c r="R1576" s="190">
        <f>Q1576*H1576</f>
        <v>3.6599999999999995E-4</v>
      </c>
      <c r="S1576" s="190">
        <v>5.6000000000000001E-2</v>
      </c>
      <c r="T1576" s="191">
        <f>S1576*H1576</f>
        <v>8.3999999999999995E-3</v>
      </c>
      <c r="U1576" s="37"/>
      <c r="V1576" s="37"/>
      <c r="W1576" s="37"/>
      <c r="X1576" s="37"/>
      <c r="Y1576" s="37"/>
      <c r="Z1576" s="37"/>
      <c r="AA1576" s="37"/>
      <c r="AB1576" s="37"/>
      <c r="AC1576" s="37"/>
      <c r="AD1576" s="37"/>
      <c r="AE1576" s="37"/>
      <c r="AR1576" s="192" t="s">
        <v>204</v>
      </c>
      <c r="AT1576" s="192" t="s">
        <v>199</v>
      </c>
      <c r="AU1576" s="192" t="s">
        <v>84</v>
      </c>
      <c r="AY1576" s="20" t="s">
        <v>197</v>
      </c>
      <c r="BE1576" s="193">
        <f>IF(N1576="základní",J1576,0)</f>
        <v>0</v>
      </c>
      <c r="BF1576" s="193">
        <f>IF(N1576="snížená",J1576,0)</f>
        <v>0</v>
      </c>
      <c r="BG1576" s="193">
        <f>IF(N1576="zákl. přenesená",J1576,0)</f>
        <v>0</v>
      </c>
      <c r="BH1576" s="193">
        <f>IF(N1576="sníž. přenesená",J1576,0)</f>
        <v>0</v>
      </c>
      <c r="BI1576" s="193">
        <f>IF(N1576="nulová",J1576,0)</f>
        <v>0</v>
      </c>
      <c r="BJ1576" s="20" t="s">
        <v>82</v>
      </c>
      <c r="BK1576" s="193">
        <f>ROUND(I1576*H1576,2)</f>
        <v>0</v>
      </c>
      <c r="BL1576" s="20" t="s">
        <v>204</v>
      </c>
      <c r="BM1576" s="192" t="s">
        <v>2100</v>
      </c>
    </row>
    <row r="1577" spans="1:65" s="2" customFormat="1" ht="11.25">
      <c r="A1577" s="37"/>
      <c r="B1577" s="38"/>
      <c r="C1577" s="39"/>
      <c r="D1577" s="194" t="s">
        <v>206</v>
      </c>
      <c r="E1577" s="39"/>
      <c r="F1577" s="195" t="s">
        <v>2101</v>
      </c>
      <c r="G1577" s="39"/>
      <c r="H1577" s="39"/>
      <c r="I1577" s="196"/>
      <c r="J1577" s="39"/>
      <c r="K1577" s="39"/>
      <c r="L1577" s="42"/>
      <c r="M1577" s="197"/>
      <c r="N1577" s="198"/>
      <c r="O1577" s="67"/>
      <c r="P1577" s="67"/>
      <c r="Q1577" s="67"/>
      <c r="R1577" s="67"/>
      <c r="S1577" s="67"/>
      <c r="T1577" s="68"/>
      <c r="U1577" s="37"/>
      <c r="V1577" s="37"/>
      <c r="W1577" s="37"/>
      <c r="X1577" s="37"/>
      <c r="Y1577" s="37"/>
      <c r="Z1577" s="37"/>
      <c r="AA1577" s="37"/>
      <c r="AB1577" s="37"/>
      <c r="AC1577" s="37"/>
      <c r="AD1577" s="37"/>
      <c r="AE1577" s="37"/>
      <c r="AT1577" s="20" t="s">
        <v>206</v>
      </c>
      <c r="AU1577" s="20" t="s">
        <v>84</v>
      </c>
    </row>
    <row r="1578" spans="1:65" s="15" customFormat="1" ht="11.25">
      <c r="B1578" s="222"/>
      <c r="C1578" s="223"/>
      <c r="D1578" s="201" t="s">
        <v>213</v>
      </c>
      <c r="E1578" s="224" t="s">
        <v>28</v>
      </c>
      <c r="F1578" s="225" t="s">
        <v>725</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5" customFormat="1" ht="11.25">
      <c r="B1579" s="222"/>
      <c r="C1579" s="223"/>
      <c r="D1579" s="201" t="s">
        <v>213</v>
      </c>
      <c r="E1579" s="224" t="s">
        <v>28</v>
      </c>
      <c r="F1579" s="225" t="s">
        <v>1019</v>
      </c>
      <c r="G1579" s="223"/>
      <c r="H1579" s="224" t="s">
        <v>28</v>
      </c>
      <c r="I1579" s="226"/>
      <c r="J1579" s="223"/>
      <c r="K1579" s="223"/>
      <c r="L1579" s="227"/>
      <c r="M1579" s="228"/>
      <c r="N1579" s="229"/>
      <c r="O1579" s="229"/>
      <c r="P1579" s="229"/>
      <c r="Q1579" s="229"/>
      <c r="R1579" s="229"/>
      <c r="S1579" s="229"/>
      <c r="T1579" s="230"/>
      <c r="AT1579" s="231" t="s">
        <v>213</v>
      </c>
      <c r="AU1579" s="231" t="s">
        <v>84</v>
      </c>
      <c r="AV1579" s="15" t="s">
        <v>82</v>
      </c>
      <c r="AW1579" s="15" t="s">
        <v>35</v>
      </c>
      <c r="AX1579" s="15" t="s">
        <v>74</v>
      </c>
      <c r="AY1579" s="231" t="s">
        <v>197</v>
      </c>
    </row>
    <row r="1580" spans="1:65" s="13" customFormat="1" ht="11.25">
      <c r="B1580" s="199"/>
      <c r="C1580" s="200"/>
      <c r="D1580" s="201" t="s">
        <v>213</v>
      </c>
      <c r="E1580" s="202" t="s">
        <v>28</v>
      </c>
      <c r="F1580" s="203" t="s">
        <v>2102</v>
      </c>
      <c r="G1580" s="200"/>
      <c r="H1580" s="204">
        <v>0.15</v>
      </c>
      <c r="I1580" s="205"/>
      <c r="J1580" s="200"/>
      <c r="K1580" s="200"/>
      <c r="L1580" s="206"/>
      <c r="M1580" s="207"/>
      <c r="N1580" s="208"/>
      <c r="O1580" s="208"/>
      <c r="P1580" s="208"/>
      <c r="Q1580" s="208"/>
      <c r="R1580" s="208"/>
      <c r="S1580" s="208"/>
      <c r="T1580" s="209"/>
      <c r="AT1580" s="210" t="s">
        <v>213</v>
      </c>
      <c r="AU1580" s="210" t="s">
        <v>84</v>
      </c>
      <c r="AV1580" s="13" t="s">
        <v>84</v>
      </c>
      <c r="AW1580" s="13" t="s">
        <v>35</v>
      </c>
      <c r="AX1580" s="13" t="s">
        <v>82</v>
      </c>
      <c r="AY1580" s="210" t="s">
        <v>197</v>
      </c>
    </row>
    <row r="1581" spans="1:65" s="2" customFormat="1" ht="24.2" customHeight="1">
      <c r="A1581" s="37"/>
      <c r="B1581" s="38"/>
      <c r="C1581" s="181" t="s">
        <v>2103</v>
      </c>
      <c r="D1581" s="181" t="s">
        <v>199</v>
      </c>
      <c r="E1581" s="182" t="s">
        <v>2104</v>
      </c>
      <c r="F1581" s="183" t="s">
        <v>2105</v>
      </c>
      <c r="G1581" s="184" t="s">
        <v>265</v>
      </c>
      <c r="H1581" s="185">
        <v>0.3</v>
      </c>
      <c r="I1581" s="186"/>
      <c r="J1581" s="187">
        <f>ROUND(I1581*H1581,2)</f>
        <v>0</v>
      </c>
      <c r="K1581" s="183" t="s">
        <v>203</v>
      </c>
      <c r="L1581" s="42"/>
      <c r="M1581" s="188" t="s">
        <v>28</v>
      </c>
      <c r="N1581" s="189" t="s">
        <v>45</v>
      </c>
      <c r="O1581" s="67"/>
      <c r="P1581" s="190">
        <f>O1581*H1581</f>
        <v>0</v>
      </c>
      <c r="Q1581" s="190">
        <v>3.0999999999999999E-3</v>
      </c>
      <c r="R1581" s="190">
        <f>Q1581*H1581</f>
        <v>9.2999999999999995E-4</v>
      </c>
      <c r="S1581" s="190">
        <v>8.6999999999999994E-2</v>
      </c>
      <c r="T1581" s="191">
        <f>S1581*H1581</f>
        <v>2.6099999999999998E-2</v>
      </c>
      <c r="U1581" s="37"/>
      <c r="V1581" s="37"/>
      <c r="W1581" s="37"/>
      <c r="X1581" s="37"/>
      <c r="Y1581" s="37"/>
      <c r="Z1581" s="37"/>
      <c r="AA1581" s="37"/>
      <c r="AB1581" s="37"/>
      <c r="AC1581" s="37"/>
      <c r="AD1581" s="37"/>
      <c r="AE1581" s="37"/>
      <c r="AR1581" s="192" t="s">
        <v>204</v>
      </c>
      <c r="AT1581" s="192" t="s">
        <v>199</v>
      </c>
      <c r="AU1581" s="192" t="s">
        <v>84</v>
      </c>
      <c r="AY1581" s="20" t="s">
        <v>197</v>
      </c>
      <c r="BE1581" s="193">
        <f>IF(N1581="základní",J1581,0)</f>
        <v>0</v>
      </c>
      <c r="BF1581" s="193">
        <f>IF(N1581="snížená",J1581,0)</f>
        <v>0</v>
      </c>
      <c r="BG1581" s="193">
        <f>IF(N1581="zákl. přenesená",J1581,0)</f>
        <v>0</v>
      </c>
      <c r="BH1581" s="193">
        <f>IF(N1581="sníž. přenesená",J1581,0)</f>
        <v>0</v>
      </c>
      <c r="BI1581" s="193">
        <f>IF(N1581="nulová",J1581,0)</f>
        <v>0</v>
      </c>
      <c r="BJ1581" s="20" t="s">
        <v>82</v>
      </c>
      <c r="BK1581" s="193">
        <f>ROUND(I1581*H1581,2)</f>
        <v>0</v>
      </c>
      <c r="BL1581" s="20" t="s">
        <v>204</v>
      </c>
      <c r="BM1581" s="192" t="s">
        <v>2106</v>
      </c>
    </row>
    <row r="1582" spans="1:65" s="2" customFormat="1" ht="11.25">
      <c r="A1582" s="37"/>
      <c r="B1582" s="38"/>
      <c r="C1582" s="39"/>
      <c r="D1582" s="194" t="s">
        <v>206</v>
      </c>
      <c r="E1582" s="39"/>
      <c r="F1582" s="195" t="s">
        <v>2107</v>
      </c>
      <c r="G1582" s="39"/>
      <c r="H1582" s="39"/>
      <c r="I1582" s="196"/>
      <c r="J1582" s="39"/>
      <c r="K1582" s="39"/>
      <c r="L1582" s="42"/>
      <c r="M1582" s="197"/>
      <c r="N1582" s="198"/>
      <c r="O1582" s="67"/>
      <c r="P1582" s="67"/>
      <c r="Q1582" s="67"/>
      <c r="R1582" s="67"/>
      <c r="S1582" s="67"/>
      <c r="T1582" s="68"/>
      <c r="U1582" s="37"/>
      <c r="V1582" s="37"/>
      <c r="W1582" s="37"/>
      <c r="X1582" s="37"/>
      <c r="Y1582" s="37"/>
      <c r="Z1582" s="37"/>
      <c r="AA1582" s="37"/>
      <c r="AB1582" s="37"/>
      <c r="AC1582" s="37"/>
      <c r="AD1582" s="37"/>
      <c r="AE1582" s="37"/>
      <c r="AT1582" s="20" t="s">
        <v>206</v>
      </c>
      <c r="AU1582" s="20" t="s">
        <v>84</v>
      </c>
    </row>
    <row r="1583" spans="1:65" s="15" customFormat="1" ht="11.25">
      <c r="B1583" s="222"/>
      <c r="C1583" s="223"/>
      <c r="D1583" s="201" t="s">
        <v>213</v>
      </c>
      <c r="E1583" s="224" t="s">
        <v>28</v>
      </c>
      <c r="F1583" s="225" t="s">
        <v>725</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5" customFormat="1" ht="11.25">
      <c r="B1584" s="222"/>
      <c r="C1584" s="223"/>
      <c r="D1584" s="201" t="s">
        <v>213</v>
      </c>
      <c r="E1584" s="224" t="s">
        <v>28</v>
      </c>
      <c r="F1584" s="225" t="s">
        <v>1019</v>
      </c>
      <c r="G1584" s="223"/>
      <c r="H1584" s="224" t="s">
        <v>28</v>
      </c>
      <c r="I1584" s="226"/>
      <c r="J1584" s="223"/>
      <c r="K1584" s="223"/>
      <c r="L1584" s="227"/>
      <c r="M1584" s="228"/>
      <c r="N1584" s="229"/>
      <c r="O1584" s="229"/>
      <c r="P1584" s="229"/>
      <c r="Q1584" s="229"/>
      <c r="R1584" s="229"/>
      <c r="S1584" s="229"/>
      <c r="T1584" s="230"/>
      <c r="AT1584" s="231" t="s">
        <v>213</v>
      </c>
      <c r="AU1584" s="231" t="s">
        <v>84</v>
      </c>
      <c r="AV1584" s="15" t="s">
        <v>82</v>
      </c>
      <c r="AW1584" s="15" t="s">
        <v>35</v>
      </c>
      <c r="AX1584" s="15" t="s">
        <v>74</v>
      </c>
      <c r="AY1584" s="231" t="s">
        <v>197</v>
      </c>
    </row>
    <row r="1585" spans="1:65" s="13" customFormat="1" ht="11.25">
      <c r="B1585" s="199"/>
      <c r="C1585" s="200"/>
      <c r="D1585" s="201" t="s">
        <v>213</v>
      </c>
      <c r="E1585" s="202" t="s">
        <v>28</v>
      </c>
      <c r="F1585" s="203" t="s">
        <v>2108</v>
      </c>
      <c r="G1585" s="200"/>
      <c r="H1585" s="204">
        <v>0.3</v>
      </c>
      <c r="I1585" s="205"/>
      <c r="J1585" s="200"/>
      <c r="K1585" s="200"/>
      <c r="L1585" s="206"/>
      <c r="M1585" s="207"/>
      <c r="N1585" s="208"/>
      <c r="O1585" s="208"/>
      <c r="P1585" s="208"/>
      <c r="Q1585" s="208"/>
      <c r="R1585" s="208"/>
      <c r="S1585" s="208"/>
      <c r="T1585" s="209"/>
      <c r="AT1585" s="210" t="s">
        <v>213</v>
      </c>
      <c r="AU1585" s="210" t="s">
        <v>84</v>
      </c>
      <c r="AV1585" s="13" t="s">
        <v>84</v>
      </c>
      <c r="AW1585" s="13" t="s">
        <v>35</v>
      </c>
      <c r="AX1585" s="13" t="s">
        <v>82</v>
      </c>
      <c r="AY1585" s="210" t="s">
        <v>197</v>
      </c>
    </row>
    <row r="1586" spans="1:65" s="2" customFormat="1" ht="24.2" customHeight="1">
      <c r="A1586" s="37"/>
      <c r="B1586" s="38"/>
      <c r="C1586" s="181" t="s">
        <v>2109</v>
      </c>
      <c r="D1586" s="181" t="s">
        <v>199</v>
      </c>
      <c r="E1586" s="182" t="s">
        <v>2110</v>
      </c>
      <c r="F1586" s="183" t="s">
        <v>2111</v>
      </c>
      <c r="G1586" s="184" t="s">
        <v>265</v>
      </c>
      <c r="H1586" s="185">
        <v>0.3</v>
      </c>
      <c r="I1586" s="186"/>
      <c r="J1586" s="187">
        <f>ROUND(I1586*H1586,2)</f>
        <v>0</v>
      </c>
      <c r="K1586" s="183" t="s">
        <v>203</v>
      </c>
      <c r="L1586" s="42"/>
      <c r="M1586" s="188" t="s">
        <v>28</v>
      </c>
      <c r="N1586" s="189" t="s">
        <v>45</v>
      </c>
      <c r="O1586" s="67"/>
      <c r="P1586" s="190">
        <f>O1586*H1586</f>
        <v>0</v>
      </c>
      <c r="Q1586" s="190">
        <v>3.3E-3</v>
      </c>
      <c r="R1586" s="190">
        <f>Q1586*H1586</f>
        <v>9.8999999999999999E-4</v>
      </c>
      <c r="S1586" s="190">
        <v>0.11</v>
      </c>
      <c r="T1586" s="191">
        <f>S1586*H1586</f>
        <v>3.3000000000000002E-2</v>
      </c>
      <c r="U1586" s="37"/>
      <c r="V1586" s="37"/>
      <c r="W1586" s="37"/>
      <c r="X1586" s="37"/>
      <c r="Y1586" s="37"/>
      <c r="Z1586" s="37"/>
      <c r="AA1586" s="37"/>
      <c r="AB1586" s="37"/>
      <c r="AC1586" s="37"/>
      <c r="AD1586" s="37"/>
      <c r="AE1586" s="37"/>
      <c r="AR1586" s="192" t="s">
        <v>204</v>
      </c>
      <c r="AT1586" s="192" t="s">
        <v>199</v>
      </c>
      <c r="AU1586" s="192" t="s">
        <v>84</v>
      </c>
      <c r="AY1586" s="20" t="s">
        <v>197</v>
      </c>
      <c r="BE1586" s="193">
        <f>IF(N1586="základní",J1586,0)</f>
        <v>0</v>
      </c>
      <c r="BF1586" s="193">
        <f>IF(N1586="snížená",J1586,0)</f>
        <v>0</v>
      </c>
      <c r="BG1586" s="193">
        <f>IF(N1586="zákl. přenesená",J1586,0)</f>
        <v>0</v>
      </c>
      <c r="BH1586" s="193">
        <f>IF(N1586="sníž. přenesená",J1586,0)</f>
        <v>0</v>
      </c>
      <c r="BI1586" s="193">
        <f>IF(N1586="nulová",J1586,0)</f>
        <v>0</v>
      </c>
      <c r="BJ1586" s="20" t="s">
        <v>82</v>
      </c>
      <c r="BK1586" s="193">
        <f>ROUND(I1586*H1586,2)</f>
        <v>0</v>
      </c>
      <c r="BL1586" s="20" t="s">
        <v>204</v>
      </c>
      <c r="BM1586" s="192" t="s">
        <v>2112</v>
      </c>
    </row>
    <row r="1587" spans="1:65" s="2" customFormat="1" ht="11.25">
      <c r="A1587" s="37"/>
      <c r="B1587" s="38"/>
      <c r="C1587" s="39"/>
      <c r="D1587" s="194" t="s">
        <v>206</v>
      </c>
      <c r="E1587" s="39"/>
      <c r="F1587" s="195" t="s">
        <v>2113</v>
      </c>
      <c r="G1587" s="39"/>
      <c r="H1587" s="39"/>
      <c r="I1587" s="196"/>
      <c r="J1587" s="39"/>
      <c r="K1587" s="39"/>
      <c r="L1587" s="42"/>
      <c r="M1587" s="197"/>
      <c r="N1587" s="198"/>
      <c r="O1587" s="67"/>
      <c r="P1587" s="67"/>
      <c r="Q1587" s="67"/>
      <c r="R1587" s="67"/>
      <c r="S1587" s="67"/>
      <c r="T1587" s="68"/>
      <c r="U1587" s="37"/>
      <c r="V1587" s="37"/>
      <c r="W1587" s="37"/>
      <c r="X1587" s="37"/>
      <c r="Y1587" s="37"/>
      <c r="Z1587" s="37"/>
      <c r="AA1587" s="37"/>
      <c r="AB1587" s="37"/>
      <c r="AC1587" s="37"/>
      <c r="AD1587" s="37"/>
      <c r="AE1587" s="37"/>
      <c r="AT1587" s="20" t="s">
        <v>206</v>
      </c>
      <c r="AU1587" s="20" t="s">
        <v>84</v>
      </c>
    </row>
    <row r="1588" spans="1:65" s="15" customFormat="1" ht="11.25">
      <c r="B1588" s="222"/>
      <c r="C1588" s="223"/>
      <c r="D1588" s="201" t="s">
        <v>213</v>
      </c>
      <c r="E1588" s="224" t="s">
        <v>28</v>
      </c>
      <c r="F1588" s="225" t="s">
        <v>725</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5" customFormat="1" ht="11.25">
      <c r="B1589" s="222"/>
      <c r="C1589" s="223"/>
      <c r="D1589" s="201" t="s">
        <v>213</v>
      </c>
      <c r="E1589" s="224" t="s">
        <v>28</v>
      </c>
      <c r="F1589" s="225" t="s">
        <v>1019</v>
      </c>
      <c r="G1589" s="223"/>
      <c r="H1589" s="224" t="s">
        <v>28</v>
      </c>
      <c r="I1589" s="226"/>
      <c r="J1589" s="223"/>
      <c r="K1589" s="223"/>
      <c r="L1589" s="227"/>
      <c r="M1589" s="228"/>
      <c r="N1589" s="229"/>
      <c r="O1589" s="229"/>
      <c r="P1589" s="229"/>
      <c r="Q1589" s="229"/>
      <c r="R1589" s="229"/>
      <c r="S1589" s="229"/>
      <c r="T1589" s="230"/>
      <c r="AT1589" s="231" t="s">
        <v>213</v>
      </c>
      <c r="AU1589" s="231" t="s">
        <v>84</v>
      </c>
      <c r="AV1589" s="15" t="s">
        <v>82</v>
      </c>
      <c r="AW1589" s="15" t="s">
        <v>35</v>
      </c>
      <c r="AX1589" s="15" t="s">
        <v>74</v>
      </c>
      <c r="AY1589" s="231" t="s">
        <v>197</v>
      </c>
    </row>
    <row r="1590" spans="1:65" s="13" customFormat="1" ht="11.25">
      <c r="B1590" s="199"/>
      <c r="C1590" s="200"/>
      <c r="D1590" s="201" t="s">
        <v>213</v>
      </c>
      <c r="E1590" s="202" t="s">
        <v>28</v>
      </c>
      <c r="F1590" s="203" t="s">
        <v>2114</v>
      </c>
      <c r="G1590" s="200"/>
      <c r="H1590" s="204">
        <v>0.3</v>
      </c>
      <c r="I1590" s="205"/>
      <c r="J1590" s="200"/>
      <c r="K1590" s="200"/>
      <c r="L1590" s="206"/>
      <c r="M1590" s="207"/>
      <c r="N1590" s="208"/>
      <c r="O1590" s="208"/>
      <c r="P1590" s="208"/>
      <c r="Q1590" s="208"/>
      <c r="R1590" s="208"/>
      <c r="S1590" s="208"/>
      <c r="T1590" s="209"/>
      <c r="AT1590" s="210" t="s">
        <v>213</v>
      </c>
      <c r="AU1590" s="210" t="s">
        <v>84</v>
      </c>
      <c r="AV1590" s="13" t="s">
        <v>84</v>
      </c>
      <c r="AW1590" s="13" t="s">
        <v>35</v>
      </c>
      <c r="AX1590" s="13" t="s">
        <v>82</v>
      </c>
      <c r="AY1590" s="210" t="s">
        <v>197</v>
      </c>
    </row>
    <row r="1591" spans="1:65" s="2" customFormat="1" ht="24.2" customHeight="1">
      <c r="A1591" s="37"/>
      <c r="B1591" s="38"/>
      <c r="C1591" s="181" t="s">
        <v>2115</v>
      </c>
      <c r="D1591" s="181" t="s">
        <v>199</v>
      </c>
      <c r="E1591" s="182" t="s">
        <v>2116</v>
      </c>
      <c r="F1591" s="183" t="s">
        <v>2117</v>
      </c>
      <c r="G1591" s="184" t="s">
        <v>265</v>
      </c>
      <c r="H1591" s="185">
        <v>0.6</v>
      </c>
      <c r="I1591" s="186"/>
      <c r="J1591" s="187">
        <f>ROUND(I1591*H1591,2)</f>
        <v>0</v>
      </c>
      <c r="K1591" s="183" t="s">
        <v>203</v>
      </c>
      <c r="L1591" s="42"/>
      <c r="M1591" s="188" t="s">
        <v>28</v>
      </c>
      <c r="N1591" s="189" t="s">
        <v>45</v>
      </c>
      <c r="O1591" s="67"/>
      <c r="P1591" s="190">
        <f>O1591*H1591</f>
        <v>0</v>
      </c>
      <c r="Q1591" s="190">
        <v>3.5999999999999999E-3</v>
      </c>
      <c r="R1591" s="190">
        <f>Q1591*H1591</f>
        <v>2.16E-3</v>
      </c>
      <c r="S1591" s="190">
        <v>0.16</v>
      </c>
      <c r="T1591" s="191">
        <f>S1591*H1591</f>
        <v>9.6000000000000002E-2</v>
      </c>
      <c r="U1591" s="37"/>
      <c r="V1591" s="37"/>
      <c r="W1591" s="37"/>
      <c r="X1591" s="37"/>
      <c r="Y1591" s="37"/>
      <c r="Z1591" s="37"/>
      <c r="AA1591" s="37"/>
      <c r="AB1591" s="37"/>
      <c r="AC1591" s="37"/>
      <c r="AD1591" s="37"/>
      <c r="AE1591" s="37"/>
      <c r="AR1591" s="192" t="s">
        <v>204</v>
      </c>
      <c r="AT1591" s="192" t="s">
        <v>199</v>
      </c>
      <c r="AU1591" s="192" t="s">
        <v>84</v>
      </c>
      <c r="AY1591" s="20" t="s">
        <v>197</v>
      </c>
      <c r="BE1591" s="193">
        <f>IF(N1591="základní",J1591,0)</f>
        <v>0</v>
      </c>
      <c r="BF1591" s="193">
        <f>IF(N1591="snížená",J1591,0)</f>
        <v>0</v>
      </c>
      <c r="BG1591" s="193">
        <f>IF(N1591="zákl. přenesená",J1591,0)</f>
        <v>0</v>
      </c>
      <c r="BH1591" s="193">
        <f>IF(N1591="sníž. přenesená",J1591,0)</f>
        <v>0</v>
      </c>
      <c r="BI1591" s="193">
        <f>IF(N1591="nulová",J1591,0)</f>
        <v>0</v>
      </c>
      <c r="BJ1591" s="20" t="s">
        <v>82</v>
      </c>
      <c r="BK1591" s="193">
        <f>ROUND(I1591*H1591,2)</f>
        <v>0</v>
      </c>
      <c r="BL1591" s="20" t="s">
        <v>204</v>
      </c>
      <c r="BM1591" s="192" t="s">
        <v>2118</v>
      </c>
    </row>
    <row r="1592" spans="1:65" s="2" customFormat="1" ht="11.25">
      <c r="A1592" s="37"/>
      <c r="B1592" s="38"/>
      <c r="C1592" s="39"/>
      <c r="D1592" s="194" t="s">
        <v>206</v>
      </c>
      <c r="E1592" s="39"/>
      <c r="F1592" s="195" t="s">
        <v>2119</v>
      </c>
      <c r="G1592" s="39"/>
      <c r="H1592" s="39"/>
      <c r="I1592" s="196"/>
      <c r="J1592" s="39"/>
      <c r="K1592" s="39"/>
      <c r="L1592" s="42"/>
      <c r="M1592" s="197"/>
      <c r="N1592" s="198"/>
      <c r="O1592" s="67"/>
      <c r="P1592" s="67"/>
      <c r="Q1592" s="67"/>
      <c r="R1592" s="67"/>
      <c r="S1592" s="67"/>
      <c r="T1592" s="68"/>
      <c r="U1592" s="37"/>
      <c r="V1592" s="37"/>
      <c r="W1592" s="37"/>
      <c r="X1592" s="37"/>
      <c r="Y1592" s="37"/>
      <c r="Z1592" s="37"/>
      <c r="AA1592" s="37"/>
      <c r="AB1592" s="37"/>
      <c r="AC1592" s="37"/>
      <c r="AD1592" s="37"/>
      <c r="AE1592" s="37"/>
      <c r="AT1592" s="20" t="s">
        <v>206</v>
      </c>
      <c r="AU1592" s="20" t="s">
        <v>84</v>
      </c>
    </row>
    <row r="1593" spans="1:65" s="15" customFormat="1" ht="11.25">
      <c r="B1593" s="222"/>
      <c r="C1593" s="223"/>
      <c r="D1593" s="201" t="s">
        <v>213</v>
      </c>
      <c r="E1593" s="224" t="s">
        <v>28</v>
      </c>
      <c r="F1593" s="225" t="s">
        <v>725</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5" customFormat="1" ht="11.25">
      <c r="B1594" s="222"/>
      <c r="C1594" s="223"/>
      <c r="D1594" s="201" t="s">
        <v>213</v>
      </c>
      <c r="E1594" s="224" t="s">
        <v>28</v>
      </c>
      <c r="F1594" s="225" t="s">
        <v>1019</v>
      </c>
      <c r="G1594" s="223"/>
      <c r="H1594" s="224" t="s">
        <v>28</v>
      </c>
      <c r="I1594" s="226"/>
      <c r="J1594" s="223"/>
      <c r="K1594" s="223"/>
      <c r="L1594" s="227"/>
      <c r="M1594" s="228"/>
      <c r="N1594" s="229"/>
      <c r="O1594" s="229"/>
      <c r="P1594" s="229"/>
      <c r="Q1594" s="229"/>
      <c r="R1594" s="229"/>
      <c r="S1594" s="229"/>
      <c r="T1594" s="230"/>
      <c r="AT1594" s="231" t="s">
        <v>213</v>
      </c>
      <c r="AU1594" s="231" t="s">
        <v>84</v>
      </c>
      <c r="AV1594" s="15" t="s">
        <v>82</v>
      </c>
      <c r="AW1594" s="15" t="s">
        <v>35</v>
      </c>
      <c r="AX1594" s="15" t="s">
        <v>74</v>
      </c>
      <c r="AY1594" s="231" t="s">
        <v>197</v>
      </c>
    </row>
    <row r="1595" spans="1:65" s="13" customFormat="1" ht="11.25">
      <c r="B1595" s="199"/>
      <c r="C1595" s="200"/>
      <c r="D1595" s="201" t="s">
        <v>213</v>
      </c>
      <c r="E1595" s="202" t="s">
        <v>28</v>
      </c>
      <c r="F1595" s="203" t="s">
        <v>2120</v>
      </c>
      <c r="G1595" s="200"/>
      <c r="H1595" s="204">
        <v>0.3</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3" customFormat="1" ht="11.25">
      <c r="B1597" s="199"/>
      <c r="C1597" s="200"/>
      <c r="D1597" s="201" t="s">
        <v>213</v>
      </c>
      <c r="E1597" s="202" t="s">
        <v>28</v>
      </c>
      <c r="F1597" s="203" t="s">
        <v>2122</v>
      </c>
      <c r="G1597" s="200"/>
      <c r="H1597" s="204">
        <v>0.15</v>
      </c>
      <c r="I1597" s="205"/>
      <c r="J1597" s="200"/>
      <c r="K1597" s="200"/>
      <c r="L1597" s="206"/>
      <c r="M1597" s="207"/>
      <c r="N1597" s="208"/>
      <c r="O1597" s="208"/>
      <c r="P1597" s="208"/>
      <c r="Q1597" s="208"/>
      <c r="R1597" s="208"/>
      <c r="S1597" s="208"/>
      <c r="T1597" s="209"/>
      <c r="AT1597" s="210" t="s">
        <v>213</v>
      </c>
      <c r="AU1597" s="210" t="s">
        <v>84</v>
      </c>
      <c r="AV1597" s="13" t="s">
        <v>84</v>
      </c>
      <c r="AW1597" s="13" t="s">
        <v>35</v>
      </c>
      <c r="AX1597" s="13" t="s">
        <v>74</v>
      </c>
      <c r="AY1597" s="210" t="s">
        <v>197</v>
      </c>
    </row>
    <row r="1598" spans="1:65" s="14" customFormat="1" ht="11.25">
      <c r="B1598" s="211"/>
      <c r="C1598" s="212"/>
      <c r="D1598" s="201" t="s">
        <v>213</v>
      </c>
      <c r="E1598" s="213" t="s">
        <v>28</v>
      </c>
      <c r="F1598" s="214" t="s">
        <v>226</v>
      </c>
      <c r="G1598" s="212"/>
      <c r="H1598" s="215">
        <v>0.6</v>
      </c>
      <c r="I1598" s="216"/>
      <c r="J1598" s="212"/>
      <c r="K1598" s="212"/>
      <c r="L1598" s="217"/>
      <c r="M1598" s="218"/>
      <c r="N1598" s="219"/>
      <c r="O1598" s="219"/>
      <c r="P1598" s="219"/>
      <c r="Q1598" s="219"/>
      <c r="R1598" s="219"/>
      <c r="S1598" s="219"/>
      <c r="T1598" s="220"/>
      <c r="AT1598" s="221" t="s">
        <v>213</v>
      </c>
      <c r="AU1598" s="221" t="s">
        <v>84</v>
      </c>
      <c r="AV1598" s="14" t="s">
        <v>204</v>
      </c>
      <c r="AW1598" s="14" t="s">
        <v>35</v>
      </c>
      <c r="AX1598" s="14" t="s">
        <v>82</v>
      </c>
      <c r="AY1598" s="221" t="s">
        <v>197</v>
      </c>
    </row>
    <row r="1599" spans="1:65" s="2" customFormat="1" ht="16.5" customHeight="1">
      <c r="A1599" s="37"/>
      <c r="B1599" s="38"/>
      <c r="C1599" s="181" t="s">
        <v>2123</v>
      </c>
      <c r="D1599" s="181" t="s">
        <v>199</v>
      </c>
      <c r="E1599" s="182" t="s">
        <v>2124</v>
      </c>
      <c r="F1599" s="183" t="s">
        <v>2125</v>
      </c>
      <c r="G1599" s="184" t="s">
        <v>202</v>
      </c>
      <c r="H1599" s="185">
        <v>2112</v>
      </c>
      <c r="I1599" s="186"/>
      <c r="J1599" s="187">
        <f>ROUND(I1599*H1599,2)</f>
        <v>0</v>
      </c>
      <c r="K1599" s="183" t="s">
        <v>203</v>
      </c>
      <c r="L1599" s="42"/>
      <c r="M1599" s="188" t="s">
        <v>28</v>
      </c>
      <c r="N1599" s="189" t="s">
        <v>45</v>
      </c>
      <c r="O1599" s="67"/>
      <c r="P1599" s="190">
        <f>O1599*H1599</f>
        <v>0</v>
      </c>
      <c r="Q1599" s="190">
        <v>0</v>
      </c>
      <c r="R1599" s="190">
        <f>Q1599*H1599</f>
        <v>0</v>
      </c>
      <c r="S1599" s="190">
        <v>0</v>
      </c>
      <c r="T1599" s="191">
        <f>S1599*H1599</f>
        <v>0</v>
      </c>
      <c r="U1599" s="37"/>
      <c r="V1599" s="37"/>
      <c r="W1599" s="37"/>
      <c r="X1599" s="37"/>
      <c r="Y1599" s="37"/>
      <c r="Z1599" s="37"/>
      <c r="AA1599" s="37"/>
      <c r="AB1599" s="37"/>
      <c r="AC1599" s="37"/>
      <c r="AD1599" s="37"/>
      <c r="AE1599" s="37"/>
      <c r="AR1599" s="192" t="s">
        <v>204</v>
      </c>
      <c r="AT1599" s="192" t="s">
        <v>199</v>
      </c>
      <c r="AU1599" s="192" t="s">
        <v>84</v>
      </c>
      <c r="AY1599" s="20" t="s">
        <v>197</v>
      </c>
      <c r="BE1599" s="193">
        <f>IF(N1599="základní",J1599,0)</f>
        <v>0</v>
      </c>
      <c r="BF1599" s="193">
        <f>IF(N1599="snížená",J1599,0)</f>
        <v>0</v>
      </c>
      <c r="BG1599" s="193">
        <f>IF(N1599="zákl. přenesená",J1599,0)</f>
        <v>0</v>
      </c>
      <c r="BH1599" s="193">
        <f>IF(N1599="sníž. přenesená",J1599,0)</f>
        <v>0</v>
      </c>
      <c r="BI1599" s="193">
        <f>IF(N1599="nulová",J1599,0)</f>
        <v>0</v>
      </c>
      <c r="BJ1599" s="20" t="s">
        <v>82</v>
      </c>
      <c r="BK1599" s="193">
        <f>ROUND(I1599*H1599,2)</f>
        <v>0</v>
      </c>
      <c r="BL1599" s="20" t="s">
        <v>204</v>
      </c>
      <c r="BM1599" s="192" t="s">
        <v>2126</v>
      </c>
    </row>
    <row r="1600" spans="1:65" s="2" customFormat="1" ht="11.25">
      <c r="A1600" s="37"/>
      <c r="B1600" s="38"/>
      <c r="C1600" s="39"/>
      <c r="D1600" s="194" t="s">
        <v>206</v>
      </c>
      <c r="E1600" s="39"/>
      <c r="F1600" s="195" t="s">
        <v>2127</v>
      </c>
      <c r="G1600" s="39"/>
      <c r="H1600" s="39"/>
      <c r="I1600" s="196"/>
      <c r="J1600" s="39"/>
      <c r="K1600" s="39"/>
      <c r="L1600" s="42"/>
      <c r="M1600" s="197"/>
      <c r="N1600" s="198"/>
      <c r="O1600" s="67"/>
      <c r="P1600" s="67"/>
      <c r="Q1600" s="67"/>
      <c r="R1600" s="67"/>
      <c r="S1600" s="67"/>
      <c r="T1600" s="68"/>
      <c r="U1600" s="37"/>
      <c r="V1600" s="37"/>
      <c r="W1600" s="37"/>
      <c r="X1600" s="37"/>
      <c r="Y1600" s="37"/>
      <c r="Z1600" s="37"/>
      <c r="AA1600" s="37"/>
      <c r="AB1600" s="37"/>
      <c r="AC1600" s="37"/>
      <c r="AD1600" s="37"/>
      <c r="AE1600" s="37"/>
      <c r="AT1600" s="20" t="s">
        <v>206</v>
      </c>
      <c r="AU1600" s="20" t="s">
        <v>84</v>
      </c>
    </row>
    <row r="1601" spans="1:65" s="2" customFormat="1" ht="24.2" customHeight="1">
      <c r="A1601" s="37"/>
      <c r="B1601" s="38"/>
      <c r="C1601" s="181" t="s">
        <v>2128</v>
      </c>
      <c r="D1601" s="181" t="s">
        <v>199</v>
      </c>
      <c r="E1601" s="182" t="s">
        <v>2129</v>
      </c>
      <c r="F1601" s="183" t="s">
        <v>2130</v>
      </c>
      <c r="G1601" s="184" t="s">
        <v>202</v>
      </c>
      <c r="H1601" s="185">
        <v>4224</v>
      </c>
      <c r="I1601" s="186"/>
      <c r="J1601" s="187">
        <f>ROUND(I1601*H1601,2)</f>
        <v>0</v>
      </c>
      <c r="K1601" s="183" t="s">
        <v>203</v>
      </c>
      <c r="L1601" s="42"/>
      <c r="M1601" s="188" t="s">
        <v>28</v>
      </c>
      <c r="N1601" s="189" t="s">
        <v>45</v>
      </c>
      <c r="O1601" s="67"/>
      <c r="P1601" s="190">
        <f>O1601*H1601</f>
        <v>0</v>
      </c>
      <c r="Q1601" s="190">
        <v>0</v>
      </c>
      <c r="R1601" s="190">
        <f>Q1601*H1601</f>
        <v>0</v>
      </c>
      <c r="S1601" s="190">
        <v>0</v>
      </c>
      <c r="T1601" s="191">
        <f>S1601*H1601</f>
        <v>0</v>
      </c>
      <c r="U1601" s="37"/>
      <c r="V1601" s="37"/>
      <c r="W1601" s="37"/>
      <c r="X1601" s="37"/>
      <c r="Y1601" s="37"/>
      <c r="Z1601" s="37"/>
      <c r="AA1601" s="37"/>
      <c r="AB1601" s="37"/>
      <c r="AC1601" s="37"/>
      <c r="AD1601" s="37"/>
      <c r="AE1601" s="37"/>
      <c r="AR1601" s="192" t="s">
        <v>204</v>
      </c>
      <c r="AT1601" s="192" t="s">
        <v>199</v>
      </c>
      <c r="AU1601" s="192" t="s">
        <v>84</v>
      </c>
      <c r="AY1601" s="20" t="s">
        <v>197</v>
      </c>
      <c r="BE1601" s="193">
        <f>IF(N1601="základní",J1601,0)</f>
        <v>0</v>
      </c>
      <c r="BF1601" s="193">
        <f>IF(N1601="snížená",J1601,0)</f>
        <v>0</v>
      </c>
      <c r="BG1601" s="193">
        <f>IF(N1601="zákl. přenesená",J1601,0)</f>
        <v>0</v>
      </c>
      <c r="BH1601" s="193">
        <f>IF(N1601="sníž. přenesená",J1601,0)</f>
        <v>0</v>
      </c>
      <c r="BI1601" s="193">
        <f>IF(N1601="nulová",J1601,0)</f>
        <v>0</v>
      </c>
      <c r="BJ1601" s="20" t="s">
        <v>82</v>
      </c>
      <c r="BK1601" s="193">
        <f>ROUND(I1601*H1601,2)</f>
        <v>0</v>
      </c>
      <c r="BL1601" s="20" t="s">
        <v>204</v>
      </c>
      <c r="BM1601" s="192" t="s">
        <v>2131</v>
      </c>
    </row>
    <row r="1602" spans="1:65" s="2" customFormat="1" ht="11.25">
      <c r="A1602" s="37"/>
      <c r="B1602" s="38"/>
      <c r="C1602" s="39"/>
      <c r="D1602" s="194" t="s">
        <v>206</v>
      </c>
      <c r="E1602" s="39"/>
      <c r="F1602" s="195" t="s">
        <v>2132</v>
      </c>
      <c r="G1602" s="39"/>
      <c r="H1602" s="39"/>
      <c r="I1602" s="196"/>
      <c r="J1602" s="39"/>
      <c r="K1602" s="39"/>
      <c r="L1602" s="42"/>
      <c r="M1602" s="197"/>
      <c r="N1602" s="198"/>
      <c r="O1602" s="67"/>
      <c r="P1602" s="67"/>
      <c r="Q1602" s="67"/>
      <c r="R1602" s="67"/>
      <c r="S1602" s="67"/>
      <c r="T1602" s="68"/>
      <c r="U1602" s="37"/>
      <c r="V1602" s="37"/>
      <c r="W1602" s="37"/>
      <c r="X1602" s="37"/>
      <c r="Y1602" s="37"/>
      <c r="Z1602" s="37"/>
      <c r="AA1602" s="37"/>
      <c r="AB1602" s="37"/>
      <c r="AC1602" s="37"/>
      <c r="AD1602" s="37"/>
      <c r="AE1602" s="37"/>
      <c r="AT1602" s="20" t="s">
        <v>206</v>
      </c>
      <c r="AU1602" s="20" t="s">
        <v>84</v>
      </c>
    </row>
    <row r="1603" spans="1:65" s="13" customFormat="1" ht="11.25">
      <c r="B1603" s="199"/>
      <c r="C1603" s="200"/>
      <c r="D1603" s="201" t="s">
        <v>213</v>
      </c>
      <c r="E1603" s="200"/>
      <c r="F1603" s="203" t="s">
        <v>2133</v>
      </c>
      <c r="G1603" s="200"/>
      <c r="H1603" s="204">
        <v>4224</v>
      </c>
      <c r="I1603" s="205"/>
      <c r="J1603" s="200"/>
      <c r="K1603" s="200"/>
      <c r="L1603" s="206"/>
      <c r="M1603" s="207"/>
      <c r="N1603" s="208"/>
      <c r="O1603" s="208"/>
      <c r="P1603" s="208"/>
      <c r="Q1603" s="208"/>
      <c r="R1603" s="208"/>
      <c r="S1603" s="208"/>
      <c r="T1603" s="209"/>
      <c r="AT1603" s="210" t="s">
        <v>213</v>
      </c>
      <c r="AU1603" s="210" t="s">
        <v>84</v>
      </c>
      <c r="AV1603" s="13" t="s">
        <v>84</v>
      </c>
      <c r="AW1603" s="13" t="s">
        <v>4</v>
      </c>
      <c r="AX1603" s="13" t="s">
        <v>82</v>
      </c>
      <c r="AY1603" s="210" t="s">
        <v>197</v>
      </c>
    </row>
    <row r="1604" spans="1:65" s="2" customFormat="1" ht="16.5" customHeight="1">
      <c r="A1604" s="37"/>
      <c r="B1604" s="38"/>
      <c r="C1604" s="181" t="s">
        <v>2134</v>
      </c>
      <c r="D1604" s="181" t="s">
        <v>199</v>
      </c>
      <c r="E1604" s="182" t="s">
        <v>2135</v>
      </c>
      <c r="F1604" s="183" t="s">
        <v>2136</v>
      </c>
      <c r="G1604" s="184" t="s">
        <v>409</v>
      </c>
      <c r="H1604" s="185">
        <v>135.16800000000001</v>
      </c>
      <c r="I1604" s="186"/>
      <c r="J1604" s="187">
        <f>ROUND(I1604*H1604,2)</f>
        <v>0</v>
      </c>
      <c r="K1604" s="183" t="s">
        <v>203</v>
      </c>
      <c r="L1604" s="42"/>
      <c r="M1604" s="188" t="s">
        <v>28</v>
      </c>
      <c r="N1604" s="189" t="s">
        <v>45</v>
      </c>
      <c r="O1604" s="67"/>
      <c r="P1604" s="190">
        <f>O1604*H1604</f>
        <v>0</v>
      </c>
      <c r="Q1604" s="190">
        <v>0</v>
      </c>
      <c r="R1604" s="190">
        <f>Q1604*H1604</f>
        <v>0</v>
      </c>
      <c r="S1604" s="190">
        <v>0</v>
      </c>
      <c r="T1604" s="191">
        <f>S1604*H1604</f>
        <v>0</v>
      </c>
      <c r="U1604" s="37"/>
      <c r="V1604" s="37"/>
      <c r="W1604" s="37"/>
      <c r="X1604" s="37"/>
      <c r="Y1604" s="37"/>
      <c r="Z1604" s="37"/>
      <c r="AA1604" s="37"/>
      <c r="AB1604" s="37"/>
      <c r="AC1604" s="37"/>
      <c r="AD1604" s="37"/>
      <c r="AE1604" s="37"/>
      <c r="AR1604" s="192" t="s">
        <v>204</v>
      </c>
      <c r="AT1604" s="192" t="s">
        <v>199</v>
      </c>
      <c r="AU1604" s="192" t="s">
        <v>84</v>
      </c>
      <c r="AY1604" s="20" t="s">
        <v>197</v>
      </c>
      <c r="BE1604" s="193">
        <f>IF(N1604="základní",J1604,0)</f>
        <v>0</v>
      </c>
      <c r="BF1604" s="193">
        <f>IF(N1604="snížená",J1604,0)</f>
        <v>0</v>
      </c>
      <c r="BG1604" s="193">
        <f>IF(N1604="zákl. přenesená",J1604,0)</f>
        <v>0</v>
      </c>
      <c r="BH1604" s="193">
        <f>IF(N1604="sníž. přenesená",J1604,0)</f>
        <v>0</v>
      </c>
      <c r="BI1604" s="193">
        <f>IF(N1604="nulová",J1604,0)</f>
        <v>0</v>
      </c>
      <c r="BJ1604" s="20" t="s">
        <v>82</v>
      </c>
      <c r="BK1604" s="193">
        <f>ROUND(I1604*H1604,2)</f>
        <v>0</v>
      </c>
      <c r="BL1604" s="20" t="s">
        <v>204</v>
      </c>
      <c r="BM1604" s="192" t="s">
        <v>2137</v>
      </c>
    </row>
    <row r="1605" spans="1:65" s="2" customFormat="1" ht="11.25">
      <c r="A1605" s="37"/>
      <c r="B1605" s="38"/>
      <c r="C1605" s="39"/>
      <c r="D1605" s="194" t="s">
        <v>206</v>
      </c>
      <c r="E1605" s="39"/>
      <c r="F1605" s="195" t="s">
        <v>2138</v>
      </c>
      <c r="G1605" s="39"/>
      <c r="H1605" s="39"/>
      <c r="I1605" s="196"/>
      <c r="J1605" s="39"/>
      <c r="K1605" s="39"/>
      <c r="L1605" s="42"/>
      <c r="M1605" s="197"/>
      <c r="N1605" s="198"/>
      <c r="O1605" s="67"/>
      <c r="P1605" s="67"/>
      <c r="Q1605" s="67"/>
      <c r="R1605" s="67"/>
      <c r="S1605" s="67"/>
      <c r="T1605" s="68"/>
      <c r="U1605" s="37"/>
      <c r="V1605" s="37"/>
      <c r="W1605" s="37"/>
      <c r="X1605" s="37"/>
      <c r="Y1605" s="37"/>
      <c r="Z1605" s="37"/>
      <c r="AA1605" s="37"/>
      <c r="AB1605" s="37"/>
      <c r="AC1605" s="37"/>
      <c r="AD1605" s="37"/>
      <c r="AE1605" s="37"/>
      <c r="AT1605" s="20" t="s">
        <v>206</v>
      </c>
      <c r="AU1605" s="20" t="s">
        <v>84</v>
      </c>
    </row>
    <row r="1606" spans="1:65" s="13" customFormat="1" ht="11.25">
      <c r="B1606" s="199"/>
      <c r="C1606" s="200"/>
      <c r="D1606" s="201" t="s">
        <v>213</v>
      </c>
      <c r="E1606" s="202" t="s">
        <v>28</v>
      </c>
      <c r="F1606" s="203" t="s">
        <v>2139</v>
      </c>
      <c r="G1606" s="200"/>
      <c r="H1606" s="204">
        <v>135.16800000000001</v>
      </c>
      <c r="I1606" s="205"/>
      <c r="J1606" s="200"/>
      <c r="K1606" s="200"/>
      <c r="L1606" s="206"/>
      <c r="M1606" s="207"/>
      <c r="N1606" s="208"/>
      <c r="O1606" s="208"/>
      <c r="P1606" s="208"/>
      <c r="Q1606" s="208"/>
      <c r="R1606" s="208"/>
      <c r="S1606" s="208"/>
      <c r="T1606" s="209"/>
      <c r="AT1606" s="210" t="s">
        <v>213</v>
      </c>
      <c r="AU1606" s="210" t="s">
        <v>84</v>
      </c>
      <c r="AV1606" s="13" t="s">
        <v>84</v>
      </c>
      <c r="AW1606" s="13" t="s">
        <v>35</v>
      </c>
      <c r="AX1606" s="13" t="s">
        <v>82</v>
      </c>
      <c r="AY1606" s="210" t="s">
        <v>197</v>
      </c>
    </row>
    <row r="1607" spans="1:65" s="2" customFormat="1" ht="24.2" customHeight="1">
      <c r="A1607" s="37"/>
      <c r="B1607" s="38"/>
      <c r="C1607" s="181" t="s">
        <v>2140</v>
      </c>
      <c r="D1607" s="181" t="s">
        <v>199</v>
      </c>
      <c r="E1607" s="182" t="s">
        <v>2141</v>
      </c>
      <c r="F1607" s="183" t="s">
        <v>2142</v>
      </c>
      <c r="G1607" s="184" t="s">
        <v>409</v>
      </c>
      <c r="H1607" s="185">
        <v>270.33600000000001</v>
      </c>
      <c r="I1607" s="186"/>
      <c r="J1607" s="187">
        <f>ROUND(I1607*H1607,2)</f>
        <v>0</v>
      </c>
      <c r="K1607" s="183" t="s">
        <v>203</v>
      </c>
      <c r="L1607" s="42"/>
      <c r="M1607" s="188" t="s">
        <v>28</v>
      </c>
      <c r="N1607" s="189" t="s">
        <v>45</v>
      </c>
      <c r="O1607" s="67"/>
      <c r="P1607" s="190">
        <f>O1607*H1607</f>
        <v>0</v>
      </c>
      <c r="Q1607" s="190">
        <v>0</v>
      </c>
      <c r="R1607" s="190">
        <f>Q1607*H1607</f>
        <v>0</v>
      </c>
      <c r="S1607" s="190">
        <v>0</v>
      </c>
      <c r="T1607" s="191">
        <f>S1607*H1607</f>
        <v>0</v>
      </c>
      <c r="U1607" s="37"/>
      <c r="V1607" s="37"/>
      <c r="W1607" s="37"/>
      <c r="X1607" s="37"/>
      <c r="Y1607" s="37"/>
      <c r="Z1607" s="37"/>
      <c r="AA1607" s="37"/>
      <c r="AB1607" s="37"/>
      <c r="AC1607" s="37"/>
      <c r="AD1607" s="37"/>
      <c r="AE1607" s="37"/>
      <c r="AR1607" s="192" t="s">
        <v>204</v>
      </c>
      <c r="AT1607" s="192" t="s">
        <v>199</v>
      </c>
      <c r="AU1607" s="192" t="s">
        <v>84</v>
      </c>
      <c r="AY1607" s="20" t="s">
        <v>197</v>
      </c>
      <c r="BE1607" s="193">
        <f>IF(N1607="základní",J1607,0)</f>
        <v>0</v>
      </c>
      <c r="BF1607" s="193">
        <f>IF(N1607="snížená",J1607,0)</f>
        <v>0</v>
      </c>
      <c r="BG1607" s="193">
        <f>IF(N1607="zákl. přenesená",J1607,0)</f>
        <v>0</v>
      </c>
      <c r="BH1607" s="193">
        <f>IF(N1607="sníž. přenesená",J1607,0)</f>
        <v>0</v>
      </c>
      <c r="BI1607" s="193">
        <f>IF(N1607="nulová",J1607,0)</f>
        <v>0</v>
      </c>
      <c r="BJ1607" s="20" t="s">
        <v>82</v>
      </c>
      <c r="BK1607" s="193">
        <f>ROUND(I1607*H1607,2)</f>
        <v>0</v>
      </c>
      <c r="BL1607" s="20" t="s">
        <v>204</v>
      </c>
      <c r="BM1607" s="192" t="s">
        <v>2143</v>
      </c>
    </row>
    <row r="1608" spans="1:65" s="2" customFormat="1" ht="11.25">
      <c r="A1608" s="37"/>
      <c r="B1608" s="38"/>
      <c r="C1608" s="39"/>
      <c r="D1608" s="194" t="s">
        <v>206</v>
      </c>
      <c r="E1608" s="39"/>
      <c r="F1608" s="195" t="s">
        <v>2144</v>
      </c>
      <c r="G1608" s="39"/>
      <c r="H1608" s="39"/>
      <c r="I1608" s="196"/>
      <c r="J1608" s="39"/>
      <c r="K1608" s="39"/>
      <c r="L1608" s="42"/>
      <c r="M1608" s="197"/>
      <c r="N1608" s="198"/>
      <c r="O1608" s="67"/>
      <c r="P1608" s="67"/>
      <c r="Q1608" s="67"/>
      <c r="R1608" s="67"/>
      <c r="S1608" s="67"/>
      <c r="T1608" s="68"/>
      <c r="U1608" s="37"/>
      <c r="V1608" s="37"/>
      <c r="W1608" s="37"/>
      <c r="X1608" s="37"/>
      <c r="Y1608" s="37"/>
      <c r="Z1608" s="37"/>
      <c r="AA1608" s="37"/>
      <c r="AB1608" s="37"/>
      <c r="AC1608" s="37"/>
      <c r="AD1608" s="37"/>
      <c r="AE1608" s="37"/>
      <c r="AT1608" s="20" t="s">
        <v>206</v>
      </c>
      <c r="AU1608" s="20" t="s">
        <v>84</v>
      </c>
    </row>
    <row r="1609" spans="1:65" s="13" customFormat="1" ht="11.25">
      <c r="B1609" s="199"/>
      <c r="C1609" s="200"/>
      <c r="D1609" s="201" t="s">
        <v>213</v>
      </c>
      <c r="E1609" s="200"/>
      <c r="F1609" s="203" t="s">
        <v>2145</v>
      </c>
      <c r="G1609" s="200"/>
      <c r="H1609" s="204">
        <v>270.33600000000001</v>
      </c>
      <c r="I1609" s="205"/>
      <c r="J1609" s="200"/>
      <c r="K1609" s="200"/>
      <c r="L1609" s="206"/>
      <c r="M1609" s="207"/>
      <c r="N1609" s="208"/>
      <c r="O1609" s="208"/>
      <c r="P1609" s="208"/>
      <c r="Q1609" s="208"/>
      <c r="R1609" s="208"/>
      <c r="S1609" s="208"/>
      <c r="T1609" s="209"/>
      <c r="AT1609" s="210" t="s">
        <v>213</v>
      </c>
      <c r="AU1609" s="210" t="s">
        <v>84</v>
      </c>
      <c r="AV1609" s="13" t="s">
        <v>84</v>
      </c>
      <c r="AW1609" s="13" t="s">
        <v>4</v>
      </c>
      <c r="AX1609" s="13" t="s">
        <v>82</v>
      </c>
      <c r="AY1609" s="210" t="s">
        <v>197</v>
      </c>
    </row>
    <row r="1610" spans="1:65" s="2" customFormat="1" ht="16.5" customHeight="1">
      <c r="A1610" s="37"/>
      <c r="B1610" s="38"/>
      <c r="C1610" s="181" t="s">
        <v>2146</v>
      </c>
      <c r="D1610" s="181" t="s">
        <v>199</v>
      </c>
      <c r="E1610" s="182" t="s">
        <v>2147</v>
      </c>
      <c r="F1610" s="183" t="s">
        <v>2148</v>
      </c>
      <c r="G1610" s="184" t="s">
        <v>1591</v>
      </c>
      <c r="H1610" s="185">
        <v>1</v>
      </c>
      <c r="I1610" s="186"/>
      <c r="J1610" s="187">
        <f>ROUND(I1610*H1610,2)</f>
        <v>0</v>
      </c>
      <c r="K1610" s="183" t="s">
        <v>28</v>
      </c>
      <c r="L1610" s="42"/>
      <c r="M1610" s="188" t="s">
        <v>28</v>
      </c>
      <c r="N1610" s="189" t="s">
        <v>45</v>
      </c>
      <c r="O1610" s="67"/>
      <c r="P1610" s="190">
        <f>O1610*H1610</f>
        <v>0</v>
      </c>
      <c r="Q1610" s="190">
        <v>0</v>
      </c>
      <c r="R1610" s="190">
        <f>Q1610*H1610</f>
        <v>0</v>
      </c>
      <c r="S1610" s="190">
        <v>0</v>
      </c>
      <c r="T1610" s="191">
        <f>S1610*H1610</f>
        <v>0</v>
      </c>
      <c r="U1610" s="37"/>
      <c r="V1610" s="37"/>
      <c r="W1610" s="37"/>
      <c r="X1610" s="37"/>
      <c r="Y1610" s="37"/>
      <c r="Z1610" s="37"/>
      <c r="AA1610" s="37"/>
      <c r="AB1610" s="37"/>
      <c r="AC1610" s="37"/>
      <c r="AD1610" s="37"/>
      <c r="AE1610" s="37"/>
      <c r="AR1610" s="192" t="s">
        <v>204</v>
      </c>
      <c r="AT1610" s="192" t="s">
        <v>199</v>
      </c>
      <c r="AU1610" s="192" t="s">
        <v>84</v>
      </c>
      <c r="AY1610" s="20" t="s">
        <v>197</v>
      </c>
      <c r="BE1610" s="193">
        <f>IF(N1610="základní",J1610,0)</f>
        <v>0</v>
      </c>
      <c r="BF1610" s="193">
        <f>IF(N1610="snížená",J1610,0)</f>
        <v>0</v>
      </c>
      <c r="BG1610" s="193">
        <f>IF(N1610="zákl. přenesená",J1610,0)</f>
        <v>0</v>
      </c>
      <c r="BH1610" s="193">
        <f>IF(N1610="sníž. přenesená",J1610,0)</f>
        <v>0</v>
      </c>
      <c r="BI1610" s="193">
        <f>IF(N1610="nulová",J1610,0)</f>
        <v>0</v>
      </c>
      <c r="BJ1610" s="20" t="s">
        <v>82</v>
      </c>
      <c r="BK1610" s="193">
        <f>ROUND(I1610*H1610,2)</f>
        <v>0</v>
      </c>
      <c r="BL1610" s="20" t="s">
        <v>204</v>
      </c>
      <c r="BM1610" s="192" t="s">
        <v>2149</v>
      </c>
    </row>
    <row r="1611" spans="1:65" s="15" customFormat="1" ht="11.25">
      <c r="B1611" s="222"/>
      <c r="C1611" s="223"/>
      <c r="D1611" s="201" t="s">
        <v>213</v>
      </c>
      <c r="E1611" s="224" t="s">
        <v>28</v>
      </c>
      <c r="F1611" s="225" t="s">
        <v>2150</v>
      </c>
      <c r="G1611" s="223"/>
      <c r="H1611" s="224" t="s">
        <v>28</v>
      </c>
      <c r="I1611" s="226"/>
      <c r="J1611" s="223"/>
      <c r="K1611" s="223"/>
      <c r="L1611" s="227"/>
      <c r="M1611" s="228"/>
      <c r="N1611" s="229"/>
      <c r="O1611" s="229"/>
      <c r="P1611" s="229"/>
      <c r="Q1611" s="229"/>
      <c r="R1611" s="229"/>
      <c r="S1611" s="229"/>
      <c r="T1611" s="230"/>
      <c r="AT1611" s="231" t="s">
        <v>213</v>
      </c>
      <c r="AU1611" s="231" t="s">
        <v>84</v>
      </c>
      <c r="AV1611" s="15" t="s">
        <v>82</v>
      </c>
      <c r="AW1611" s="15" t="s">
        <v>35</v>
      </c>
      <c r="AX1611" s="15" t="s">
        <v>74</v>
      </c>
      <c r="AY1611" s="231" t="s">
        <v>197</v>
      </c>
    </row>
    <row r="1612" spans="1:65" s="15" customFormat="1" ht="11.25">
      <c r="B1612" s="222"/>
      <c r="C1612" s="223"/>
      <c r="D1612" s="201" t="s">
        <v>213</v>
      </c>
      <c r="E1612" s="224" t="s">
        <v>28</v>
      </c>
      <c r="F1612" s="225" t="s">
        <v>2151</v>
      </c>
      <c r="G1612" s="223"/>
      <c r="H1612" s="224" t="s">
        <v>28</v>
      </c>
      <c r="I1612" s="226"/>
      <c r="J1612" s="223"/>
      <c r="K1612" s="223"/>
      <c r="L1612" s="227"/>
      <c r="M1612" s="228"/>
      <c r="N1612" s="229"/>
      <c r="O1612" s="229"/>
      <c r="P1612" s="229"/>
      <c r="Q1612" s="229"/>
      <c r="R1612" s="229"/>
      <c r="S1612" s="229"/>
      <c r="T1612" s="230"/>
      <c r="AT1612" s="231" t="s">
        <v>213</v>
      </c>
      <c r="AU1612" s="231" t="s">
        <v>84</v>
      </c>
      <c r="AV1612" s="15" t="s">
        <v>82</v>
      </c>
      <c r="AW1612" s="15" t="s">
        <v>35</v>
      </c>
      <c r="AX1612" s="15" t="s">
        <v>74</v>
      </c>
      <c r="AY1612" s="231" t="s">
        <v>197</v>
      </c>
    </row>
    <row r="1613" spans="1:65" s="15" customFormat="1" ht="11.25">
      <c r="B1613" s="222"/>
      <c r="C1613" s="223"/>
      <c r="D1613" s="201" t="s">
        <v>213</v>
      </c>
      <c r="E1613" s="224" t="s">
        <v>28</v>
      </c>
      <c r="F1613" s="225" t="s">
        <v>2152</v>
      </c>
      <c r="G1613" s="223"/>
      <c r="H1613" s="224" t="s">
        <v>28</v>
      </c>
      <c r="I1613" s="226"/>
      <c r="J1613" s="223"/>
      <c r="K1613" s="223"/>
      <c r="L1613" s="227"/>
      <c r="M1613" s="228"/>
      <c r="N1613" s="229"/>
      <c r="O1613" s="229"/>
      <c r="P1613" s="229"/>
      <c r="Q1613" s="229"/>
      <c r="R1613" s="229"/>
      <c r="S1613" s="229"/>
      <c r="T1613" s="230"/>
      <c r="AT1613" s="231" t="s">
        <v>213</v>
      </c>
      <c r="AU1613" s="231" t="s">
        <v>84</v>
      </c>
      <c r="AV1613" s="15" t="s">
        <v>82</v>
      </c>
      <c r="AW1613" s="15" t="s">
        <v>35</v>
      </c>
      <c r="AX1613" s="15" t="s">
        <v>74</v>
      </c>
      <c r="AY1613" s="231" t="s">
        <v>197</v>
      </c>
    </row>
    <row r="1614" spans="1:65" s="13" customFormat="1" ht="11.25">
      <c r="B1614" s="199"/>
      <c r="C1614" s="200"/>
      <c r="D1614" s="201" t="s">
        <v>213</v>
      </c>
      <c r="E1614" s="202" t="s">
        <v>28</v>
      </c>
      <c r="F1614" s="203" t="s">
        <v>82</v>
      </c>
      <c r="G1614" s="200"/>
      <c r="H1614" s="204">
        <v>1</v>
      </c>
      <c r="I1614" s="205"/>
      <c r="J1614" s="200"/>
      <c r="K1614" s="200"/>
      <c r="L1614" s="206"/>
      <c r="M1614" s="207"/>
      <c r="N1614" s="208"/>
      <c r="O1614" s="208"/>
      <c r="P1614" s="208"/>
      <c r="Q1614" s="208"/>
      <c r="R1614" s="208"/>
      <c r="S1614" s="208"/>
      <c r="T1614" s="209"/>
      <c r="AT1614" s="210" t="s">
        <v>213</v>
      </c>
      <c r="AU1614" s="210" t="s">
        <v>84</v>
      </c>
      <c r="AV1614" s="13" t="s">
        <v>84</v>
      </c>
      <c r="AW1614" s="13" t="s">
        <v>35</v>
      </c>
      <c r="AX1614" s="13" t="s">
        <v>82</v>
      </c>
      <c r="AY1614" s="210" t="s">
        <v>197</v>
      </c>
    </row>
    <row r="1615" spans="1:65" s="2" customFormat="1" ht="16.5" customHeight="1">
      <c r="A1615" s="37"/>
      <c r="B1615" s="38"/>
      <c r="C1615" s="181" t="s">
        <v>2153</v>
      </c>
      <c r="D1615" s="181" t="s">
        <v>199</v>
      </c>
      <c r="E1615" s="182" t="s">
        <v>2154</v>
      </c>
      <c r="F1615" s="183" t="s">
        <v>2155</v>
      </c>
      <c r="G1615" s="184" t="s">
        <v>1591</v>
      </c>
      <c r="H1615" s="185">
        <v>1</v>
      </c>
      <c r="I1615" s="186"/>
      <c r="J1615" s="187">
        <f>ROUND(I1615*H1615,2)</f>
        <v>0</v>
      </c>
      <c r="K1615" s="183" t="s">
        <v>28</v>
      </c>
      <c r="L1615" s="42"/>
      <c r="M1615" s="188" t="s">
        <v>28</v>
      </c>
      <c r="N1615" s="189" t="s">
        <v>45</v>
      </c>
      <c r="O1615" s="67"/>
      <c r="P1615" s="190">
        <f>O1615*H1615</f>
        <v>0</v>
      </c>
      <c r="Q1615" s="190">
        <v>0</v>
      </c>
      <c r="R1615" s="190">
        <f>Q1615*H1615</f>
        <v>0</v>
      </c>
      <c r="S1615" s="190">
        <v>0</v>
      </c>
      <c r="T1615" s="191">
        <f>S1615*H1615</f>
        <v>0</v>
      </c>
      <c r="U1615" s="37"/>
      <c r="V1615" s="37"/>
      <c r="W1615" s="37"/>
      <c r="X1615" s="37"/>
      <c r="Y1615" s="37"/>
      <c r="Z1615" s="37"/>
      <c r="AA1615" s="37"/>
      <c r="AB1615" s="37"/>
      <c r="AC1615" s="37"/>
      <c r="AD1615" s="37"/>
      <c r="AE1615" s="37"/>
      <c r="AR1615" s="192" t="s">
        <v>2156</v>
      </c>
      <c r="AT1615" s="192" t="s">
        <v>199</v>
      </c>
      <c r="AU1615" s="192" t="s">
        <v>84</v>
      </c>
      <c r="AY1615" s="20" t="s">
        <v>197</v>
      </c>
      <c r="BE1615" s="193">
        <f>IF(N1615="základní",J1615,0)</f>
        <v>0</v>
      </c>
      <c r="BF1615" s="193">
        <f>IF(N1615="snížená",J1615,0)</f>
        <v>0</v>
      </c>
      <c r="BG1615" s="193">
        <f>IF(N1615="zákl. přenesená",J1615,0)</f>
        <v>0</v>
      </c>
      <c r="BH1615" s="193">
        <f>IF(N1615="sníž. přenesená",J1615,0)</f>
        <v>0</v>
      </c>
      <c r="BI1615" s="193">
        <f>IF(N1615="nulová",J1615,0)</f>
        <v>0</v>
      </c>
      <c r="BJ1615" s="20" t="s">
        <v>82</v>
      </c>
      <c r="BK1615" s="193">
        <f>ROUND(I1615*H1615,2)</f>
        <v>0</v>
      </c>
      <c r="BL1615" s="20" t="s">
        <v>2156</v>
      </c>
      <c r="BM1615" s="192" t="s">
        <v>2157</v>
      </c>
    </row>
    <row r="1616" spans="1:65" s="12" customFormat="1" ht="22.9" customHeight="1">
      <c r="B1616" s="165"/>
      <c r="C1616" s="166"/>
      <c r="D1616" s="167" t="s">
        <v>73</v>
      </c>
      <c r="E1616" s="179" t="s">
        <v>468</v>
      </c>
      <c r="F1616" s="179" t="s">
        <v>469</v>
      </c>
      <c r="G1616" s="166"/>
      <c r="H1616" s="166"/>
      <c r="I1616" s="169"/>
      <c r="J1616" s="180">
        <f>BK1616</f>
        <v>0</v>
      </c>
      <c r="K1616" s="166"/>
      <c r="L1616" s="171"/>
      <c r="M1616" s="172"/>
      <c r="N1616" s="173"/>
      <c r="O1616" s="173"/>
      <c r="P1616" s="174">
        <f>SUM(P1617:P1627)</f>
        <v>0</v>
      </c>
      <c r="Q1616" s="173"/>
      <c r="R1616" s="174">
        <f>SUM(R1617:R1627)</f>
        <v>0</v>
      </c>
      <c r="S1616" s="173"/>
      <c r="T1616" s="175">
        <f>SUM(T1617:T1627)</f>
        <v>0</v>
      </c>
      <c r="AR1616" s="176" t="s">
        <v>82</v>
      </c>
      <c r="AT1616" s="177" t="s">
        <v>73</v>
      </c>
      <c r="AU1616" s="177" t="s">
        <v>82</v>
      </c>
      <c r="AY1616" s="176" t="s">
        <v>197</v>
      </c>
      <c r="BK1616" s="178">
        <f>SUM(BK1617:BK1627)</f>
        <v>0</v>
      </c>
    </row>
    <row r="1617" spans="1:65" s="2" customFormat="1" ht="24.2" customHeight="1">
      <c r="A1617" s="37"/>
      <c r="B1617" s="38"/>
      <c r="C1617" s="181" t="s">
        <v>2158</v>
      </c>
      <c r="D1617" s="181" t="s">
        <v>199</v>
      </c>
      <c r="E1617" s="182" t="s">
        <v>2159</v>
      </c>
      <c r="F1617" s="183" t="s">
        <v>2160</v>
      </c>
      <c r="G1617" s="184" t="s">
        <v>428</v>
      </c>
      <c r="H1617" s="185">
        <v>5.27</v>
      </c>
      <c r="I1617" s="186"/>
      <c r="J1617" s="187">
        <f>ROUND(I1617*H1617,2)</f>
        <v>0</v>
      </c>
      <c r="K1617" s="183" t="s">
        <v>203</v>
      </c>
      <c r="L1617" s="42"/>
      <c r="M1617" s="188" t="s">
        <v>28</v>
      </c>
      <c r="N1617" s="189" t="s">
        <v>45</v>
      </c>
      <c r="O1617" s="67"/>
      <c r="P1617" s="190">
        <f>O1617*H1617</f>
        <v>0</v>
      </c>
      <c r="Q1617" s="190">
        <v>0</v>
      </c>
      <c r="R1617" s="190">
        <f>Q1617*H1617</f>
        <v>0</v>
      </c>
      <c r="S1617" s="190">
        <v>0</v>
      </c>
      <c r="T1617" s="191">
        <f>S1617*H1617</f>
        <v>0</v>
      </c>
      <c r="U1617" s="37"/>
      <c r="V1617" s="37"/>
      <c r="W1617" s="37"/>
      <c r="X1617" s="37"/>
      <c r="Y1617" s="37"/>
      <c r="Z1617" s="37"/>
      <c r="AA1617" s="37"/>
      <c r="AB1617" s="37"/>
      <c r="AC1617" s="37"/>
      <c r="AD1617" s="37"/>
      <c r="AE1617" s="37"/>
      <c r="AR1617" s="192" t="s">
        <v>204</v>
      </c>
      <c r="AT1617" s="192" t="s">
        <v>199</v>
      </c>
      <c r="AU1617" s="192" t="s">
        <v>84</v>
      </c>
      <c r="AY1617" s="20" t="s">
        <v>197</v>
      </c>
      <c r="BE1617" s="193">
        <f>IF(N1617="základní",J1617,0)</f>
        <v>0</v>
      </c>
      <c r="BF1617" s="193">
        <f>IF(N1617="snížená",J1617,0)</f>
        <v>0</v>
      </c>
      <c r="BG1617" s="193">
        <f>IF(N1617="zákl. přenesená",J1617,0)</f>
        <v>0</v>
      </c>
      <c r="BH1617" s="193">
        <f>IF(N1617="sníž. přenesená",J1617,0)</f>
        <v>0</v>
      </c>
      <c r="BI1617" s="193">
        <f>IF(N1617="nulová",J1617,0)</f>
        <v>0</v>
      </c>
      <c r="BJ1617" s="20" t="s">
        <v>82</v>
      </c>
      <c r="BK1617" s="193">
        <f>ROUND(I1617*H1617,2)</f>
        <v>0</v>
      </c>
      <c r="BL1617" s="20" t="s">
        <v>204</v>
      </c>
      <c r="BM1617" s="192" t="s">
        <v>2161</v>
      </c>
    </row>
    <row r="1618" spans="1:65" s="2" customFormat="1" ht="11.25">
      <c r="A1618" s="37"/>
      <c r="B1618" s="38"/>
      <c r="C1618" s="39"/>
      <c r="D1618" s="194" t="s">
        <v>206</v>
      </c>
      <c r="E1618" s="39"/>
      <c r="F1618" s="195" t="s">
        <v>2162</v>
      </c>
      <c r="G1618" s="39"/>
      <c r="H1618" s="39"/>
      <c r="I1618" s="196"/>
      <c r="J1618" s="39"/>
      <c r="K1618" s="39"/>
      <c r="L1618" s="42"/>
      <c r="M1618" s="197"/>
      <c r="N1618" s="198"/>
      <c r="O1618" s="67"/>
      <c r="P1618" s="67"/>
      <c r="Q1618" s="67"/>
      <c r="R1618" s="67"/>
      <c r="S1618" s="67"/>
      <c r="T1618" s="68"/>
      <c r="U1618" s="37"/>
      <c r="V1618" s="37"/>
      <c r="W1618" s="37"/>
      <c r="X1618" s="37"/>
      <c r="Y1618" s="37"/>
      <c r="Z1618" s="37"/>
      <c r="AA1618" s="37"/>
      <c r="AB1618" s="37"/>
      <c r="AC1618" s="37"/>
      <c r="AD1618" s="37"/>
      <c r="AE1618" s="37"/>
      <c r="AT1618" s="20" t="s">
        <v>206</v>
      </c>
      <c r="AU1618" s="20" t="s">
        <v>84</v>
      </c>
    </row>
    <row r="1619" spans="1:65" s="2" customFormat="1" ht="37.9" customHeight="1">
      <c r="A1619" s="37"/>
      <c r="B1619" s="38"/>
      <c r="C1619" s="181" t="s">
        <v>2163</v>
      </c>
      <c r="D1619" s="181" t="s">
        <v>199</v>
      </c>
      <c r="E1619" s="182" t="s">
        <v>2164</v>
      </c>
      <c r="F1619" s="183" t="s">
        <v>2165</v>
      </c>
      <c r="G1619" s="184" t="s">
        <v>428</v>
      </c>
      <c r="H1619" s="185">
        <v>5.27</v>
      </c>
      <c r="I1619" s="186"/>
      <c r="J1619" s="187">
        <f>ROUND(I1619*H1619,2)</f>
        <v>0</v>
      </c>
      <c r="K1619" s="183" t="s">
        <v>203</v>
      </c>
      <c r="L1619" s="42"/>
      <c r="M1619" s="188" t="s">
        <v>28</v>
      </c>
      <c r="N1619" s="189" t="s">
        <v>45</v>
      </c>
      <c r="O1619" s="67"/>
      <c r="P1619" s="190">
        <f>O1619*H1619</f>
        <v>0</v>
      </c>
      <c r="Q1619" s="190">
        <v>0</v>
      </c>
      <c r="R1619" s="190">
        <f>Q1619*H1619</f>
        <v>0</v>
      </c>
      <c r="S1619" s="190">
        <v>0</v>
      </c>
      <c r="T1619" s="191">
        <f>S1619*H1619</f>
        <v>0</v>
      </c>
      <c r="U1619" s="37"/>
      <c r="V1619" s="37"/>
      <c r="W1619" s="37"/>
      <c r="X1619" s="37"/>
      <c r="Y1619" s="37"/>
      <c r="Z1619" s="37"/>
      <c r="AA1619" s="37"/>
      <c r="AB1619" s="37"/>
      <c r="AC1619" s="37"/>
      <c r="AD1619" s="37"/>
      <c r="AE1619" s="37"/>
      <c r="AR1619" s="192" t="s">
        <v>204</v>
      </c>
      <c r="AT1619" s="192" t="s">
        <v>199</v>
      </c>
      <c r="AU1619" s="192" t="s">
        <v>84</v>
      </c>
      <c r="AY1619" s="20" t="s">
        <v>197</v>
      </c>
      <c r="BE1619" s="193">
        <f>IF(N1619="základní",J1619,0)</f>
        <v>0</v>
      </c>
      <c r="BF1619" s="193">
        <f>IF(N1619="snížená",J1619,0)</f>
        <v>0</v>
      </c>
      <c r="BG1619" s="193">
        <f>IF(N1619="zákl. přenesená",J1619,0)</f>
        <v>0</v>
      </c>
      <c r="BH1619" s="193">
        <f>IF(N1619="sníž. přenesená",J1619,0)</f>
        <v>0</v>
      </c>
      <c r="BI1619" s="193">
        <f>IF(N1619="nulová",J1619,0)</f>
        <v>0</v>
      </c>
      <c r="BJ1619" s="20" t="s">
        <v>82</v>
      </c>
      <c r="BK1619" s="193">
        <f>ROUND(I1619*H1619,2)</f>
        <v>0</v>
      </c>
      <c r="BL1619" s="20" t="s">
        <v>204</v>
      </c>
      <c r="BM1619" s="192" t="s">
        <v>2166</v>
      </c>
    </row>
    <row r="1620" spans="1:65" s="2" customFormat="1" ht="11.25">
      <c r="A1620" s="37"/>
      <c r="B1620" s="38"/>
      <c r="C1620" s="39"/>
      <c r="D1620" s="194" t="s">
        <v>206</v>
      </c>
      <c r="E1620" s="39"/>
      <c r="F1620" s="195" t="s">
        <v>2167</v>
      </c>
      <c r="G1620" s="39"/>
      <c r="H1620" s="39"/>
      <c r="I1620" s="196"/>
      <c r="J1620" s="39"/>
      <c r="K1620" s="39"/>
      <c r="L1620" s="42"/>
      <c r="M1620" s="197"/>
      <c r="N1620" s="198"/>
      <c r="O1620" s="67"/>
      <c r="P1620" s="67"/>
      <c r="Q1620" s="67"/>
      <c r="R1620" s="67"/>
      <c r="S1620" s="67"/>
      <c r="T1620" s="68"/>
      <c r="U1620" s="37"/>
      <c r="V1620" s="37"/>
      <c r="W1620" s="37"/>
      <c r="X1620" s="37"/>
      <c r="Y1620" s="37"/>
      <c r="Z1620" s="37"/>
      <c r="AA1620" s="37"/>
      <c r="AB1620" s="37"/>
      <c r="AC1620" s="37"/>
      <c r="AD1620" s="37"/>
      <c r="AE1620" s="37"/>
      <c r="AT1620" s="20" t="s">
        <v>206</v>
      </c>
      <c r="AU1620" s="20" t="s">
        <v>84</v>
      </c>
    </row>
    <row r="1621" spans="1:65" s="2" customFormat="1" ht="21.75" customHeight="1">
      <c r="A1621" s="37"/>
      <c r="B1621" s="38"/>
      <c r="C1621" s="181" t="s">
        <v>2168</v>
      </c>
      <c r="D1621" s="181" t="s">
        <v>199</v>
      </c>
      <c r="E1621" s="182" t="s">
        <v>2169</v>
      </c>
      <c r="F1621" s="183" t="s">
        <v>2170</v>
      </c>
      <c r="G1621" s="184" t="s">
        <v>428</v>
      </c>
      <c r="H1621" s="185">
        <v>5.27</v>
      </c>
      <c r="I1621" s="186"/>
      <c r="J1621" s="187">
        <f>ROUND(I1621*H1621,2)</f>
        <v>0</v>
      </c>
      <c r="K1621" s="183" t="s">
        <v>203</v>
      </c>
      <c r="L1621" s="42"/>
      <c r="M1621" s="188" t="s">
        <v>28</v>
      </c>
      <c r="N1621" s="189" t="s">
        <v>45</v>
      </c>
      <c r="O1621" s="67"/>
      <c r="P1621" s="190">
        <f>O1621*H1621</f>
        <v>0</v>
      </c>
      <c r="Q1621" s="190">
        <v>0</v>
      </c>
      <c r="R1621" s="190">
        <f>Q1621*H1621</f>
        <v>0</v>
      </c>
      <c r="S1621" s="190">
        <v>0</v>
      </c>
      <c r="T1621" s="191">
        <f>S1621*H1621</f>
        <v>0</v>
      </c>
      <c r="U1621" s="37"/>
      <c r="V1621" s="37"/>
      <c r="W1621" s="37"/>
      <c r="X1621" s="37"/>
      <c r="Y1621" s="37"/>
      <c r="Z1621" s="37"/>
      <c r="AA1621" s="37"/>
      <c r="AB1621" s="37"/>
      <c r="AC1621" s="37"/>
      <c r="AD1621" s="37"/>
      <c r="AE1621" s="37"/>
      <c r="AR1621" s="192" t="s">
        <v>204</v>
      </c>
      <c r="AT1621" s="192" t="s">
        <v>199</v>
      </c>
      <c r="AU1621" s="192" t="s">
        <v>84</v>
      </c>
      <c r="AY1621" s="20" t="s">
        <v>197</v>
      </c>
      <c r="BE1621" s="193">
        <f>IF(N1621="základní",J1621,0)</f>
        <v>0</v>
      </c>
      <c r="BF1621" s="193">
        <f>IF(N1621="snížená",J1621,0)</f>
        <v>0</v>
      </c>
      <c r="BG1621" s="193">
        <f>IF(N1621="zákl. přenesená",J1621,0)</f>
        <v>0</v>
      </c>
      <c r="BH1621" s="193">
        <f>IF(N1621="sníž. přenesená",J1621,0)</f>
        <v>0</v>
      </c>
      <c r="BI1621" s="193">
        <f>IF(N1621="nulová",J1621,0)</f>
        <v>0</v>
      </c>
      <c r="BJ1621" s="20" t="s">
        <v>82</v>
      </c>
      <c r="BK1621" s="193">
        <f>ROUND(I1621*H1621,2)</f>
        <v>0</v>
      </c>
      <c r="BL1621" s="20" t="s">
        <v>204</v>
      </c>
      <c r="BM1621" s="192" t="s">
        <v>2171</v>
      </c>
    </row>
    <row r="1622" spans="1:65" s="2" customFormat="1" ht="11.25">
      <c r="A1622" s="37"/>
      <c r="B1622" s="38"/>
      <c r="C1622" s="39"/>
      <c r="D1622" s="194" t="s">
        <v>206</v>
      </c>
      <c r="E1622" s="39"/>
      <c r="F1622" s="195" t="s">
        <v>2172</v>
      </c>
      <c r="G1622" s="39"/>
      <c r="H1622" s="39"/>
      <c r="I1622" s="196"/>
      <c r="J1622" s="39"/>
      <c r="K1622" s="39"/>
      <c r="L1622" s="42"/>
      <c r="M1622" s="197"/>
      <c r="N1622" s="198"/>
      <c r="O1622" s="67"/>
      <c r="P1622" s="67"/>
      <c r="Q1622" s="67"/>
      <c r="R1622" s="67"/>
      <c r="S1622" s="67"/>
      <c r="T1622" s="68"/>
      <c r="U1622" s="37"/>
      <c r="V1622" s="37"/>
      <c r="W1622" s="37"/>
      <c r="X1622" s="37"/>
      <c r="Y1622" s="37"/>
      <c r="Z1622" s="37"/>
      <c r="AA1622" s="37"/>
      <c r="AB1622" s="37"/>
      <c r="AC1622" s="37"/>
      <c r="AD1622" s="37"/>
      <c r="AE1622" s="37"/>
      <c r="AT1622" s="20" t="s">
        <v>206</v>
      </c>
      <c r="AU1622" s="20" t="s">
        <v>84</v>
      </c>
    </row>
    <row r="1623" spans="1:65" s="2" customFormat="1" ht="24.2" customHeight="1">
      <c r="A1623" s="37"/>
      <c r="B1623" s="38"/>
      <c r="C1623" s="181" t="s">
        <v>2173</v>
      </c>
      <c r="D1623" s="181" t="s">
        <v>199</v>
      </c>
      <c r="E1623" s="182" t="s">
        <v>2174</v>
      </c>
      <c r="F1623" s="183" t="s">
        <v>2175</v>
      </c>
      <c r="G1623" s="184" t="s">
        <v>428</v>
      </c>
      <c r="H1623" s="185">
        <v>110.67</v>
      </c>
      <c r="I1623" s="186"/>
      <c r="J1623" s="187">
        <f>ROUND(I1623*H1623,2)</f>
        <v>0</v>
      </c>
      <c r="K1623" s="183" t="s">
        <v>203</v>
      </c>
      <c r="L1623" s="42"/>
      <c r="M1623" s="188" t="s">
        <v>28</v>
      </c>
      <c r="N1623" s="189" t="s">
        <v>45</v>
      </c>
      <c r="O1623" s="67"/>
      <c r="P1623" s="190">
        <f>O1623*H1623</f>
        <v>0</v>
      </c>
      <c r="Q1623" s="190">
        <v>0</v>
      </c>
      <c r="R1623" s="190">
        <f>Q1623*H1623</f>
        <v>0</v>
      </c>
      <c r="S1623" s="190">
        <v>0</v>
      </c>
      <c r="T1623" s="191">
        <f>S1623*H1623</f>
        <v>0</v>
      </c>
      <c r="U1623" s="37"/>
      <c r="V1623" s="37"/>
      <c r="W1623" s="37"/>
      <c r="X1623" s="37"/>
      <c r="Y1623" s="37"/>
      <c r="Z1623" s="37"/>
      <c r="AA1623" s="37"/>
      <c r="AB1623" s="37"/>
      <c r="AC1623" s="37"/>
      <c r="AD1623" s="37"/>
      <c r="AE1623" s="37"/>
      <c r="AR1623" s="192" t="s">
        <v>204</v>
      </c>
      <c r="AT1623" s="192" t="s">
        <v>199</v>
      </c>
      <c r="AU1623" s="192" t="s">
        <v>84</v>
      </c>
      <c r="AY1623" s="20" t="s">
        <v>197</v>
      </c>
      <c r="BE1623" s="193">
        <f>IF(N1623="základní",J1623,0)</f>
        <v>0</v>
      </c>
      <c r="BF1623" s="193">
        <f>IF(N1623="snížená",J1623,0)</f>
        <v>0</v>
      </c>
      <c r="BG1623" s="193">
        <f>IF(N1623="zákl. přenesená",J1623,0)</f>
        <v>0</v>
      </c>
      <c r="BH1623" s="193">
        <f>IF(N1623="sníž. přenesená",J1623,0)</f>
        <v>0</v>
      </c>
      <c r="BI1623" s="193">
        <f>IF(N1623="nulová",J1623,0)</f>
        <v>0</v>
      </c>
      <c r="BJ1623" s="20" t="s">
        <v>82</v>
      </c>
      <c r="BK1623" s="193">
        <f>ROUND(I1623*H1623,2)</f>
        <v>0</v>
      </c>
      <c r="BL1623" s="20" t="s">
        <v>204</v>
      </c>
      <c r="BM1623" s="192" t="s">
        <v>2176</v>
      </c>
    </row>
    <row r="1624" spans="1:65" s="2" customFormat="1" ht="11.25">
      <c r="A1624" s="37"/>
      <c r="B1624" s="38"/>
      <c r="C1624" s="39"/>
      <c r="D1624" s="194" t="s">
        <v>206</v>
      </c>
      <c r="E1624" s="39"/>
      <c r="F1624" s="195" t="s">
        <v>2177</v>
      </c>
      <c r="G1624" s="39"/>
      <c r="H1624" s="39"/>
      <c r="I1624" s="196"/>
      <c r="J1624" s="39"/>
      <c r="K1624" s="39"/>
      <c r="L1624" s="42"/>
      <c r="M1624" s="197"/>
      <c r="N1624" s="198"/>
      <c r="O1624" s="67"/>
      <c r="P1624" s="67"/>
      <c r="Q1624" s="67"/>
      <c r="R1624" s="67"/>
      <c r="S1624" s="67"/>
      <c r="T1624" s="68"/>
      <c r="U1624" s="37"/>
      <c r="V1624" s="37"/>
      <c r="W1624" s="37"/>
      <c r="X1624" s="37"/>
      <c r="Y1624" s="37"/>
      <c r="Z1624" s="37"/>
      <c r="AA1624" s="37"/>
      <c r="AB1624" s="37"/>
      <c r="AC1624" s="37"/>
      <c r="AD1624" s="37"/>
      <c r="AE1624" s="37"/>
      <c r="AT1624" s="20" t="s">
        <v>206</v>
      </c>
      <c r="AU1624" s="20" t="s">
        <v>84</v>
      </c>
    </row>
    <row r="1625" spans="1:65" s="13" customFormat="1" ht="11.25">
      <c r="B1625" s="199"/>
      <c r="C1625" s="200"/>
      <c r="D1625" s="201" t="s">
        <v>213</v>
      </c>
      <c r="E1625" s="200"/>
      <c r="F1625" s="203" t="s">
        <v>2178</v>
      </c>
      <c r="G1625" s="200"/>
      <c r="H1625" s="204">
        <v>110.67</v>
      </c>
      <c r="I1625" s="205"/>
      <c r="J1625" s="200"/>
      <c r="K1625" s="200"/>
      <c r="L1625" s="206"/>
      <c r="M1625" s="207"/>
      <c r="N1625" s="208"/>
      <c r="O1625" s="208"/>
      <c r="P1625" s="208"/>
      <c r="Q1625" s="208"/>
      <c r="R1625" s="208"/>
      <c r="S1625" s="208"/>
      <c r="T1625" s="209"/>
      <c r="AT1625" s="210" t="s">
        <v>213</v>
      </c>
      <c r="AU1625" s="210" t="s">
        <v>84</v>
      </c>
      <c r="AV1625" s="13" t="s">
        <v>84</v>
      </c>
      <c r="AW1625" s="13" t="s">
        <v>4</v>
      </c>
      <c r="AX1625" s="13" t="s">
        <v>82</v>
      </c>
      <c r="AY1625" s="210" t="s">
        <v>197</v>
      </c>
    </row>
    <row r="1626" spans="1:65" s="2" customFormat="1" ht="24.2" customHeight="1">
      <c r="A1626" s="37"/>
      <c r="B1626" s="38"/>
      <c r="C1626" s="181" t="s">
        <v>2179</v>
      </c>
      <c r="D1626" s="181" t="s">
        <v>199</v>
      </c>
      <c r="E1626" s="182" t="s">
        <v>515</v>
      </c>
      <c r="F1626" s="183" t="s">
        <v>516</v>
      </c>
      <c r="G1626" s="184" t="s">
        <v>428</v>
      </c>
      <c r="H1626" s="185">
        <v>5.27</v>
      </c>
      <c r="I1626" s="186"/>
      <c r="J1626" s="187">
        <f>ROUND(I1626*H1626,2)</f>
        <v>0</v>
      </c>
      <c r="K1626" s="183" t="s">
        <v>203</v>
      </c>
      <c r="L1626" s="42"/>
      <c r="M1626" s="188" t="s">
        <v>28</v>
      </c>
      <c r="N1626" s="189" t="s">
        <v>45</v>
      </c>
      <c r="O1626" s="67"/>
      <c r="P1626" s="190">
        <f>O1626*H1626</f>
        <v>0</v>
      </c>
      <c r="Q1626" s="190">
        <v>0</v>
      </c>
      <c r="R1626" s="190">
        <f>Q1626*H1626</f>
        <v>0</v>
      </c>
      <c r="S1626" s="190">
        <v>0</v>
      </c>
      <c r="T1626" s="191">
        <f>S1626*H1626</f>
        <v>0</v>
      </c>
      <c r="U1626" s="37"/>
      <c r="V1626" s="37"/>
      <c r="W1626" s="37"/>
      <c r="X1626" s="37"/>
      <c r="Y1626" s="37"/>
      <c r="Z1626" s="37"/>
      <c r="AA1626" s="37"/>
      <c r="AB1626" s="37"/>
      <c r="AC1626" s="37"/>
      <c r="AD1626" s="37"/>
      <c r="AE1626" s="37"/>
      <c r="AR1626" s="192" t="s">
        <v>204</v>
      </c>
      <c r="AT1626" s="192" t="s">
        <v>199</v>
      </c>
      <c r="AU1626" s="192" t="s">
        <v>84</v>
      </c>
      <c r="AY1626" s="20" t="s">
        <v>197</v>
      </c>
      <c r="BE1626" s="193">
        <f>IF(N1626="základní",J1626,0)</f>
        <v>0</v>
      </c>
      <c r="BF1626" s="193">
        <f>IF(N1626="snížená",J1626,0)</f>
        <v>0</v>
      </c>
      <c r="BG1626" s="193">
        <f>IF(N1626="zákl. přenesená",J1626,0)</f>
        <v>0</v>
      </c>
      <c r="BH1626" s="193">
        <f>IF(N1626="sníž. přenesená",J1626,0)</f>
        <v>0</v>
      </c>
      <c r="BI1626" s="193">
        <f>IF(N1626="nulová",J1626,0)</f>
        <v>0</v>
      </c>
      <c r="BJ1626" s="20" t="s">
        <v>82</v>
      </c>
      <c r="BK1626" s="193">
        <f>ROUND(I1626*H1626,2)</f>
        <v>0</v>
      </c>
      <c r="BL1626" s="20" t="s">
        <v>204</v>
      </c>
      <c r="BM1626" s="192" t="s">
        <v>2180</v>
      </c>
    </row>
    <row r="1627" spans="1:65" s="2" customFormat="1" ht="11.25">
      <c r="A1627" s="37"/>
      <c r="B1627" s="38"/>
      <c r="C1627" s="39"/>
      <c r="D1627" s="194" t="s">
        <v>206</v>
      </c>
      <c r="E1627" s="39"/>
      <c r="F1627" s="195" t="s">
        <v>518</v>
      </c>
      <c r="G1627" s="39"/>
      <c r="H1627" s="39"/>
      <c r="I1627" s="196"/>
      <c r="J1627" s="39"/>
      <c r="K1627" s="39"/>
      <c r="L1627" s="42"/>
      <c r="M1627" s="197"/>
      <c r="N1627" s="198"/>
      <c r="O1627" s="67"/>
      <c r="P1627" s="67"/>
      <c r="Q1627" s="67"/>
      <c r="R1627" s="67"/>
      <c r="S1627" s="67"/>
      <c r="T1627" s="68"/>
      <c r="U1627" s="37"/>
      <c r="V1627" s="37"/>
      <c r="W1627" s="37"/>
      <c r="X1627" s="37"/>
      <c r="Y1627" s="37"/>
      <c r="Z1627" s="37"/>
      <c r="AA1627" s="37"/>
      <c r="AB1627" s="37"/>
      <c r="AC1627" s="37"/>
      <c r="AD1627" s="37"/>
      <c r="AE1627" s="37"/>
      <c r="AT1627" s="20" t="s">
        <v>206</v>
      </c>
      <c r="AU1627" s="20" t="s">
        <v>84</v>
      </c>
    </row>
    <row r="1628" spans="1:65" s="12" customFormat="1" ht="22.9" customHeight="1">
      <c r="B1628" s="165"/>
      <c r="C1628" s="166"/>
      <c r="D1628" s="167" t="s">
        <v>73</v>
      </c>
      <c r="E1628" s="179" t="s">
        <v>2181</v>
      </c>
      <c r="F1628" s="179" t="s">
        <v>2182</v>
      </c>
      <c r="G1628" s="166"/>
      <c r="H1628" s="166"/>
      <c r="I1628" s="169"/>
      <c r="J1628" s="180">
        <f>BK1628</f>
        <v>0</v>
      </c>
      <c r="K1628" s="166"/>
      <c r="L1628" s="171"/>
      <c r="M1628" s="172"/>
      <c r="N1628" s="173"/>
      <c r="O1628" s="173"/>
      <c r="P1628" s="174">
        <f>SUM(P1629:P1630)</f>
        <v>0</v>
      </c>
      <c r="Q1628" s="173"/>
      <c r="R1628" s="174">
        <f>SUM(R1629:R1630)</f>
        <v>0</v>
      </c>
      <c r="S1628" s="173"/>
      <c r="T1628" s="175">
        <f>SUM(T1629:T1630)</f>
        <v>0</v>
      </c>
      <c r="AR1628" s="176" t="s">
        <v>82</v>
      </c>
      <c r="AT1628" s="177" t="s">
        <v>73</v>
      </c>
      <c r="AU1628" s="177" t="s">
        <v>82</v>
      </c>
      <c r="AY1628" s="176" t="s">
        <v>197</v>
      </c>
      <c r="BK1628" s="178">
        <f>SUM(BK1629:BK1630)</f>
        <v>0</v>
      </c>
    </row>
    <row r="1629" spans="1:65" s="2" customFormat="1" ht="33" customHeight="1">
      <c r="A1629" s="37"/>
      <c r="B1629" s="38"/>
      <c r="C1629" s="181" t="s">
        <v>2183</v>
      </c>
      <c r="D1629" s="181" t="s">
        <v>199</v>
      </c>
      <c r="E1629" s="182" t="s">
        <v>2184</v>
      </c>
      <c r="F1629" s="183" t="s">
        <v>2185</v>
      </c>
      <c r="G1629" s="184" t="s">
        <v>428</v>
      </c>
      <c r="H1629" s="185">
        <v>5348.0709999999999</v>
      </c>
      <c r="I1629" s="186"/>
      <c r="J1629" s="187">
        <f>ROUND(I1629*H1629,2)</f>
        <v>0</v>
      </c>
      <c r="K1629" s="183" t="s">
        <v>203</v>
      </c>
      <c r="L1629" s="42"/>
      <c r="M1629" s="188" t="s">
        <v>28</v>
      </c>
      <c r="N1629" s="189" t="s">
        <v>45</v>
      </c>
      <c r="O1629" s="67"/>
      <c r="P1629" s="190">
        <f>O1629*H1629</f>
        <v>0</v>
      </c>
      <c r="Q1629" s="190">
        <v>0</v>
      </c>
      <c r="R1629" s="190">
        <f>Q1629*H1629</f>
        <v>0</v>
      </c>
      <c r="S1629" s="190">
        <v>0</v>
      </c>
      <c r="T1629" s="191">
        <f>S1629*H1629</f>
        <v>0</v>
      </c>
      <c r="U1629" s="37"/>
      <c r="V1629" s="37"/>
      <c r="W1629" s="37"/>
      <c r="X1629" s="37"/>
      <c r="Y1629" s="37"/>
      <c r="Z1629" s="37"/>
      <c r="AA1629" s="37"/>
      <c r="AB1629" s="37"/>
      <c r="AC1629" s="37"/>
      <c r="AD1629" s="37"/>
      <c r="AE1629" s="37"/>
      <c r="AR1629" s="192" t="s">
        <v>204</v>
      </c>
      <c r="AT1629" s="192" t="s">
        <v>199</v>
      </c>
      <c r="AU1629" s="192" t="s">
        <v>84</v>
      </c>
      <c r="AY1629" s="20" t="s">
        <v>197</v>
      </c>
      <c r="BE1629" s="193">
        <f>IF(N1629="základní",J1629,0)</f>
        <v>0</v>
      </c>
      <c r="BF1629" s="193">
        <f>IF(N1629="snížená",J1629,0)</f>
        <v>0</v>
      </c>
      <c r="BG1629" s="193">
        <f>IF(N1629="zákl. přenesená",J1629,0)</f>
        <v>0</v>
      </c>
      <c r="BH1629" s="193">
        <f>IF(N1629="sníž. přenesená",J1629,0)</f>
        <v>0</v>
      </c>
      <c r="BI1629" s="193">
        <f>IF(N1629="nulová",J1629,0)</f>
        <v>0</v>
      </c>
      <c r="BJ1629" s="20" t="s">
        <v>82</v>
      </c>
      <c r="BK1629" s="193">
        <f>ROUND(I1629*H1629,2)</f>
        <v>0</v>
      </c>
      <c r="BL1629" s="20" t="s">
        <v>204</v>
      </c>
      <c r="BM1629" s="192" t="s">
        <v>2186</v>
      </c>
    </row>
    <row r="1630" spans="1:65" s="2" customFormat="1" ht="11.25">
      <c r="A1630" s="37"/>
      <c r="B1630" s="38"/>
      <c r="C1630" s="39"/>
      <c r="D1630" s="194" t="s">
        <v>206</v>
      </c>
      <c r="E1630" s="39"/>
      <c r="F1630" s="195" t="s">
        <v>2187</v>
      </c>
      <c r="G1630" s="39"/>
      <c r="H1630" s="39"/>
      <c r="I1630" s="196"/>
      <c r="J1630" s="39"/>
      <c r="K1630" s="39"/>
      <c r="L1630" s="42"/>
      <c r="M1630" s="197"/>
      <c r="N1630" s="198"/>
      <c r="O1630" s="67"/>
      <c r="P1630" s="67"/>
      <c r="Q1630" s="67"/>
      <c r="R1630" s="67"/>
      <c r="S1630" s="67"/>
      <c r="T1630" s="68"/>
      <c r="U1630" s="37"/>
      <c r="V1630" s="37"/>
      <c r="W1630" s="37"/>
      <c r="X1630" s="37"/>
      <c r="Y1630" s="37"/>
      <c r="Z1630" s="37"/>
      <c r="AA1630" s="37"/>
      <c r="AB1630" s="37"/>
      <c r="AC1630" s="37"/>
      <c r="AD1630" s="37"/>
      <c r="AE1630" s="37"/>
      <c r="AT1630" s="20" t="s">
        <v>206</v>
      </c>
      <c r="AU1630" s="20" t="s">
        <v>84</v>
      </c>
    </row>
    <row r="1631" spans="1:65" s="12" customFormat="1" ht="25.9" customHeight="1">
      <c r="B1631" s="165"/>
      <c r="C1631" s="166"/>
      <c r="D1631" s="167" t="s">
        <v>73</v>
      </c>
      <c r="E1631" s="168" t="s">
        <v>2188</v>
      </c>
      <c r="F1631" s="168" t="s">
        <v>2189</v>
      </c>
      <c r="G1631" s="166"/>
      <c r="H1631" s="166"/>
      <c r="I1631" s="169"/>
      <c r="J1631" s="170">
        <f>BK1631</f>
        <v>0</v>
      </c>
      <c r="K1631" s="166"/>
      <c r="L1631" s="171"/>
      <c r="M1631" s="172"/>
      <c r="N1631" s="173"/>
      <c r="O1631" s="173"/>
      <c r="P1631" s="174">
        <f>P1632+P1681+P1905+P2084+P2111+P2141+P2290+P2326+P2454+P2702+P2874+P2934+P2963+P2976+P3094+P3159+P3227</f>
        <v>0</v>
      </c>
      <c r="Q1631" s="173"/>
      <c r="R1631" s="174">
        <f>R1632+R1681+R1905+R2084+R2111+R2141+R2290+R2326+R2454+R2702+R2874+R2934+R2963+R2976+R3094+R3159+R3227</f>
        <v>270.23874674000007</v>
      </c>
      <c r="S1631" s="173"/>
      <c r="T1631" s="175">
        <f>T1632+T1681+T1905+T2084+T2111+T2141+T2290+T2326+T2454+T2702+T2874+T2934+T2963+T2976+T3094+T3159+T3227</f>
        <v>0</v>
      </c>
      <c r="AR1631" s="176" t="s">
        <v>84</v>
      </c>
      <c r="AT1631" s="177" t="s">
        <v>73</v>
      </c>
      <c r="AU1631" s="177" t="s">
        <v>74</v>
      </c>
      <c r="AY1631" s="176" t="s">
        <v>197</v>
      </c>
      <c r="BK1631" s="178">
        <f>BK1632+BK1681+BK1905+BK2084+BK2111+BK2141+BK2290+BK2326+BK2454+BK2702+BK2874+BK2934+BK2963+BK2976+BK3094+BK3159+BK3227</f>
        <v>0</v>
      </c>
    </row>
    <row r="1632" spans="1:65" s="12" customFormat="1" ht="22.9" customHeight="1">
      <c r="B1632" s="165"/>
      <c r="C1632" s="166"/>
      <c r="D1632" s="167" t="s">
        <v>73</v>
      </c>
      <c r="E1632" s="179" t="s">
        <v>2190</v>
      </c>
      <c r="F1632" s="179" t="s">
        <v>2191</v>
      </c>
      <c r="G1632" s="166"/>
      <c r="H1632" s="166"/>
      <c r="I1632" s="169"/>
      <c r="J1632" s="180">
        <f>BK1632</f>
        <v>0</v>
      </c>
      <c r="K1632" s="166"/>
      <c r="L1632" s="171"/>
      <c r="M1632" s="172"/>
      <c r="N1632" s="173"/>
      <c r="O1632" s="173"/>
      <c r="P1632" s="174">
        <f>SUM(P1633:P1680)</f>
        <v>0</v>
      </c>
      <c r="Q1632" s="173"/>
      <c r="R1632" s="174">
        <f>SUM(R1633:R1680)</f>
        <v>22.922002000000003</v>
      </c>
      <c r="S1632" s="173"/>
      <c r="T1632" s="175">
        <f>SUM(T1633:T1680)</f>
        <v>0</v>
      </c>
      <c r="AR1632" s="176" t="s">
        <v>84</v>
      </c>
      <c r="AT1632" s="177" t="s">
        <v>73</v>
      </c>
      <c r="AU1632" s="177" t="s">
        <v>82</v>
      </c>
      <c r="AY1632" s="176" t="s">
        <v>197</v>
      </c>
      <c r="BK1632" s="178">
        <f>SUM(BK1633:BK1680)</f>
        <v>0</v>
      </c>
    </row>
    <row r="1633" spans="1:65" s="2" customFormat="1" ht="21.75" customHeight="1">
      <c r="A1633" s="37"/>
      <c r="B1633" s="38"/>
      <c r="C1633" s="181" t="s">
        <v>2192</v>
      </c>
      <c r="D1633" s="181" t="s">
        <v>199</v>
      </c>
      <c r="E1633" s="182" t="s">
        <v>2193</v>
      </c>
      <c r="F1633" s="183" t="s">
        <v>2194</v>
      </c>
      <c r="G1633" s="184" t="s">
        <v>202</v>
      </c>
      <c r="H1633" s="185">
        <v>1630</v>
      </c>
      <c r="I1633" s="186"/>
      <c r="J1633" s="187">
        <f>ROUND(I1633*H1633,2)</f>
        <v>0</v>
      </c>
      <c r="K1633" s="183" t="s">
        <v>203</v>
      </c>
      <c r="L1633" s="42"/>
      <c r="M1633" s="188" t="s">
        <v>28</v>
      </c>
      <c r="N1633" s="189" t="s">
        <v>45</v>
      </c>
      <c r="O1633" s="67"/>
      <c r="P1633" s="190">
        <f>O1633*H1633</f>
        <v>0</v>
      </c>
      <c r="Q1633" s="190">
        <v>0</v>
      </c>
      <c r="R1633" s="190">
        <f>Q1633*H1633</f>
        <v>0</v>
      </c>
      <c r="S1633" s="190">
        <v>0</v>
      </c>
      <c r="T1633" s="191">
        <f>S1633*H1633</f>
        <v>0</v>
      </c>
      <c r="U1633" s="37"/>
      <c r="V1633" s="37"/>
      <c r="W1633" s="37"/>
      <c r="X1633" s="37"/>
      <c r="Y1633" s="37"/>
      <c r="Z1633" s="37"/>
      <c r="AA1633" s="37"/>
      <c r="AB1633" s="37"/>
      <c r="AC1633" s="37"/>
      <c r="AD1633" s="37"/>
      <c r="AE1633" s="37"/>
      <c r="AR1633" s="192" t="s">
        <v>283</v>
      </c>
      <c r="AT1633" s="192" t="s">
        <v>199</v>
      </c>
      <c r="AU1633" s="192" t="s">
        <v>84</v>
      </c>
      <c r="AY1633" s="20" t="s">
        <v>197</v>
      </c>
      <c r="BE1633" s="193">
        <f>IF(N1633="základní",J1633,0)</f>
        <v>0</v>
      </c>
      <c r="BF1633" s="193">
        <f>IF(N1633="snížená",J1633,0)</f>
        <v>0</v>
      </c>
      <c r="BG1633" s="193">
        <f>IF(N1633="zákl. přenesená",J1633,0)</f>
        <v>0</v>
      </c>
      <c r="BH1633" s="193">
        <f>IF(N1633="sníž. přenesená",J1633,0)</f>
        <v>0</v>
      </c>
      <c r="BI1633" s="193">
        <f>IF(N1633="nulová",J1633,0)</f>
        <v>0</v>
      </c>
      <c r="BJ1633" s="20" t="s">
        <v>82</v>
      </c>
      <c r="BK1633" s="193">
        <f>ROUND(I1633*H1633,2)</f>
        <v>0</v>
      </c>
      <c r="BL1633" s="20" t="s">
        <v>283</v>
      </c>
      <c r="BM1633" s="192" t="s">
        <v>2195</v>
      </c>
    </row>
    <row r="1634" spans="1:65" s="2" customFormat="1" ht="11.25">
      <c r="A1634" s="37"/>
      <c r="B1634" s="38"/>
      <c r="C1634" s="39"/>
      <c r="D1634" s="194" t="s">
        <v>206</v>
      </c>
      <c r="E1634" s="39"/>
      <c r="F1634" s="195" t="s">
        <v>2196</v>
      </c>
      <c r="G1634" s="39"/>
      <c r="H1634" s="39"/>
      <c r="I1634" s="196"/>
      <c r="J1634" s="39"/>
      <c r="K1634" s="39"/>
      <c r="L1634" s="42"/>
      <c r="M1634" s="197"/>
      <c r="N1634" s="198"/>
      <c r="O1634" s="67"/>
      <c r="P1634" s="67"/>
      <c r="Q1634" s="67"/>
      <c r="R1634" s="67"/>
      <c r="S1634" s="67"/>
      <c r="T1634" s="68"/>
      <c r="U1634" s="37"/>
      <c r="V1634" s="37"/>
      <c r="W1634" s="37"/>
      <c r="X1634" s="37"/>
      <c r="Y1634" s="37"/>
      <c r="Z1634" s="37"/>
      <c r="AA1634" s="37"/>
      <c r="AB1634" s="37"/>
      <c r="AC1634" s="37"/>
      <c r="AD1634" s="37"/>
      <c r="AE1634" s="37"/>
      <c r="AT1634" s="20" t="s">
        <v>206</v>
      </c>
      <c r="AU1634" s="20" t="s">
        <v>84</v>
      </c>
    </row>
    <row r="1635" spans="1:65" s="15" customFormat="1" ht="11.25">
      <c r="B1635" s="222"/>
      <c r="C1635" s="223"/>
      <c r="D1635" s="201" t="s">
        <v>213</v>
      </c>
      <c r="E1635" s="224" t="s">
        <v>28</v>
      </c>
      <c r="F1635" s="225" t="s">
        <v>725</v>
      </c>
      <c r="G1635" s="223"/>
      <c r="H1635" s="224" t="s">
        <v>28</v>
      </c>
      <c r="I1635" s="226"/>
      <c r="J1635" s="223"/>
      <c r="K1635" s="223"/>
      <c r="L1635" s="227"/>
      <c r="M1635" s="228"/>
      <c r="N1635" s="229"/>
      <c r="O1635" s="229"/>
      <c r="P1635" s="229"/>
      <c r="Q1635" s="229"/>
      <c r="R1635" s="229"/>
      <c r="S1635" s="229"/>
      <c r="T1635" s="230"/>
      <c r="AT1635" s="231" t="s">
        <v>213</v>
      </c>
      <c r="AU1635" s="231" t="s">
        <v>84</v>
      </c>
      <c r="AV1635" s="15" t="s">
        <v>82</v>
      </c>
      <c r="AW1635" s="15" t="s">
        <v>35</v>
      </c>
      <c r="AX1635" s="15" t="s">
        <v>74</v>
      </c>
      <c r="AY1635" s="231" t="s">
        <v>197</v>
      </c>
    </row>
    <row r="1636" spans="1:65" s="15" customFormat="1" ht="11.25">
      <c r="B1636" s="222"/>
      <c r="C1636" s="223"/>
      <c r="D1636" s="201" t="s">
        <v>213</v>
      </c>
      <c r="E1636" s="224" t="s">
        <v>28</v>
      </c>
      <c r="F1636" s="225" t="s">
        <v>726</v>
      </c>
      <c r="G1636" s="223"/>
      <c r="H1636" s="224" t="s">
        <v>28</v>
      </c>
      <c r="I1636" s="226"/>
      <c r="J1636" s="223"/>
      <c r="K1636" s="223"/>
      <c r="L1636" s="227"/>
      <c r="M1636" s="228"/>
      <c r="N1636" s="229"/>
      <c r="O1636" s="229"/>
      <c r="P1636" s="229"/>
      <c r="Q1636" s="229"/>
      <c r="R1636" s="229"/>
      <c r="S1636" s="229"/>
      <c r="T1636" s="230"/>
      <c r="AT1636" s="231" t="s">
        <v>213</v>
      </c>
      <c r="AU1636" s="231" t="s">
        <v>84</v>
      </c>
      <c r="AV1636" s="15" t="s">
        <v>82</v>
      </c>
      <c r="AW1636" s="15" t="s">
        <v>35</v>
      </c>
      <c r="AX1636" s="15" t="s">
        <v>74</v>
      </c>
      <c r="AY1636" s="231" t="s">
        <v>197</v>
      </c>
    </row>
    <row r="1637" spans="1:65" s="13" customFormat="1" ht="11.25">
      <c r="B1637" s="199"/>
      <c r="C1637" s="200"/>
      <c r="D1637" s="201" t="s">
        <v>213</v>
      </c>
      <c r="E1637" s="202" t="s">
        <v>28</v>
      </c>
      <c r="F1637" s="203" t="s">
        <v>2197</v>
      </c>
      <c r="G1637" s="200"/>
      <c r="H1637" s="204">
        <v>1630</v>
      </c>
      <c r="I1637" s="205"/>
      <c r="J1637" s="200"/>
      <c r="K1637" s="200"/>
      <c r="L1637" s="206"/>
      <c r="M1637" s="207"/>
      <c r="N1637" s="208"/>
      <c r="O1637" s="208"/>
      <c r="P1637" s="208"/>
      <c r="Q1637" s="208"/>
      <c r="R1637" s="208"/>
      <c r="S1637" s="208"/>
      <c r="T1637" s="209"/>
      <c r="AT1637" s="210" t="s">
        <v>213</v>
      </c>
      <c r="AU1637" s="210" t="s">
        <v>84</v>
      </c>
      <c r="AV1637" s="13" t="s">
        <v>84</v>
      </c>
      <c r="AW1637" s="13" t="s">
        <v>35</v>
      </c>
      <c r="AX1637" s="13" t="s">
        <v>82</v>
      </c>
      <c r="AY1637" s="210" t="s">
        <v>197</v>
      </c>
    </row>
    <row r="1638" spans="1:65" s="2" customFormat="1" ht="16.5" customHeight="1">
      <c r="A1638" s="37"/>
      <c r="B1638" s="38"/>
      <c r="C1638" s="247" t="s">
        <v>2198</v>
      </c>
      <c r="D1638" s="247" t="s">
        <v>519</v>
      </c>
      <c r="E1638" s="248" t="s">
        <v>2199</v>
      </c>
      <c r="F1638" s="249" t="s">
        <v>2200</v>
      </c>
      <c r="G1638" s="250" t="s">
        <v>428</v>
      </c>
      <c r="H1638" s="251">
        <v>0.48899999999999999</v>
      </c>
      <c r="I1638" s="252"/>
      <c r="J1638" s="253">
        <f>ROUND(I1638*H1638,2)</f>
        <v>0</v>
      </c>
      <c r="K1638" s="249" t="s">
        <v>203</v>
      </c>
      <c r="L1638" s="254"/>
      <c r="M1638" s="255" t="s">
        <v>28</v>
      </c>
      <c r="N1638" s="256" t="s">
        <v>45</v>
      </c>
      <c r="O1638" s="67"/>
      <c r="P1638" s="190">
        <f>O1638*H1638</f>
        <v>0</v>
      </c>
      <c r="Q1638" s="190">
        <v>1</v>
      </c>
      <c r="R1638" s="190">
        <f>Q1638*H1638</f>
        <v>0.48899999999999999</v>
      </c>
      <c r="S1638" s="190">
        <v>0</v>
      </c>
      <c r="T1638" s="191">
        <f>S1638*H1638</f>
        <v>0</v>
      </c>
      <c r="U1638" s="37"/>
      <c r="V1638" s="37"/>
      <c r="W1638" s="37"/>
      <c r="X1638" s="37"/>
      <c r="Y1638" s="37"/>
      <c r="Z1638" s="37"/>
      <c r="AA1638" s="37"/>
      <c r="AB1638" s="37"/>
      <c r="AC1638" s="37"/>
      <c r="AD1638" s="37"/>
      <c r="AE1638" s="37"/>
      <c r="AR1638" s="192" t="s">
        <v>365</v>
      </c>
      <c r="AT1638" s="192" t="s">
        <v>519</v>
      </c>
      <c r="AU1638" s="192" t="s">
        <v>84</v>
      </c>
      <c r="AY1638" s="20" t="s">
        <v>197</v>
      </c>
      <c r="BE1638" s="193">
        <f>IF(N1638="základní",J1638,0)</f>
        <v>0</v>
      </c>
      <c r="BF1638" s="193">
        <f>IF(N1638="snížená",J1638,0)</f>
        <v>0</v>
      </c>
      <c r="BG1638" s="193">
        <f>IF(N1638="zákl. přenesená",J1638,0)</f>
        <v>0</v>
      </c>
      <c r="BH1638" s="193">
        <f>IF(N1638="sníž. přenesená",J1638,0)</f>
        <v>0</v>
      </c>
      <c r="BI1638" s="193">
        <f>IF(N1638="nulová",J1638,0)</f>
        <v>0</v>
      </c>
      <c r="BJ1638" s="20" t="s">
        <v>82</v>
      </c>
      <c r="BK1638" s="193">
        <f>ROUND(I1638*H1638,2)</f>
        <v>0</v>
      </c>
      <c r="BL1638" s="20" t="s">
        <v>283</v>
      </c>
      <c r="BM1638" s="192" t="s">
        <v>2201</v>
      </c>
    </row>
    <row r="1639" spans="1:65" s="13" customFormat="1" ht="11.25">
      <c r="B1639" s="199"/>
      <c r="C1639" s="200"/>
      <c r="D1639" s="201" t="s">
        <v>213</v>
      </c>
      <c r="E1639" s="200"/>
      <c r="F1639" s="203" t="s">
        <v>2202</v>
      </c>
      <c r="G1639" s="200"/>
      <c r="H1639" s="204">
        <v>0.48899999999999999</v>
      </c>
      <c r="I1639" s="205"/>
      <c r="J1639" s="200"/>
      <c r="K1639" s="200"/>
      <c r="L1639" s="206"/>
      <c r="M1639" s="207"/>
      <c r="N1639" s="208"/>
      <c r="O1639" s="208"/>
      <c r="P1639" s="208"/>
      <c r="Q1639" s="208"/>
      <c r="R1639" s="208"/>
      <c r="S1639" s="208"/>
      <c r="T1639" s="209"/>
      <c r="AT1639" s="210" t="s">
        <v>213</v>
      </c>
      <c r="AU1639" s="210" t="s">
        <v>84</v>
      </c>
      <c r="AV1639" s="13" t="s">
        <v>84</v>
      </c>
      <c r="AW1639" s="13" t="s">
        <v>4</v>
      </c>
      <c r="AX1639" s="13" t="s">
        <v>82</v>
      </c>
      <c r="AY1639" s="210" t="s">
        <v>197</v>
      </c>
    </row>
    <row r="1640" spans="1:65" s="2" customFormat="1" ht="21.75" customHeight="1">
      <c r="A1640" s="37"/>
      <c r="B1640" s="38"/>
      <c r="C1640" s="181" t="s">
        <v>2203</v>
      </c>
      <c r="D1640" s="181" t="s">
        <v>199</v>
      </c>
      <c r="E1640" s="182" t="s">
        <v>2204</v>
      </c>
      <c r="F1640" s="183" t="s">
        <v>2205</v>
      </c>
      <c r="G1640" s="184" t="s">
        <v>202</v>
      </c>
      <c r="H1640" s="185">
        <v>176</v>
      </c>
      <c r="I1640" s="186"/>
      <c r="J1640" s="187">
        <f>ROUND(I1640*H1640,2)</f>
        <v>0</v>
      </c>
      <c r="K1640" s="183" t="s">
        <v>203</v>
      </c>
      <c r="L1640" s="42"/>
      <c r="M1640" s="188" t="s">
        <v>28</v>
      </c>
      <c r="N1640" s="189" t="s">
        <v>45</v>
      </c>
      <c r="O1640" s="67"/>
      <c r="P1640" s="190">
        <f>O1640*H1640</f>
        <v>0</v>
      </c>
      <c r="Q1640" s="190">
        <v>0</v>
      </c>
      <c r="R1640" s="190">
        <f>Q1640*H1640</f>
        <v>0</v>
      </c>
      <c r="S1640" s="190">
        <v>0</v>
      </c>
      <c r="T1640" s="191">
        <f>S1640*H1640</f>
        <v>0</v>
      </c>
      <c r="U1640" s="37"/>
      <c r="V1640" s="37"/>
      <c r="W1640" s="37"/>
      <c r="X1640" s="37"/>
      <c r="Y1640" s="37"/>
      <c r="Z1640" s="37"/>
      <c r="AA1640" s="37"/>
      <c r="AB1640" s="37"/>
      <c r="AC1640" s="37"/>
      <c r="AD1640" s="37"/>
      <c r="AE1640" s="37"/>
      <c r="AR1640" s="192" t="s">
        <v>283</v>
      </c>
      <c r="AT1640" s="192" t="s">
        <v>199</v>
      </c>
      <c r="AU1640" s="192" t="s">
        <v>84</v>
      </c>
      <c r="AY1640" s="20" t="s">
        <v>197</v>
      </c>
      <c r="BE1640" s="193">
        <f>IF(N1640="základní",J1640,0)</f>
        <v>0</v>
      </c>
      <c r="BF1640" s="193">
        <f>IF(N1640="snížená",J1640,0)</f>
        <v>0</v>
      </c>
      <c r="BG1640" s="193">
        <f>IF(N1640="zákl. přenesená",J1640,0)</f>
        <v>0</v>
      </c>
      <c r="BH1640" s="193">
        <f>IF(N1640="sníž. přenesená",J1640,0)</f>
        <v>0</v>
      </c>
      <c r="BI1640" s="193">
        <f>IF(N1640="nulová",J1640,0)</f>
        <v>0</v>
      </c>
      <c r="BJ1640" s="20" t="s">
        <v>82</v>
      </c>
      <c r="BK1640" s="193">
        <f>ROUND(I1640*H1640,2)</f>
        <v>0</v>
      </c>
      <c r="BL1640" s="20" t="s">
        <v>283</v>
      </c>
      <c r="BM1640" s="192" t="s">
        <v>2206</v>
      </c>
    </row>
    <row r="1641" spans="1:65" s="2" customFormat="1" ht="11.25">
      <c r="A1641" s="37"/>
      <c r="B1641" s="38"/>
      <c r="C1641" s="39"/>
      <c r="D1641" s="194" t="s">
        <v>206</v>
      </c>
      <c r="E1641" s="39"/>
      <c r="F1641" s="195" t="s">
        <v>2207</v>
      </c>
      <c r="G1641" s="39"/>
      <c r="H1641" s="39"/>
      <c r="I1641" s="196"/>
      <c r="J1641" s="39"/>
      <c r="K1641" s="39"/>
      <c r="L1641" s="42"/>
      <c r="M1641" s="197"/>
      <c r="N1641" s="198"/>
      <c r="O1641" s="67"/>
      <c r="P1641" s="67"/>
      <c r="Q1641" s="67"/>
      <c r="R1641" s="67"/>
      <c r="S1641" s="67"/>
      <c r="T1641" s="68"/>
      <c r="U1641" s="37"/>
      <c r="V1641" s="37"/>
      <c r="W1641" s="37"/>
      <c r="X1641" s="37"/>
      <c r="Y1641" s="37"/>
      <c r="Z1641" s="37"/>
      <c r="AA1641" s="37"/>
      <c r="AB1641" s="37"/>
      <c r="AC1641" s="37"/>
      <c r="AD1641" s="37"/>
      <c r="AE1641" s="37"/>
      <c r="AT1641" s="20" t="s">
        <v>206</v>
      </c>
      <c r="AU1641" s="20" t="s">
        <v>84</v>
      </c>
    </row>
    <row r="1642" spans="1:65" s="15" customFormat="1" ht="11.25">
      <c r="B1642" s="222"/>
      <c r="C1642" s="223"/>
      <c r="D1642" s="201" t="s">
        <v>213</v>
      </c>
      <c r="E1642" s="224" t="s">
        <v>28</v>
      </c>
      <c r="F1642" s="225" t="s">
        <v>725</v>
      </c>
      <c r="G1642" s="223"/>
      <c r="H1642" s="224" t="s">
        <v>28</v>
      </c>
      <c r="I1642" s="226"/>
      <c r="J1642" s="223"/>
      <c r="K1642" s="223"/>
      <c r="L1642" s="227"/>
      <c r="M1642" s="228"/>
      <c r="N1642" s="229"/>
      <c r="O1642" s="229"/>
      <c r="P1642" s="229"/>
      <c r="Q1642" s="229"/>
      <c r="R1642" s="229"/>
      <c r="S1642" s="229"/>
      <c r="T1642" s="230"/>
      <c r="AT1642" s="231" t="s">
        <v>213</v>
      </c>
      <c r="AU1642" s="231" t="s">
        <v>84</v>
      </c>
      <c r="AV1642" s="15" t="s">
        <v>82</v>
      </c>
      <c r="AW1642" s="15" t="s">
        <v>35</v>
      </c>
      <c r="AX1642" s="15" t="s">
        <v>74</v>
      </c>
      <c r="AY1642" s="231" t="s">
        <v>197</v>
      </c>
    </row>
    <row r="1643" spans="1:65" s="15" customFormat="1" ht="11.25">
      <c r="B1643" s="222"/>
      <c r="C1643" s="223"/>
      <c r="D1643" s="201" t="s">
        <v>213</v>
      </c>
      <c r="E1643" s="224" t="s">
        <v>28</v>
      </c>
      <c r="F1643" s="225" t="s">
        <v>2208</v>
      </c>
      <c r="G1643" s="223"/>
      <c r="H1643" s="224" t="s">
        <v>28</v>
      </c>
      <c r="I1643" s="226"/>
      <c r="J1643" s="223"/>
      <c r="K1643" s="223"/>
      <c r="L1643" s="227"/>
      <c r="M1643" s="228"/>
      <c r="N1643" s="229"/>
      <c r="O1643" s="229"/>
      <c r="P1643" s="229"/>
      <c r="Q1643" s="229"/>
      <c r="R1643" s="229"/>
      <c r="S1643" s="229"/>
      <c r="T1643" s="230"/>
      <c r="AT1643" s="231" t="s">
        <v>213</v>
      </c>
      <c r="AU1643" s="231" t="s">
        <v>84</v>
      </c>
      <c r="AV1643" s="15" t="s">
        <v>82</v>
      </c>
      <c r="AW1643" s="15" t="s">
        <v>35</v>
      </c>
      <c r="AX1643" s="15" t="s">
        <v>74</v>
      </c>
      <c r="AY1643" s="231" t="s">
        <v>197</v>
      </c>
    </row>
    <row r="1644" spans="1:65" s="13" customFormat="1" ht="11.25">
      <c r="B1644" s="199"/>
      <c r="C1644" s="200"/>
      <c r="D1644" s="201" t="s">
        <v>213</v>
      </c>
      <c r="E1644" s="202" t="s">
        <v>28</v>
      </c>
      <c r="F1644" s="203" t="s">
        <v>2209</v>
      </c>
      <c r="G1644" s="200"/>
      <c r="H1644" s="204">
        <v>77</v>
      </c>
      <c r="I1644" s="205"/>
      <c r="J1644" s="200"/>
      <c r="K1644" s="200"/>
      <c r="L1644" s="206"/>
      <c r="M1644" s="207"/>
      <c r="N1644" s="208"/>
      <c r="O1644" s="208"/>
      <c r="P1644" s="208"/>
      <c r="Q1644" s="208"/>
      <c r="R1644" s="208"/>
      <c r="S1644" s="208"/>
      <c r="T1644" s="209"/>
      <c r="AT1644" s="210" t="s">
        <v>213</v>
      </c>
      <c r="AU1644" s="210" t="s">
        <v>84</v>
      </c>
      <c r="AV1644" s="13" t="s">
        <v>84</v>
      </c>
      <c r="AW1644" s="13" t="s">
        <v>35</v>
      </c>
      <c r="AX1644" s="13" t="s">
        <v>74</v>
      </c>
      <c r="AY1644" s="210" t="s">
        <v>197</v>
      </c>
    </row>
    <row r="1645" spans="1:65" s="13" customFormat="1" ht="11.25">
      <c r="B1645" s="199"/>
      <c r="C1645" s="200"/>
      <c r="D1645" s="201" t="s">
        <v>213</v>
      </c>
      <c r="E1645" s="202" t="s">
        <v>28</v>
      </c>
      <c r="F1645" s="203" t="s">
        <v>2210</v>
      </c>
      <c r="G1645" s="200"/>
      <c r="H1645" s="204">
        <v>99</v>
      </c>
      <c r="I1645" s="205"/>
      <c r="J1645" s="200"/>
      <c r="K1645" s="200"/>
      <c r="L1645" s="206"/>
      <c r="M1645" s="207"/>
      <c r="N1645" s="208"/>
      <c r="O1645" s="208"/>
      <c r="P1645" s="208"/>
      <c r="Q1645" s="208"/>
      <c r="R1645" s="208"/>
      <c r="S1645" s="208"/>
      <c r="T1645" s="209"/>
      <c r="AT1645" s="210" t="s">
        <v>213</v>
      </c>
      <c r="AU1645" s="210" t="s">
        <v>84</v>
      </c>
      <c r="AV1645" s="13" t="s">
        <v>84</v>
      </c>
      <c r="AW1645" s="13" t="s">
        <v>35</v>
      </c>
      <c r="AX1645" s="13" t="s">
        <v>74</v>
      </c>
      <c r="AY1645" s="210" t="s">
        <v>197</v>
      </c>
    </row>
    <row r="1646" spans="1:65" s="14" customFormat="1" ht="11.25">
      <c r="B1646" s="211"/>
      <c r="C1646" s="212"/>
      <c r="D1646" s="201" t="s">
        <v>213</v>
      </c>
      <c r="E1646" s="213" t="s">
        <v>28</v>
      </c>
      <c r="F1646" s="214" t="s">
        <v>226</v>
      </c>
      <c r="G1646" s="212"/>
      <c r="H1646" s="215">
        <v>176</v>
      </c>
      <c r="I1646" s="216"/>
      <c r="J1646" s="212"/>
      <c r="K1646" s="212"/>
      <c r="L1646" s="217"/>
      <c r="M1646" s="218"/>
      <c r="N1646" s="219"/>
      <c r="O1646" s="219"/>
      <c r="P1646" s="219"/>
      <c r="Q1646" s="219"/>
      <c r="R1646" s="219"/>
      <c r="S1646" s="219"/>
      <c r="T1646" s="220"/>
      <c r="AT1646" s="221" t="s">
        <v>213</v>
      </c>
      <c r="AU1646" s="221" t="s">
        <v>84</v>
      </c>
      <c r="AV1646" s="14" t="s">
        <v>204</v>
      </c>
      <c r="AW1646" s="14" t="s">
        <v>35</v>
      </c>
      <c r="AX1646" s="14" t="s">
        <v>82</v>
      </c>
      <c r="AY1646" s="221" t="s">
        <v>197</v>
      </c>
    </row>
    <row r="1647" spans="1:65" s="2" customFormat="1" ht="16.5" customHeight="1">
      <c r="A1647" s="37"/>
      <c r="B1647" s="38"/>
      <c r="C1647" s="247" t="s">
        <v>2211</v>
      </c>
      <c r="D1647" s="247" t="s">
        <v>519</v>
      </c>
      <c r="E1647" s="248" t="s">
        <v>2199</v>
      </c>
      <c r="F1647" s="249" t="s">
        <v>2200</v>
      </c>
      <c r="G1647" s="250" t="s">
        <v>428</v>
      </c>
      <c r="H1647" s="251">
        <v>0.06</v>
      </c>
      <c r="I1647" s="252"/>
      <c r="J1647" s="253">
        <f>ROUND(I1647*H1647,2)</f>
        <v>0</v>
      </c>
      <c r="K1647" s="249" t="s">
        <v>203</v>
      </c>
      <c r="L1647" s="254"/>
      <c r="M1647" s="255" t="s">
        <v>28</v>
      </c>
      <c r="N1647" s="256" t="s">
        <v>45</v>
      </c>
      <c r="O1647" s="67"/>
      <c r="P1647" s="190">
        <f>O1647*H1647</f>
        <v>0</v>
      </c>
      <c r="Q1647" s="190">
        <v>1</v>
      </c>
      <c r="R1647" s="190">
        <f>Q1647*H1647</f>
        <v>0.06</v>
      </c>
      <c r="S1647" s="190">
        <v>0</v>
      </c>
      <c r="T1647" s="191">
        <f>S1647*H1647</f>
        <v>0</v>
      </c>
      <c r="U1647" s="37"/>
      <c r="V1647" s="37"/>
      <c r="W1647" s="37"/>
      <c r="X1647" s="37"/>
      <c r="Y1647" s="37"/>
      <c r="Z1647" s="37"/>
      <c r="AA1647" s="37"/>
      <c r="AB1647" s="37"/>
      <c r="AC1647" s="37"/>
      <c r="AD1647" s="37"/>
      <c r="AE1647" s="37"/>
      <c r="AR1647" s="192" t="s">
        <v>365</v>
      </c>
      <c r="AT1647" s="192" t="s">
        <v>519</v>
      </c>
      <c r="AU1647" s="192" t="s">
        <v>84</v>
      </c>
      <c r="AY1647" s="20" t="s">
        <v>197</v>
      </c>
      <c r="BE1647" s="193">
        <f>IF(N1647="základní",J1647,0)</f>
        <v>0</v>
      </c>
      <c r="BF1647" s="193">
        <f>IF(N1647="snížená",J1647,0)</f>
        <v>0</v>
      </c>
      <c r="BG1647" s="193">
        <f>IF(N1647="zákl. přenesená",J1647,0)</f>
        <v>0</v>
      </c>
      <c r="BH1647" s="193">
        <f>IF(N1647="sníž. přenesená",J1647,0)</f>
        <v>0</v>
      </c>
      <c r="BI1647" s="193">
        <f>IF(N1647="nulová",J1647,0)</f>
        <v>0</v>
      </c>
      <c r="BJ1647" s="20" t="s">
        <v>82</v>
      </c>
      <c r="BK1647" s="193">
        <f>ROUND(I1647*H1647,2)</f>
        <v>0</v>
      </c>
      <c r="BL1647" s="20" t="s">
        <v>283</v>
      </c>
      <c r="BM1647" s="192" t="s">
        <v>2212</v>
      </c>
    </row>
    <row r="1648" spans="1:65" s="13" customFormat="1" ht="11.25">
      <c r="B1648" s="199"/>
      <c r="C1648" s="200"/>
      <c r="D1648" s="201" t="s">
        <v>213</v>
      </c>
      <c r="E1648" s="200"/>
      <c r="F1648" s="203" t="s">
        <v>2213</v>
      </c>
      <c r="G1648" s="200"/>
      <c r="H1648" s="204">
        <v>0.06</v>
      </c>
      <c r="I1648" s="205"/>
      <c r="J1648" s="200"/>
      <c r="K1648" s="200"/>
      <c r="L1648" s="206"/>
      <c r="M1648" s="207"/>
      <c r="N1648" s="208"/>
      <c r="O1648" s="208"/>
      <c r="P1648" s="208"/>
      <c r="Q1648" s="208"/>
      <c r="R1648" s="208"/>
      <c r="S1648" s="208"/>
      <c r="T1648" s="209"/>
      <c r="AT1648" s="210" t="s">
        <v>213</v>
      </c>
      <c r="AU1648" s="210" t="s">
        <v>84</v>
      </c>
      <c r="AV1648" s="13" t="s">
        <v>84</v>
      </c>
      <c r="AW1648" s="13" t="s">
        <v>4</v>
      </c>
      <c r="AX1648" s="13" t="s">
        <v>82</v>
      </c>
      <c r="AY1648" s="210" t="s">
        <v>197</v>
      </c>
    </row>
    <row r="1649" spans="1:65" s="2" customFormat="1" ht="24.2" customHeight="1">
      <c r="A1649" s="37"/>
      <c r="B1649" s="38"/>
      <c r="C1649" s="181" t="s">
        <v>2214</v>
      </c>
      <c r="D1649" s="181" t="s">
        <v>199</v>
      </c>
      <c r="E1649" s="182" t="s">
        <v>2215</v>
      </c>
      <c r="F1649" s="183" t="s">
        <v>2216</v>
      </c>
      <c r="G1649" s="184" t="s">
        <v>202</v>
      </c>
      <c r="H1649" s="185">
        <v>134.19999999999999</v>
      </c>
      <c r="I1649" s="186"/>
      <c r="J1649" s="187">
        <f>ROUND(I1649*H1649,2)</f>
        <v>0</v>
      </c>
      <c r="K1649" s="183" t="s">
        <v>203</v>
      </c>
      <c r="L1649" s="42"/>
      <c r="M1649" s="188" t="s">
        <v>28</v>
      </c>
      <c r="N1649" s="189" t="s">
        <v>45</v>
      </c>
      <c r="O1649" s="67"/>
      <c r="P1649" s="190">
        <f>O1649*H1649</f>
        <v>0</v>
      </c>
      <c r="Q1649" s="190">
        <v>3.5000000000000001E-3</v>
      </c>
      <c r="R1649" s="190">
        <f>Q1649*H1649</f>
        <v>0.46969999999999995</v>
      </c>
      <c r="S1649" s="190">
        <v>0</v>
      </c>
      <c r="T1649" s="191">
        <f>S1649*H1649</f>
        <v>0</v>
      </c>
      <c r="U1649" s="37"/>
      <c r="V1649" s="37"/>
      <c r="W1649" s="37"/>
      <c r="X1649" s="37"/>
      <c r="Y1649" s="37"/>
      <c r="Z1649" s="37"/>
      <c r="AA1649" s="37"/>
      <c r="AB1649" s="37"/>
      <c r="AC1649" s="37"/>
      <c r="AD1649" s="37"/>
      <c r="AE1649" s="37"/>
      <c r="AR1649" s="192" t="s">
        <v>283</v>
      </c>
      <c r="AT1649" s="192" t="s">
        <v>199</v>
      </c>
      <c r="AU1649" s="192" t="s">
        <v>84</v>
      </c>
      <c r="AY1649" s="20" t="s">
        <v>197</v>
      </c>
      <c r="BE1649" s="193">
        <f>IF(N1649="základní",J1649,0)</f>
        <v>0</v>
      </c>
      <c r="BF1649" s="193">
        <f>IF(N1649="snížená",J1649,0)</f>
        <v>0</v>
      </c>
      <c r="BG1649" s="193">
        <f>IF(N1649="zákl. přenesená",J1649,0)</f>
        <v>0</v>
      </c>
      <c r="BH1649" s="193">
        <f>IF(N1649="sníž. přenesená",J1649,0)</f>
        <v>0</v>
      </c>
      <c r="BI1649" s="193">
        <f>IF(N1649="nulová",J1649,0)</f>
        <v>0</v>
      </c>
      <c r="BJ1649" s="20" t="s">
        <v>82</v>
      </c>
      <c r="BK1649" s="193">
        <f>ROUND(I1649*H1649,2)</f>
        <v>0</v>
      </c>
      <c r="BL1649" s="20" t="s">
        <v>283</v>
      </c>
      <c r="BM1649" s="192" t="s">
        <v>2217</v>
      </c>
    </row>
    <row r="1650" spans="1:65" s="2" customFormat="1" ht="11.25">
      <c r="A1650" s="37"/>
      <c r="B1650" s="38"/>
      <c r="C1650" s="39"/>
      <c r="D1650" s="194" t="s">
        <v>206</v>
      </c>
      <c r="E1650" s="39"/>
      <c r="F1650" s="195" t="s">
        <v>2218</v>
      </c>
      <c r="G1650" s="39"/>
      <c r="H1650" s="39"/>
      <c r="I1650" s="196"/>
      <c r="J1650" s="39"/>
      <c r="K1650" s="39"/>
      <c r="L1650" s="42"/>
      <c r="M1650" s="197"/>
      <c r="N1650" s="198"/>
      <c r="O1650" s="67"/>
      <c r="P1650" s="67"/>
      <c r="Q1650" s="67"/>
      <c r="R1650" s="67"/>
      <c r="S1650" s="67"/>
      <c r="T1650" s="68"/>
      <c r="U1650" s="37"/>
      <c r="V1650" s="37"/>
      <c r="W1650" s="37"/>
      <c r="X1650" s="37"/>
      <c r="Y1650" s="37"/>
      <c r="Z1650" s="37"/>
      <c r="AA1650" s="37"/>
      <c r="AB1650" s="37"/>
      <c r="AC1650" s="37"/>
      <c r="AD1650" s="37"/>
      <c r="AE1650" s="37"/>
      <c r="AT1650" s="20" t="s">
        <v>206</v>
      </c>
      <c r="AU1650" s="20" t="s">
        <v>84</v>
      </c>
    </row>
    <row r="1651" spans="1:65" s="15" customFormat="1" ht="11.25">
      <c r="B1651" s="222"/>
      <c r="C1651" s="223"/>
      <c r="D1651" s="201" t="s">
        <v>213</v>
      </c>
      <c r="E1651" s="224" t="s">
        <v>28</v>
      </c>
      <c r="F1651" s="225" t="s">
        <v>725</v>
      </c>
      <c r="G1651" s="223"/>
      <c r="H1651" s="224" t="s">
        <v>28</v>
      </c>
      <c r="I1651" s="226"/>
      <c r="J1651" s="223"/>
      <c r="K1651" s="223"/>
      <c r="L1651" s="227"/>
      <c r="M1651" s="228"/>
      <c r="N1651" s="229"/>
      <c r="O1651" s="229"/>
      <c r="P1651" s="229"/>
      <c r="Q1651" s="229"/>
      <c r="R1651" s="229"/>
      <c r="S1651" s="229"/>
      <c r="T1651" s="230"/>
      <c r="AT1651" s="231" t="s">
        <v>213</v>
      </c>
      <c r="AU1651" s="231" t="s">
        <v>84</v>
      </c>
      <c r="AV1651" s="15" t="s">
        <v>82</v>
      </c>
      <c r="AW1651" s="15" t="s">
        <v>35</v>
      </c>
      <c r="AX1651" s="15" t="s">
        <v>74</v>
      </c>
      <c r="AY1651" s="231" t="s">
        <v>197</v>
      </c>
    </row>
    <row r="1652" spans="1:65" s="15" customFormat="1" ht="11.25">
      <c r="B1652" s="222"/>
      <c r="C1652" s="223"/>
      <c r="D1652" s="201" t="s">
        <v>213</v>
      </c>
      <c r="E1652" s="224" t="s">
        <v>28</v>
      </c>
      <c r="F1652" s="225" t="s">
        <v>2219</v>
      </c>
      <c r="G1652" s="223"/>
      <c r="H1652" s="224" t="s">
        <v>28</v>
      </c>
      <c r="I1652" s="226"/>
      <c r="J1652" s="223"/>
      <c r="K1652" s="223"/>
      <c r="L1652" s="227"/>
      <c r="M1652" s="228"/>
      <c r="N1652" s="229"/>
      <c r="O1652" s="229"/>
      <c r="P1652" s="229"/>
      <c r="Q1652" s="229"/>
      <c r="R1652" s="229"/>
      <c r="S1652" s="229"/>
      <c r="T1652" s="230"/>
      <c r="AT1652" s="231" t="s">
        <v>213</v>
      </c>
      <c r="AU1652" s="231" t="s">
        <v>84</v>
      </c>
      <c r="AV1652" s="15" t="s">
        <v>82</v>
      </c>
      <c r="AW1652" s="15" t="s">
        <v>35</v>
      </c>
      <c r="AX1652" s="15" t="s">
        <v>74</v>
      </c>
      <c r="AY1652" s="231" t="s">
        <v>197</v>
      </c>
    </row>
    <row r="1653" spans="1:65" s="13" customFormat="1" ht="11.25">
      <c r="B1653" s="199"/>
      <c r="C1653" s="200"/>
      <c r="D1653" s="201" t="s">
        <v>213</v>
      </c>
      <c r="E1653" s="202" t="s">
        <v>28</v>
      </c>
      <c r="F1653" s="203" t="s">
        <v>2220</v>
      </c>
      <c r="G1653" s="200"/>
      <c r="H1653" s="204">
        <v>55</v>
      </c>
      <c r="I1653" s="205"/>
      <c r="J1653" s="200"/>
      <c r="K1653" s="200"/>
      <c r="L1653" s="206"/>
      <c r="M1653" s="207"/>
      <c r="N1653" s="208"/>
      <c r="O1653" s="208"/>
      <c r="P1653" s="208"/>
      <c r="Q1653" s="208"/>
      <c r="R1653" s="208"/>
      <c r="S1653" s="208"/>
      <c r="T1653" s="209"/>
      <c r="AT1653" s="210" t="s">
        <v>213</v>
      </c>
      <c r="AU1653" s="210" t="s">
        <v>84</v>
      </c>
      <c r="AV1653" s="13" t="s">
        <v>84</v>
      </c>
      <c r="AW1653" s="13" t="s">
        <v>35</v>
      </c>
      <c r="AX1653" s="13" t="s">
        <v>74</v>
      </c>
      <c r="AY1653" s="210" t="s">
        <v>197</v>
      </c>
    </row>
    <row r="1654" spans="1:65" s="13" customFormat="1" ht="11.25">
      <c r="B1654" s="199"/>
      <c r="C1654" s="200"/>
      <c r="D1654" s="201" t="s">
        <v>213</v>
      </c>
      <c r="E1654" s="202" t="s">
        <v>28</v>
      </c>
      <c r="F1654" s="203" t="s">
        <v>2221</v>
      </c>
      <c r="G1654" s="200"/>
      <c r="H1654" s="204">
        <v>79.2</v>
      </c>
      <c r="I1654" s="205"/>
      <c r="J1654" s="200"/>
      <c r="K1654" s="200"/>
      <c r="L1654" s="206"/>
      <c r="M1654" s="207"/>
      <c r="N1654" s="208"/>
      <c r="O1654" s="208"/>
      <c r="P1654" s="208"/>
      <c r="Q1654" s="208"/>
      <c r="R1654" s="208"/>
      <c r="S1654" s="208"/>
      <c r="T1654" s="209"/>
      <c r="AT1654" s="210" t="s">
        <v>213</v>
      </c>
      <c r="AU1654" s="210" t="s">
        <v>84</v>
      </c>
      <c r="AV1654" s="13" t="s">
        <v>84</v>
      </c>
      <c r="AW1654" s="13" t="s">
        <v>35</v>
      </c>
      <c r="AX1654" s="13" t="s">
        <v>74</v>
      </c>
      <c r="AY1654" s="210" t="s">
        <v>197</v>
      </c>
    </row>
    <row r="1655" spans="1:65" s="14" customFormat="1" ht="11.25">
      <c r="B1655" s="211"/>
      <c r="C1655" s="212"/>
      <c r="D1655" s="201" t="s">
        <v>213</v>
      </c>
      <c r="E1655" s="213" t="s">
        <v>28</v>
      </c>
      <c r="F1655" s="214" t="s">
        <v>226</v>
      </c>
      <c r="G1655" s="212"/>
      <c r="H1655" s="215">
        <v>134.19999999999999</v>
      </c>
      <c r="I1655" s="216"/>
      <c r="J1655" s="212"/>
      <c r="K1655" s="212"/>
      <c r="L1655" s="217"/>
      <c r="M1655" s="218"/>
      <c r="N1655" s="219"/>
      <c r="O1655" s="219"/>
      <c r="P1655" s="219"/>
      <c r="Q1655" s="219"/>
      <c r="R1655" s="219"/>
      <c r="S1655" s="219"/>
      <c r="T1655" s="220"/>
      <c r="AT1655" s="221" t="s">
        <v>213</v>
      </c>
      <c r="AU1655" s="221" t="s">
        <v>84</v>
      </c>
      <c r="AV1655" s="14" t="s">
        <v>204</v>
      </c>
      <c r="AW1655" s="14" t="s">
        <v>35</v>
      </c>
      <c r="AX1655" s="14" t="s">
        <v>82</v>
      </c>
      <c r="AY1655" s="221" t="s">
        <v>197</v>
      </c>
    </row>
    <row r="1656" spans="1:65" s="2" customFormat="1" ht="16.5" customHeight="1">
      <c r="A1656" s="37"/>
      <c r="B1656" s="38"/>
      <c r="C1656" s="181" t="s">
        <v>2222</v>
      </c>
      <c r="D1656" s="181" t="s">
        <v>199</v>
      </c>
      <c r="E1656" s="182" t="s">
        <v>2223</v>
      </c>
      <c r="F1656" s="183" t="s">
        <v>2224</v>
      </c>
      <c r="G1656" s="184" t="s">
        <v>202</v>
      </c>
      <c r="H1656" s="185">
        <v>3260</v>
      </c>
      <c r="I1656" s="186"/>
      <c r="J1656" s="187">
        <f>ROUND(I1656*H1656,2)</f>
        <v>0</v>
      </c>
      <c r="K1656" s="183" t="s">
        <v>203</v>
      </c>
      <c r="L1656" s="42"/>
      <c r="M1656" s="188" t="s">
        <v>28</v>
      </c>
      <c r="N1656" s="189" t="s">
        <v>45</v>
      </c>
      <c r="O1656" s="67"/>
      <c r="P1656" s="190">
        <f>O1656*H1656</f>
        <v>0</v>
      </c>
      <c r="Q1656" s="190">
        <v>4.0000000000000002E-4</v>
      </c>
      <c r="R1656" s="190">
        <f>Q1656*H1656</f>
        <v>1.304</v>
      </c>
      <c r="S1656" s="190">
        <v>0</v>
      </c>
      <c r="T1656" s="191">
        <f>S1656*H1656</f>
        <v>0</v>
      </c>
      <c r="U1656" s="37"/>
      <c r="V1656" s="37"/>
      <c r="W1656" s="37"/>
      <c r="X1656" s="37"/>
      <c r="Y1656" s="37"/>
      <c r="Z1656" s="37"/>
      <c r="AA1656" s="37"/>
      <c r="AB1656" s="37"/>
      <c r="AC1656" s="37"/>
      <c r="AD1656" s="37"/>
      <c r="AE1656" s="37"/>
      <c r="AR1656" s="192" t="s">
        <v>283</v>
      </c>
      <c r="AT1656" s="192" t="s">
        <v>199</v>
      </c>
      <c r="AU1656" s="192" t="s">
        <v>84</v>
      </c>
      <c r="AY1656" s="20" t="s">
        <v>197</v>
      </c>
      <c r="BE1656" s="193">
        <f>IF(N1656="základní",J1656,0)</f>
        <v>0</v>
      </c>
      <c r="BF1656" s="193">
        <f>IF(N1656="snížená",J1656,0)</f>
        <v>0</v>
      </c>
      <c r="BG1656" s="193">
        <f>IF(N1656="zákl. přenesená",J1656,0)</f>
        <v>0</v>
      </c>
      <c r="BH1656" s="193">
        <f>IF(N1656="sníž. přenesená",J1656,0)</f>
        <v>0</v>
      </c>
      <c r="BI1656" s="193">
        <f>IF(N1656="nulová",J1656,0)</f>
        <v>0</v>
      </c>
      <c r="BJ1656" s="20" t="s">
        <v>82</v>
      </c>
      <c r="BK1656" s="193">
        <f>ROUND(I1656*H1656,2)</f>
        <v>0</v>
      </c>
      <c r="BL1656" s="20" t="s">
        <v>283</v>
      </c>
      <c r="BM1656" s="192" t="s">
        <v>2225</v>
      </c>
    </row>
    <row r="1657" spans="1:65" s="2" customFormat="1" ht="11.25">
      <c r="A1657" s="37"/>
      <c r="B1657" s="38"/>
      <c r="C1657" s="39"/>
      <c r="D1657" s="194" t="s">
        <v>206</v>
      </c>
      <c r="E1657" s="39"/>
      <c r="F1657" s="195" t="s">
        <v>2226</v>
      </c>
      <c r="G1657" s="39"/>
      <c r="H1657" s="39"/>
      <c r="I1657" s="196"/>
      <c r="J1657" s="39"/>
      <c r="K1657" s="39"/>
      <c r="L1657" s="42"/>
      <c r="M1657" s="197"/>
      <c r="N1657" s="198"/>
      <c r="O1657" s="67"/>
      <c r="P1657" s="67"/>
      <c r="Q1657" s="67"/>
      <c r="R1657" s="67"/>
      <c r="S1657" s="67"/>
      <c r="T1657" s="68"/>
      <c r="U1657" s="37"/>
      <c r="V1657" s="37"/>
      <c r="W1657" s="37"/>
      <c r="X1657" s="37"/>
      <c r="Y1657" s="37"/>
      <c r="Z1657" s="37"/>
      <c r="AA1657" s="37"/>
      <c r="AB1657" s="37"/>
      <c r="AC1657" s="37"/>
      <c r="AD1657" s="37"/>
      <c r="AE1657" s="37"/>
      <c r="AT1657" s="20" t="s">
        <v>206</v>
      </c>
      <c r="AU1657" s="20" t="s">
        <v>84</v>
      </c>
    </row>
    <row r="1658" spans="1:65" s="15" customFormat="1" ht="11.25">
      <c r="B1658" s="222"/>
      <c r="C1658" s="223"/>
      <c r="D1658" s="201" t="s">
        <v>213</v>
      </c>
      <c r="E1658" s="224" t="s">
        <v>28</v>
      </c>
      <c r="F1658" s="225" t="s">
        <v>725</v>
      </c>
      <c r="G1658" s="223"/>
      <c r="H1658" s="224" t="s">
        <v>28</v>
      </c>
      <c r="I1658" s="226"/>
      <c r="J1658" s="223"/>
      <c r="K1658" s="223"/>
      <c r="L1658" s="227"/>
      <c r="M1658" s="228"/>
      <c r="N1658" s="229"/>
      <c r="O1658" s="229"/>
      <c r="P1658" s="229"/>
      <c r="Q1658" s="229"/>
      <c r="R1658" s="229"/>
      <c r="S1658" s="229"/>
      <c r="T1658" s="230"/>
      <c r="AT1658" s="231" t="s">
        <v>213</v>
      </c>
      <c r="AU1658" s="231" t="s">
        <v>84</v>
      </c>
      <c r="AV1658" s="15" t="s">
        <v>82</v>
      </c>
      <c r="AW1658" s="15" t="s">
        <v>35</v>
      </c>
      <c r="AX1658" s="15" t="s">
        <v>74</v>
      </c>
      <c r="AY1658" s="231" t="s">
        <v>197</v>
      </c>
    </row>
    <row r="1659" spans="1:65" s="15" customFormat="1" ht="11.25">
      <c r="B1659" s="222"/>
      <c r="C1659" s="223"/>
      <c r="D1659" s="201" t="s">
        <v>213</v>
      </c>
      <c r="E1659" s="224" t="s">
        <v>28</v>
      </c>
      <c r="F1659" s="225" t="s">
        <v>726</v>
      </c>
      <c r="G1659" s="223"/>
      <c r="H1659" s="224" t="s">
        <v>28</v>
      </c>
      <c r="I1659" s="226"/>
      <c r="J1659" s="223"/>
      <c r="K1659" s="223"/>
      <c r="L1659" s="227"/>
      <c r="M1659" s="228"/>
      <c r="N1659" s="229"/>
      <c r="O1659" s="229"/>
      <c r="P1659" s="229"/>
      <c r="Q1659" s="229"/>
      <c r="R1659" s="229"/>
      <c r="S1659" s="229"/>
      <c r="T1659" s="230"/>
      <c r="AT1659" s="231" t="s">
        <v>213</v>
      </c>
      <c r="AU1659" s="231" t="s">
        <v>84</v>
      </c>
      <c r="AV1659" s="15" t="s">
        <v>82</v>
      </c>
      <c r="AW1659" s="15" t="s">
        <v>35</v>
      </c>
      <c r="AX1659" s="15" t="s">
        <v>74</v>
      </c>
      <c r="AY1659" s="231" t="s">
        <v>197</v>
      </c>
    </row>
    <row r="1660" spans="1:65" s="13" customFormat="1" ht="11.25">
      <c r="B1660" s="199"/>
      <c r="C1660" s="200"/>
      <c r="D1660" s="201" t="s">
        <v>213</v>
      </c>
      <c r="E1660" s="202" t="s">
        <v>28</v>
      </c>
      <c r="F1660" s="203" t="s">
        <v>2227</v>
      </c>
      <c r="G1660" s="200"/>
      <c r="H1660" s="204">
        <v>3260</v>
      </c>
      <c r="I1660" s="205"/>
      <c r="J1660" s="200"/>
      <c r="K1660" s="200"/>
      <c r="L1660" s="206"/>
      <c r="M1660" s="207"/>
      <c r="N1660" s="208"/>
      <c r="O1660" s="208"/>
      <c r="P1660" s="208"/>
      <c r="Q1660" s="208"/>
      <c r="R1660" s="208"/>
      <c r="S1660" s="208"/>
      <c r="T1660" s="209"/>
      <c r="AT1660" s="210" t="s">
        <v>213</v>
      </c>
      <c r="AU1660" s="210" t="s">
        <v>84</v>
      </c>
      <c r="AV1660" s="13" t="s">
        <v>84</v>
      </c>
      <c r="AW1660" s="13" t="s">
        <v>35</v>
      </c>
      <c r="AX1660" s="13" t="s">
        <v>82</v>
      </c>
      <c r="AY1660" s="210" t="s">
        <v>197</v>
      </c>
    </row>
    <row r="1661" spans="1:65" s="2" customFormat="1" ht="24.2" customHeight="1">
      <c r="A1661" s="37"/>
      <c r="B1661" s="38"/>
      <c r="C1661" s="247" t="s">
        <v>2228</v>
      </c>
      <c r="D1661" s="247" t="s">
        <v>519</v>
      </c>
      <c r="E1661" s="248" t="s">
        <v>2229</v>
      </c>
      <c r="F1661" s="249" t="s">
        <v>2230</v>
      </c>
      <c r="G1661" s="250" t="s">
        <v>202</v>
      </c>
      <c r="H1661" s="251">
        <v>3799.53</v>
      </c>
      <c r="I1661" s="252"/>
      <c r="J1661" s="253">
        <f>ROUND(I1661*H1661,2)</f>
        <v>0</v>
      </c>
      <c r="K1661" s="249" t="s">
        <v>203</v>
      </c>
      <c r="L1661" s="254"/>
      <c r="M1661" s="255" t="s">
        <v>28</v>
      </c>
      <c r="N1661" s="256" t="s">
        <v>45</v>
      </c>
      <c r="O1661" s="67"/>
      <c r="P1661" s="190">
        <f>O1661*H1661</f>
        <v>0</v>
      </c>
      <c r="Q1661" s="190">
        <v>5.4000000000000003E-3</v>
      </c>
      <c r="R1661" s="190">
        <f>Q1661*H1661</f>
        <v>20.517462000000002</v>
      </c>
      <c r="S1661" s="190">
        <v>0</v>
      </c>
      <c r="T1661" s="191">
        <f>S1661*H1661</f>
        <v>0</v>
      </c>
      <c r="U1661" s="37"/>
      <c r="V1661" s="37"/>
      <c r="W1661" s="37"/>
      <c r="X1661" s="37"/>
      <c r="Y1661" s="37"/>
      <c r="Z1661" s="37"/>
      <c r="AA1661" s="37"/>
      <c r="AB1661" s="37"/>
      <c r="AC1661" s="37"/>
      <c r="AD1661" s="37"/>
      <c r="AE1661" s="37"/>
      <c r="AR1661" s="192" t="s">
        <v>365</v>
      </c>
      <c r="AT1661" s="192" t="s">
        <v>519</v>
      </c>
      <c r="AU1661" s="192" t="s">
        <v>84</v>
      </c>
      <c r="AY1661" s="20" t="s">
        <v>197</v>
      </c>
      <c r="BE1661" s="193">
        <f>IF(N1661="základní",J1661,0)</f>
        <v>0</v>
      </c>
      <c r="BF1661" s="193">
        <f>IF(N1661="snížená",J1661,0)</f>
        <v>0</v>
      </c>
      <c r="BG1661" s="193">
        <f>IF(N1661="zákl. přenesená",J1661,0)</f>
        <v>0</v>
      </c>
      <c r="BH1661" s="193">
        <f>IF(N1661="sníž. přenesená",J1661,0)</f>
        <v>0</v>
      </c>
      <c r="BI1661" s="193">
        <f>IF(N1661="nulová",J1661,0)</f>
        <v>0</v>
      </c>
      <c r="BJ1661" s="20" t="s">
        <v>82</v>
      </c>
      <c r="BK1661" s="193">
        <f>ROUND(I1661*H1661,2)</f>
        <v>0</v>
      </c>
      <c r="BL1661" s="20" t="s">
        <v>283</v>
      </c>
      <c r="BM1661" s="192" t="s">
        <v>2231</v>
      </c>
    </row>
    <row r="1662" spans="1:65" s="13" customFormat="1" ht="11.25">
      <c r="B1662" s="199"/>
      <c r="C1662" s="200"/>
      <c r="D1662" s="201" t="s">
        <v>213</v>
      </c>
      <c r="E1662" s="200"/>
      <c r="F1662" s="203" t="s">
        <v>2232</v>
      </c>
      <c r="G1662" s="200"/>
      <c r="H1662" s="204">
        <v>3799.53</v>
      </c>
      <c r="I1662" s="205"/>
      <c r="J1662" s="200"/>
      <c r="K1662" s="200"/>
      <c r="L1662" s="206"/>
      <c r="M1662" s="207"/>
      <c r="N1662" s="208"/>
      <c r="O1662" s="208"/>
      <c r="P1662" s="208"/>
      <c r="Q1662" s="208"/>
      <c r="R1662" s="208"/>
      <c r="S1662" s="208"/>
      <c r="T1662" s="209"/>
      <c r="AT1662" s="210" t="s">
        <v>213</v>
      </c>
      <c r="AU1662" s="210" t="s">
        <v>84</v>
      </c>
      <c r="AV1662" s="13" t="s">
        <v>84</v>
      </c>
      <c r="AW1662" s="13" t="s">
        <v>4</v>
      </c>
      <c r="AX1662" s="13" t="s">
        <v>82</v>
      </c>
      <c r="AY1662" s="210" t="s">
        <v>197</v>
      </c>
    </row>
    <row r="1663" spans="1:65" s="2" customFormat="1" ht="24.2" customHeight="1">
      <c r="A1663" s="37"/>
      <c r="B1663" s="38"/>
      <c r="C1663" s="181" t="s">
        <v>2233</v>
      </c>
      <c r="D1663" s="181" t="s">
        <v>199</v>
      </c>
      <c r="E1663" s="182" t="s">
        <v>2234</v>
      </c>
      <c r="F1663" s="183" t="s">
        <v>2235</v>
      </c>
      <c r="G1663" s="184" t="s">
        <v>202</v>
      </c>
      <c r="H1663" s="185">
        <v>134.19999999999999</v>
      </c>
      <c r="I1663" s="186"/>
      <c r="J1663" s="187">
        <f>ROUND(I1663*H1663,2)</f>
        <v>0</v>
      </c>
      <c r="K1663" s="183" t="s">
        <v>203</v>
      </c>
      <c r="L1663" s="42"/>
      <c r="M1663" s="188" t="s">
        <v>28</v>
      </c>
      <c r="N1663" s="189" t="s">
        <v>45</v>
      </c>
      <c r="O1663" s="67"/>
      <c r="P1663" s="190">
        <f>O1663*H1663</f>
        <v>0</v>
      </c>
      <c r="Q1663" s="190">
        <v>4.0000000000000002E-4</v>
      </c>
      <c r="R1663" s="190">
        <f>Q1663*H1663</f>
        <v>5.3679999999999999E-2</v>
      </c>
      <c r="S1663" s="190">
        <v>0</v>
      </c>
      <c r="T1663" s="191">
        <f>S1663*H1663</f>
        <v>0</v>
      </c>
      <c r="U1663" s="37"/>
      <c r="V1663" s="37"/>
      <c r="W1663" s="37"/>
      <c r="X1663" s="37"/>
      <c r="Y1663" s="37"/>
      <c r="Z1663" s="37"/>
      <c r="AA1663" s="37"/>
      <c r="AB1663" s="37"/>
      <c r="AC1663" s="37"/>
      <c r="AD1663" s="37"/>
      <c r="AE1663" s="37"/>
      <c r="AR1663" s="192" t="s">
        <v>283</v>
      </c>
      <c r="AT1663" s="192" t="s">
        <v>199</v>
      </c>
      <c r="AU1663" s="192" t="s">
        <v>84</v>
      </c>
      <c r="AY1663" s="20" t="s">
        <v>197</v>
      </c>
      <c r="BE1663" s="193">
        <f>IF(N1663="základní",J1663,0)</f>
        <v>0</v>
      </c>
      <c r="BF1663" s="193">
        <f>IF(N1663="snížená",J1663,0)</f>
        <v>0</v>
      </c>
      <c r="BG1663" s="193">
        <f>IF(N1663="zákl. přenesená",J1663,0)</f>
        <v>0</v>
      </c>
      <c r="BH1663" s="193">
        <f>IF(N1663="sníž. přenesená",J1663,0)</f>
        <v>0</v>
      </c>
      <c r="BI1663" s="193">
        <f>IF(N1663="nulová",J1663,0)</f>
        <v>0</v>
      </c>
      <c r="BJ1663" s="20" t="s">
        <v>82</v>
      </c>
      <c r="BK1663" s="193">
        <f>ROUND(I1663*H1663,2)</f>
        <v>0</v>
      </c>
      <c r="BL1663" s="20" t="s">
        <v>283</v>
      </c>
      <c r="BM1663" s="192" t="s">
        <v>2236</v>
      </c>
    </row>
    <row r="1664" spans="1:65" s="2" customFormat="1" ht="11.25">
      <c r="A1664" s="37"/>
      <c r="B1664" s="38"/>
      <c r="C1664" s="39"/>
      <c r="D1664" s="194" t="s">
        <v>206</v>
      </c>
      <c r="E1664" s="39"/>
      <c r="F1664" s="195" t="s">
        <v>2237</v>
      </c>
      <c r="G1664" s="39"/>
      <c r="H1664" s="39"/>
      <c r="I1664" s="196"/>
      <c r="J1664" s="39"/>
      <c r="K1664" s="39"/>
      <c r="L1664" s="42"/>
      <c r="M1664" s="197"/>
      <c r="N1664" s="198"/>
      <c r="O1664" s="67"/>
      <c r="P1664" s="67"/>
      <c r="Q1664" s="67"/>
      <c r="R1664" s="67"/>
      <c r="S1664" s="67"/>
      <c r="T1664" s="68"/>
      <c r="U1664" s="37"/>
      <c r="V1664" s="37"/>
      <c r="W1664" s="37"/>
      <c r="X1664" s="37"/>
      <c r="Y1664" s="37"/>
      <c r="Z1664" s="37"/>
      <c r="AA1664" s="37"/>
      <c r="AB1664" s="37"/>
      <c r="AC1664" s="37"/>
      <c r="AD1664" s="37"/>
      <c r="AE1664" s="37"/>
      <c r="AT1664" s="20" t="s">
        <v>206</v>
      </c>
      <c r="AU1664" s="20" t="s">
        <v>84</v>
      </c>
    </row>
    <row r="1665" spans="1:65" s="15" customFormat="1" ht="11.25">
      <c r="B1665" s="222"/>
      <c r="C1665" s="223"/>
      <c r="D1665" s="201" t="s">
        <v>213</v>
      </c>
      <c r="E1665" s="224" t="s">
        <v>28</v>
      </c>
      <c r="F1665" s="225" t="s">
        <v>725</v>
      </c>
      <c r="G1665" s="223"/>
      <c r="H1665" s="224" t="s">
        <v>28</v>
      </c>
      <c r="I1665" s="226"/>
      <c r="J1665" s="223"/>
      <c r="K1665" s="223"/>
      <c r="L1665" s="227"/>
      <c r="M1665" s="228"/>
      <c r="N1665" s="229"/>
      <c r="O1665" s="229"/>
      <c r="P1665" s="229"/>
      <c r="Q1665" s="229"/>
      <c r="R1665" s="229"/>
      <c r="S1665" s="229"/>
      <c r="T1665" s="230"/>
      <c r="AT1665" s="231" t="s">
        <v>213</v>
      </c>
      <c r="AU1665" s="231" t="s">
        <v>84</v>
      </c>
      <c r="AV1665" s="15" t="s">
        <v>82</v>
      </c>
      <c r="AW1665" s="15" t="s">
        <v>35</v>
      </c>
      <c r="AX1665" s="15" t="s">
        <v>74</v>
      </c>
      <c r="AY1665" s="231" t="s">
        <v>197</v>
      </c>
    </row>
    <row r="1666" spans="1:65" s="15" customFormat="1" ht="11.25">
      <c r="B1666" s="222"/>
      <c r="C1666" s="223"/>
      <c r="D1666" s="201" t="s">
        <v>213</v>
      </c>
      <c r="E1666" s="224" t="s">
        <v>28</v>
      </c>
      <c r="F1666" s="225" t="s">
        <v>2238</v>
      </c>
      <c r="G1666" s="223"/>
      <c r="H1666" s="224" t="s">
        <v>28</v>
      </c>
      <c r="I1666" s="226"/>
      <c r="J1666" s="223"/>
      <c r="K1666" s="223"/>
      <c r="L1666" s="227"/>
      <c r="M1666" s="228"/>
      <c r="N1666" s="229"/>
      <c r="O1666" s="229"/>
      <c r="P1666" s="229"/>
      <c r="Q1666" s="229"/>
      <c r="R1666" s="229"/>
      <c r="S1666" s="229"/>
      <c r="T1666" s="230"/>
      <c r="AT1666" s="231" t="s">
        <v>213</v>
      </c>
      <c r="AU1666" s="231" t="s">
        <v>84</v>
      </c>
      <c r="AV1666" s="15" t="s">
        <v>82</v>
      </c>
      <c r="AW1666" s="15" t="s">
        <v>35</v>
      </c>
      <c r="AX1666" s="15" t="s">
        <v>74</v>
      </c>
      <c r="AY1666" s="231" t="s">
        <v>197</v>
      </c>
    </row>
    <row r="1667" spans="1:65" s="13" customFormat="1" ht="11.25">
      <c r="B1667" s="199"/>
      <c r="C1667" s="200"/>
      <c r="D1667" s="201" t="s">
        <v>213</v>
      </c>
      <c r="E1667" s="202" t="s">
        <v>28</v>
      </c>
      <c r="F1667" s="203" t="s">
        <v>2220</v>
      </c>
      <c r="G1667" s="200"/>
      <c r="H1667" s="204">
        <v>55</v>
      </c>
      <c r="I1667" s="205"/>
      <c r="J1667" s="200"/>
      <c r="K1667" s="200"/>
      <c r="L1667" s="206"/>
      <c r="M1667" s="207"/>
      <c r="N1667" s="208"/>
      <c r="O1667" s="208"/>
      <c r="P1667" s="208"/>
      <c r="Q1667" s="208"/>
      <c r="R1667" s="208"/>
      <c r="S1667" s="208"/>
      <c r="T1667" s="209"/>
      <c r="AT1667" s="210" t="s">
        <v>213</v>
      </c>
      <c r="AU1667" s="210" t="s">
        <v>84</v>
      </c>
      <c r="AV1667" s="13" t="s">
        <v>84</v>
      </c>
      <c r="AW1667" s="13" t="s">
        <v>35</v>
      </c>
      <c r="AX1667" s="13" t="s">
        <v>74</v>
      </c>
      <c r="AY1667" s="210" t="s">
        <v>197</v>
      </c>
    </row>
    <row r="1668" spans="1:65" s="13" customFormat="1" ht="11.25">
      <c r="B1668" s="199"/>
      <c r="C1668" s="200"/>
      <c r="D1668" s="201" t="s">
        <v>213</v>
      </c>
      <c r="E1668" s="202" t="s">
        <v>28</v>
      </c>
      <c r="F1668" s="203" t="s">
        <v>2221</v>
      </c>
      <c r="G1668" s="200"/>
      <c r="H1668" s="204">
        <v>79.2</v>
      </c>
      <c r="I1668" s="205"/>
      <c r="J1668" s="200"/>
      <c r="K1668" s="200"/>
      <c r="L1668" s="206"/>
      <c r="M1668" s="207"/>
      <c r="N1668" s="208"/>
      <c r="O1668" s="208"/>
      <c r="P1668" s="208"/>
      <c r="Q1668" s="208"/>
      <c r="R1668" s="208"/>
      <c r="S1668" s="208"/>
      <c r="T1668" s="209"/>
      <c r="AT1668" s="210" t="s">
        <v>213</v>
      </c>
      <c r="AU1668" s="210" t="s">
        <v>84</v>
      </c>
      <c r="AV1668" s="13" t="s">
        <v>84</v>
      </c>
      <c r="AW1668" s="13" t="s">
        <v>35</v>
      </c>
      <c r="AX1668" s="13" t="s">
        <v>74</v>
      </c>
      <c r="AY1668" s="210" t="s">
        <v>197</v>
      </c>
    </row>
    <row r="1669" spans="1:65" s="14" customFormat="1" ht="11.25">
      <c r="B1669" s="211"/>
      <c r="C1669" s="212"/>
      <c r="D1669" s="201" t="s">
        <v>213</v>
      </c>
      <c r="E1669" s="213" t="s">
        <v>28</v>
      </c>
      <c r="F1669" s="214" t="s">
        <v>226</v>
      </c>
      <c r="G1669" s="212"/>
      <c r="H1669" s="215">
        <v>134.19999999999999</v>
      </c>
      <c r="I1669" s="216"/>
      <c r="J1669" s="212"/>
      <c r="K1669" s="212"/>
      <c r="L1669" s="217"/>
      <c r="M1669" s="218"/>
      <c r="N1669" s="219"/>
      <c r="O1669" s="219"/>
      <c r="P1669" s="219"/>
      <c r="Q1669" s="219"/>
      <c r="R1669" s="219"/>
      <c r="S1669" s="219"/>
      <c r="T1669" s="220"/>
      <c r="AT1669" s="221" t="s">
        <v>213</v>
      </c>
      <c r="AU1669" s="221" t="s">
        <v>84</v>
      </c>
      <c r="AV1669" s="14" t="s">
        <v>204</v>
      </c>
      <c r="AW1669" s="14" t="s">
        <v>35</v>
      </c>
      <c r="AX1669" s="14" t="s">
        <v>82</v>
      </c>
      <c r="AY1669" s="221" t="s">
        <v>197</v>
      </c>
    </row>
    <row r="1670" spans="1:65" s="2" customFormat="1" ht="16.5" customHeight="1">
      <c r="A1670" s="37"/>
      <c r="B1670" s="38"/>
      <c r="C1670" s="181" t="s">
        <v>2239</v>
      </c>
      <c r="D1670" s="181" t="s">
        <v>199</v>
      </c>
      <c r="E1670" s="182" t="s">
        <v>2240</v>
      </c>
      <c r="F1670" s="183" t="s">
        <v>2241</v>
      </c>
      <c r="G1670" s="184" t="s">
        <v>265</v>
      </c>
      <c r="H1670" s="185">
        <v>176</v>
      </c>
      <c r="I1670" s="186"/>
      <c r="J1670" s="187">
        <f>ROUND(I1670*H1670,2)</f>
        <v>0</v>
      </c>
      <c r="K1670" s="183" t="s">
        <v>203</v>
      </c>
      <c r="L1670" s="42"/>
      <c r="M1670" s="188" t="s">
        <v>28</v>
      </c>
      <c r="N1670" s="189" t="s">
        <v>45</v>
      </c>
      <c r="O1670" s="67"/>
      <c r="P1670" s="190">
        <f>O1670*H1670</f>
        <v>0</v>
      </c>
      <c r="Q1670" s="190">
        <v>1.6000000000000001E-4</v>
      </c>
      <c r="R1670" s="190">
        <f>Q1670*H1670</f>
        <v>2.8160000000000001E-2</v>
      </c>
      <c r="S1670" s="190">
        <v>0</v>
      </c>
      <c r="T1670" s="191">
        <f>S1670*H1670</f>
        <v>0</v>
      </c>
      <c r="U1670" s="37"/>
      <c r="V1670" s="37"/>
      <c r="W1670" s="37"/>
      <c r="X1670" s="37"/>
      <c r="Y1670" s="37"/>
      <c r="Z1670" s="37"/>
      <c r="AA1670" s="37"/>
      <c r="AB1670" s="37"/>
      <c r="AC1670" s="37"/>
      <c r="AD1670" s="37"/>
      <c r="AE1670" s="37"/>
      <c r="AR1670" s="192" t="s">
        <v>283</v>
      </c>
      <c r="AT1670" s="192" t="s">
        <v>199</v>
      </c>
      <c r="AU1670" s="192" t="s">
        <v>84</v>
      </c>
      <c r="AY1670" s="20" t="s">
        <v>197</v>
      </c>
      <c r="BE1670" s="193">
        <f>IF(N1670="základní",J1670,0)</f>
        <v>0</v>
      </c>
      <c r="BF1670" s="193">
        <f>IF(N1670="snížená",J1670,0)</f>
        <v>0</v>
      </c>
      <c r="BG1670" s="193">
        <f>IF(N1670="zákl. přenesená",J1670,0)</f>
        <v>0</v>
      </c>
      <c r="BH1670" s="193">
        <f>IF(N1670="sníž. přenesená",J1670,0)</f>
        <v>0</v>
      </c>
      <c r="BI1670" s="193">
        <f>IF(N1670="nulová",J1670,0)</f>
        <v>0</v>
      </c>
      <c r="BJ1670" s="20" t="s">
        <v>82</v>
      </c>
      <c r="BK1670" s="193">
        <f>ROUND(I1670*H1670,2)</f>
        <v>0</v>
      </c>
      <c r="BL1670" s="20" t="s">
        <v>283</v>
      </c>
      <c r="BM1670" s="192" t="s">
        <v>2242</v>
      </c>
    </row>
    <row r="1671" spans="1:65" s="2" customFormat="1" ht="11.25">
      <c r="A1671" s="37"/>
      <c r="B1671" s="38"/>
      <c r="C1671" s="39"/>
      <c r="D1671" s="194" t="s">
        <v>206</v>
      </c>
      <c r="E1671" s="39"/>
      <c r="F1671" s="195" t="s">
        <v>2243</v>
      </c>
      <c r="G1671" s="39"/>
      <c r="H1671" s="39"/>
      <c r="I1671" s="196"/>
      <c r="J1671" s="39"/>
      <c r="K1671" s="39"/>
      <c r="L1671" s="42"/>
      <c r="M1671" s="197"/>
      <c r="N1671" s="198"/>
      <c r="O1671" s="67"/>
      <c r="P1671" s="67"/>
      <c r="Q1671" s="67"/>
      <c r="R1671" s="67"/>
      <c r="S1671" s="67"/>
      <c r="T1671" s="68"/>
      <c r="U1671" s="37"/>
      <c r="V1671" s="37"/>
      <c r="W1671" s="37"/>
      <c r="X1671" s="37"/>
      <c r="Y1671" s="37"/>
      <c r="Z1671" s="37"/>
      <c r="AA1671" s="37"/>
      <c r="AB1671" s="37"/>
      <c r="AC1671" s="37"/>
      <c r="AD1671" s="37"/>
      <c r="AE1671" s="37"/>
      <c r="AT1671" s="20" t="s">
        <v>206</v>
      </c>
      <c r="AU1671" s="20" t="s">
        <v>84</v>
      </c>
    </row>
    <row r="1672" spans="1:65" s="15" customFormat="1" ht="11.25">
      <c r="B1672" s="222"/>
      <c r="C1672" s="223"/>
      <c r="D1672" s="201" t="s">
        <v>213</v>
      </c>
      <c r="E1672" s="224" t="s">
        <v>28</v>
      </c>
      <c r="F1672" s="225" t="s">
        <v>725</v>
      </c>
      <c r="G1672" s="223"/>
      <c r="H1672" s="224" t="s">
        <v>28</v>
      </c>
      <c r="I1672" s="226"/>
      <c r="J1672" s="223"/>
      <c r="K1672" s="223"/>
      <c r="L1672" s="227"/>
      <c r="M1672" s="228"/>
      <c r="N1672" s="229"/>
      <c r="O1672" s="229"/>
      <c r="P1672" s="229"/>
      <c r="Q1672" s="229"/>
      <c r="R1672" s="229"/>
      <c r="S1672" s="229"/>
      <c r="T1672" s="230"/>
      <c r="AT1672" s="231" t="s">
        <v>213</v>
      </c>
      <c r="AU1672" s="231" t="s">
        <v>84</v>
      </c>
      <c r="AV1672" s="15" t="s">
        <v>82</v>
      </c>
      <c r="AW1672" s="15" t="s">
        <v>35</v>
      </c>
      <c r="AX1672" s="15" t="s">
        <v>74</v>
      </c>
      <c r="AY1672" s="231" t="s">
        <v>197</v>
      </c>
    </row>
    <row r="1673" spans="1:65" s="15" customFormat="1" ht="11.25">
      <c r="B1673" s="222"/>
      <c r="C1673" s="223"/>
      <c r="D1673" s="201" t="s">
        <v>213</v>
      </c>
      <c r="E1673" s="224" t="s">
        <v>28</v>
      </c>
      <c r="F1673" s="225" t="s">
        <v>2238</v>
      </c>
      <c r="G1673" s="223"/>
      <c r="H1673" s="224" t="s">
        <v>28</v>
      </c>
      <c r="I1673" s="226"/>
      <c r="J1673" s="223"/>
      <c r="K1673" s="223"/>
      <c r="L1673" s="227"/>
      <c r="M1673" s="228"/>
      <c r="N1673" s="229"/>
      <c r="O1673" s="229"/>
      <c r="P1673" s="229"/>
      <c r="Q1673" s="229"/>
      <c r="R1673" s="229"/>
      <c r="S1673" s="229"/>
      <c r="T1673" s="230"/>
      <c r="AT1673" s="231" t="s">
        <v>213</v>
      </c>
      <c r="AU1673" s="231" t="s">
        <v>84</v>
      </c>
      <c r="AV1673" s="15" t="s">
        <v>82</v>
      </c>
      <c r="AW1673" s="15" t="s">
        <v>35</v>
      </c>
      <c r="AX1673" s="15" t="s">
        <v>74</v>
      </c>
      <c r="AY1673" s="231" t="s">
        <v>197</v>
      </c>
    </row>
    <row r="1674" spans="1:65" s="13" customFormat="1" ht="11.25">
      <c r="B1674" s="199"/>
      <c r="C1674" s="200"/>
      <c r="D1674" s="201" t="s">
        <v>213</v>
      </c>
      <c r="E1674" s="202" t="s">
        <v>28</v>
      </c>
      <c r="F1674" s="203" t="s">
        <v>2244</v>
      </c>
      <c r="G1674" s="200"/>
      <c r="H1674" s="204">
        <v>110</v>
      </c>
      <c r="I1674" s="205"/>
      <c r="J1674" s="200"/>
      <c r="K1674" s="200"/>
      <c r="L1674" s="206"/>
      <c r="M1674" s="207"/>
      <c r="N1674" s="208"/>
      <c r="O1674" s="208"/>
      <c r="P1674" s="208"/>
      <c r="Q1674" s="208"/>
      <c r="R1674" s="208"/>
      <c r="S1674" s="208"/>
      <c r="T1674" s="209"/>
      <c r="AT1674" s="210" t="s">
        <v>213</v>
      </c>
      <c r="AU1674" s="210" t="s">
        <v>84</v>
      </c>
      <c r="AV1674" s="13" t="s">
        <v>84</v>
      </c>
      <c r="AW1674" s="13" t="s">
        <v>35</v>
      </c>
      <c r="AX1674" s="13" t="s">
        <v>74</v>
      </c>
      <c r="AY1674" s="210" t="s">
        <v>197</v>
      </c>
    </row>
    <row r="1675" spans="1:65" s="13" customFormat="1" ht="11.25">
      <c r="B1675" s="199"/>
      <c r="C1675" s="200"/>
      <c r="D1675" s="201" t="s">
        <v>213</v>
      </c>
      <c r="E1675" s="202" t="s">
        <v>28</v>
      </c>
      <c r="F1675" s="203" t="s">
        <v>2245</v>
      </c>
      <c r="G1675" s="200"/>
      <c r="H1675" s="204">
        <v>66</v>
      </c>
      <c r="I1675" s="205"/>
      <c r="J1675" s="200"/>
      <c r="K1675" s="200"/>
      <c r="L1675" s="206"/>
      <c r="M1675" s="207"/>
      <c r="N1675" s="208"/>
      <c r="O1675" s="208"/>
      <c r="P1675" s="208"/>
      <c r="Q1675" s="208"/>
      <c r="R1675" s="208"/>
      <c r="S1675" s="208"/>
      <c r="T1675" s="209"/>
      <c r="AT1675" s="210" t="s">
        <v>213</v>
      </c>
      <c r="AU1675" s="210" t="s">
        <v>84</v>
      </c>
      <c r="AV1675" s="13" t="s">
        <v>84</v>
      </c>
      <c r="AW1675" s="13" t="s">
        <v>35</v>
      </c>
      <c r="AX1675" s="13" t="s">
        <v>74</v>
      </c>
      <c r="AY1675" s="210" t="s">
        <v>197</v>
      </c>
    </row>
    <row r="1676" spans="1:65" s="14" customFormat="1" ht="11.25">
      <c r="B1676" s="211"/>
      <c r="C1676" s="212"/>
      <c r="D1676" s="201" t="s">
        <v>213</v>
      </c>
      <c r="E1676" s="213" t="s">
        <v>28</v>
      </c>
      <c r="F1676" s="214" t="s">
        <v>226</v>
      </c>
      <c r="G1676" s="212"/>
      <c r="H1676" s="215">
        <v>176</v>
      </c>
      <c r="I1676" s="216"/>
      <c r="J1676" s="212"/>
      <c r="K1676" s="212"/>
      <c r="L1676" s="217"/>
      <c r="M1676" s="218"/>
      <c r="N1676" s="219"/>
      <c r="O1676" s="219"/>
      <c r="P1676" s="219"/>
      <c r="Q1676" s="219"/>
      <c r="R1676" s="219"/>
      <c r="S1676" s="219"/>
      <c r="T1676" s="220"/>
      <c r="AT1676" s="221" t="s">
        <v>213</v>
      </c>
      <c r="AU1676" s="221" t="s">
        <v>84</v>
      </c>
      <c r="AV1676" s="14" t="s">
        <v>204</v>
      </c>
      <c r="AW1676" s="14" t="s">
        <v>35</v>
      </c>
      <c r="AX1676" s="14" t="s">
        <v>82</v>
      </c>
      <c r="AY1676" s="221" t="s">
        <v>197</v>
      </c>
    </row>
    <row r="1677" spans="1:65" s="2" customFormat="1" ht="24.2" customHeight="1">
      <c r="A1677" s="37"/>
      <c r="B1677" s="38"/>
      <c r="C1677" s="181" t="s">
        <v>2246</v>
      </c>
      <c r="D1677" s="181" t="s">
        <v>199</v>
      </c>
      <c r="E1677" s="182" t="s">
        <v>2247</v>
      </c>
      <c r="F1677" s="183" t="s">
        <v>2248</v>
      </c>
      <c r="G1677" s="184" t="s">
        <v>428</v>
      </c>
      <c r="H1677" s="185">
        <v>22.922000000000001</v>
      </c>
      <c r="I1677" s="186"/>
      <c r="J1677" s="187">
        <f>ROUND(I1677*H1677,2)</f>
        <v>0</v>
      </c>
      <c r="K1677" s="183" t="s">
        <v>203</v>
      </c>
      <c r="L1677" s="42"/>
      <c r="M1677" s="188" t="s">
        <v>28</v>
      </c>
      <c r="N1677" s="189" t="s">
        <v>45</v>
      </c>
      <c r="O1677" s="67"/>
      <c r="P1677" s="190">
        <f>O1677*H1677</f>
        <v>0</v>
      </c>
      <c r="Q1677" s="190">
        <v>0</v>
      </c>
      <c r="R1677" s="190">
        <f>Q1677*H1677</f>
        <v>0</v>
      </c>
      <c r="S1677" s="190">
        <v>0</v>
      </c>
      <c r="T1677" s="191">
        <f>S1677*H1677</f>
        <v>0</v>
      </c>
      <c r="U1677" s="37"/>
      <c r="V1677" s="37"/>
      <c r="W1677" s="37"/>
      <c r="X1677" s="37"/>
      <c r="Y1677" s="37"/>
      <c r="Z1677" s="37"/>
      <c r="AA1677" s="37"/>
      <c r="AB1677" s="37"/>
      <c r="AC1677" s="37"/>
      <c r="AD1677" s="37"/>
      <c r="AE1677" s="37"/>
      <c r="AR1677" s="192" t="s">
        <v>283</v>
      </c>
      <c r="AT1677" s="192" t="s">
        <v>199</v>
      </c>
      <c r="AU1677" s="192" t="s">
        <v>84</v>
      </c>
      <c r="AY1677" s="20" t="s">
        <v>197</v>
      </c>
      <c r="BE1677" s="193">
        <f>IF(N1677="základní",J1677,0)</f>
        <v>0</v>
      </c>
      <c r="BF1677" s="193">
        <f>IF(N1677="snížená",J1677,0)</f>
        <v>0</v>
      </c>
      <c r="BG1677" s="193">
        <f>IF(N1677="zákl. přenesená",J1677,0)</f>
        <v>0</v>
      </c>
      <c r="BH1677" s="193">
        <f>IF(N1677="sníž. přenesená",J1677,0)</f>
        <v>0</v>
      </c>
      <c r="BI1677" s="193">
        <f>IF(N1677="nulová",J1677,0)</f>
        <v>0</v>
      </c>
      <c r="BJ1677" s="20" t="s">
        <v>82</v>
      </c>
      <c r="BK1677" s="193">
        <f>ROUND(I1677*H1677,2)</f>
        <v>0</v>
      </c>
      <c r="BL1677" s="20" t="s">
        <v>283</v>
      </c>
      <c r="BM1677" s="192" t="s">
        <v>2249</v>
      </c>
    </row>
    <row r="1678" spans="1:65" s="2" customFormat="1" ht="11.25">
      <c r="A1678" s="37"/>
      <c r="B1678" s="38"/>
      <c r="C1678" s="39"/>
      <c r="D1678" s="194" t="s">
        <v>206</v>
      </c>
      <c r="E1678" s="39"/>
      <c r="F1678" s="195" t="s">
        <v>2250</v>
      </c>
      <c r="G1678" s="39"/>
      <c r="H1678" s="39"/>
      <c r="I1678" s="196"/>
      <c r="J1678" s="39"/>
      <c r="K1678" s="39"/>
      <c r="L1678" s="42"/>
      <c r="M1678" s="197"/>
      <c r="N1678" s="198"/>
      <c r="O1678" s="67"/>
      <c r="P1678" s="67"/>
      <c r="Q1678" s="67"/>
      <c r="R1678" s="67"/>
      <c r="S1678" s="67"/>
      <c r="T1678" s="68"/>
      <c r="U1678" s="37"/>
      <c r="V1678" s="37"/>
      <c r="W1678" s="37"/>
      <c r="X1678" s="37"/>
      <c r="Y1678" s="37"/>
      <c r="Z1678" s="37"/>
      <c r="AA1678" s="37"/>
      <c r="AB1678" s="37"/>
      <c r="AC1678" s="37"/>
      <c r="AD1678" s="37"/>
      <c r="AE1678" s="37"/>
      <c r="AT1678" s="20" t="s">
        <v>206</v>
      </c>
      <c r="AU1678" s="20" t="s">
        <v>84</v>
      </c>
    </row>
    <row r="1679" spans="1:65" s="2" customFormat="1" ht="37.9" customHeight="1">
      <c r="A1679" s="37"/>
      <c r="B1679" s="38"/>
      <c r="C1679" s="181" t="s">
        <v>2251</v>
      </c>
      <c r="D1679" s="181" t="s">
        <v>199</v>
      </c>
      <c r="E1679" s="182" t="s">
        <v>2252</v>
      </c>
      <c r="F1679" s="183" t="s">
        <v>2253</v>
      </c>
      <c r="G1679" s="184" t="s">
        <v>428</v>
      </c>
      <c r="H1679" s="185">
        <v>22.922000000000001</v>
      </c>
      <c r="I1679" s="186"/>
      <c r="J1679" s="187">
        <f>ROUND(I1679*H1679,2)</f>
        <v>0</v>
      </c>
      <c r="K1679" s="183" t="s">
        <v>203</v>
      </c>
      <c r="L1679" s="42"/>
      <c r="M1679" s="188" t="s">
        <v>28</v>
      </c>
      <c r="N1679" s="189" t="s">
        <v>45</v>
      </c>
      <c r="O1679" s="67"/>
      <c r="P1679" s="190">
        <f>O1679*H1679</f>
        <v>0</v>
      </c>
      <c r="Q1679" s="190">
        <v>0</v>
      </c>
      <c r="R1679" s="190">
        <f>Q1679*H1679</f>
        <v>0</v>
      </c>
      <c r="S1679" s="190">
        <v>0</v>
      </c>
      <c r="T1679" s="191">
        <f>S1679*H1679</f>
        <v>0</v>
      </c>
      <c r="U1679" s="37"/>
      <c r="V1679" s="37"/>
      <c r="W1679" s="37"/>
      <c r="X1679" s="37"/>
      <c r="Y1679" s="37"/>
      <c r="Z1679" s="37"/>
      <c r="AA1679" s="37"/>
      <c r="AB1679" s="37"/>
      <c r="AC1679" s="37"/>
      <c r="AD1679" s="37"/>
      <c r="AE1679" s="37"/>
      <c r="AR1679" s="192" t="s">
        <v>283</v>
      </c>
      <c r="AT1679" s="192" t="s">
        <v>199</v>
      </c>
      <c r="AU1679" s="192" t="s">
        <v>84</v>
      </c>
      <c r="AY1679" s="20" t="s">
        <v>197</v>
      </c>
      <c r="BE1679" s="193">
        <f>IF(N1679="základní",J1679,0)</f>
        <v>0</v>
      </c>
      <c r="BF1679" s="193">
        <f>IF(N1679="snížená",J1679,0)</f>
        <v>0</v>
      </c>
      <c r="BG1679" s="193">
        <f>IF(N1679="zákl. přenesená",J1679,0)</f>
        <v>0</v>
      </c>
      <c r="BH1679" s="193">
        <f>IF(N1679="sníž. přenesená",J1679,0)</f>
        <v>0</v>
      </c>
      <c r="BI1679" s="193">
        <f>IF(N1679="nulová",J1679,0)</f>
        <v>0</v>
      </c>
      <c r="BJ1679" s="20" t="s">
        <v>82</v>
      </c>
      <c r="BK1679" s="193">
        <f>ROUND(I1679*H1679,2)</f>
        <v>0</v>
      </c>
      <c r="BL1679" s="20" t="s">
        <v>283</v>
      </c>
      <c r="BM1679" s="192" t="s">
        <v>2254</v>
      </c>
    </row>
    <row r="1680" spans="1:65" s="2" customFormat="1" ht="11.25">
      <c r="A1680" s="37"/>
      <c r="B1680" s="38"/>
      <c r="C1680" s="39"/>
      <c r="D1680" s="194" t="s">
        <v>206</v>
      </c>
      <c r="E1680" s="39"/>
      <c r="F1680" s="195" t="s">
        <v>2255</v>
      </c>
      <c r="G1680" s="39"/>
      <c r="H1680" s="39"/>
      <c r="I1680" s="196"/>
      <c r="J1680" s="39"/>
      <c r="K1680" s="39"/>
      <c r="L1680" s="42"/>
      <c r="M1680" s="197"/>
      <c r="N1680" s="198"/>
      <c r="O1680" s="67"/>
      <c r="P1680" s="67"/>
      <c r="Q1680" s="67"/>
      <c r="R1680" s="67"/>
      <c r="S1680" s="67"/>
      <c r="T1680" s="68"/>
      <c r="U1680" s="37"/>
      <c r="V1680" s="37"/>
      <c r="W1680" s="37"/>
      <c r="X1680" s="37"/>
      <c r="Y1680" s="37"/>
      <c r="Z1680" s="37"/>
      <c r="AA1680" s="37"/>
      <c r="AB1680" s="37"/>
      <c r="AC1680" s="37"/>
      <c r="AD1680" s="37"/>
      <c r="AE1680" s="37"/>
      <c r="AT1680" s="20" t="s">
        <v>206</v>
      </c>
      <c r="AU1680" s="20" t="s">
        <v>84</v>
      </c>
    </row>
    <row r="1681" spans="1:65" s="12" customFormat="1" ht="22.9" customHeight="1">
      <c r="B1681" s="165"/>
      <c r="C1681" s="166"/>
      <c r="D1681" s="167" t="s">
        <v>73</v>
      </c>
      <c r="E1681" s="179" t="s">
        <v>2256</v>
      </c>
      <c r="F1681" s="179" t="s">
        <v>2257</v>
      </c>
      <c r="G1681" s="166"/>
      <c r="H1681" s="166"/>
      <c r="I1681" s="169"/>
      <c r="J1681" s="180">
        <f>BK1681</f>
        <v>0</v>
      </c>
      <c r="K1681" s="166"/>
      <c r="L1681" s="171"/>
      <c r="M1681" s="172"/>
      <c r="N1681" s="173"/>
      <c r="O1681" s="173"/>
      <c r="P1681" s="174">
        <f>SUM(P1682:P1904)</f>
        <v>0</v>
      </c>
      <c r="Q1681" s="173"/>
      <c r="R1681" s="174">
        <f>SUM(R1682:R1904)</f>
        <v>138.14544581999999</v>
      </c>
      <c r="S1681" s="173"/>
      <c r="T1681" s="175">
        <f>SUM(T1682:T1904)</f>
        <v>0</v>
      </c>
      <c r="AR1681" s="176" t="s">
        <v>84</v>
      </c>
      <c r="AT1681" s="177" t="s">
        <v>73</v>
      </c>
      <c r="AU1681" s="177" t="s">
        <v>82</v>
      </c>
      <c r="AY1681" s="176" t="s">
        <v>197</v>
      </c>
      <c r="BK1681" s="178">
        <f>SUM(BK1682:BK1904)</f>
        <v>0</v>
      </c>
    </row>
    <row r="1682" spans="1:65" s="2" customFormat="1" ht="24.2" customHeight="1">
      <c r="A1682" s="37"/>
      <c r="B1682" s="38"/>
      <c r="C1682" s="181" t="s">
        <v>2258</v>
      </c>
      <c r="D1682" s="181" t="s">
        <v>199</v>
      </c>
      <c r="E1682" s="182" t="s">
        <v>2259</v>
      </c>
      <c r="F1682" s="183" t="s">
        <v>2260</v>
      </c>
      <c r="G1682" s="184" t="s">
        <v>202</v>
      </c>
      <c r="H1682" s="185">
        <v>306</v>
      </c>
      <c r="I1682" s="186"/>
      <c r="J1682" s="187">
        <f>ROUND(I1682*H1682,2)</f>
        <v>0</v>
      </c>
      <c r="K1682" s="183" t="s">
        <v>203</v>
      </c>
      <c r="L1682" s="42"/>
      <c r="M1682" s="188" t="s">
        <v>28</v>
      </c>
      <c r="N1682" s="189" t="s">
        <v>45</v>
      </c>
      <c r="O1682" s="67"/>
      <c r="P1682" s="190">
        <f>O1682*H1682</f>
        <v>0</v>
      </c>
      <c r="Q1682" s="190">
        <v>0</v>
      </c>
      <c r="R1682" s="190">
        <f>Q1682*H1682</f>
        <v>0</v>
      </c>
      <c r="S1682" s="190">
        <v>0</v>
      </c>
      <c r="T1682" s="191">
        <f>S1682*H1682</f>
        <v>0</v>
      </c>
      <c r="U1682" s="37"/>
      <c r="V1682" s="37"/>
      <c r="W1682" s="37"/>
      <c r="X1682" s="37"/>
      <c r="Y1682" s="37"/>
      <c r="Z1682" s="37"/>
      <c r="AA1682" s="37"/>
      <c r="AB1682" s="37"/>
      <c r="AC1682" s="37"/>
      <c r="AD1682" s="37"/>
      <c r="AE1682" s="37"/>
      <c r="AR1682" s="192" t="s">
        <v>283</v>
      </c>
      <c r="AT1682" s="192" t="s">
        <v>199</v>
      </c>
      <c r="AU1682" s="192" t="s">
        <v>84</v>
      </c>
      <c r="AY1682" s="20" t="s">
        <v>197</v>
      </c>
      <c r="BE1682" s="193">
        <f>IF(N1682="základní",J1682,0)</f>
        <v>0</v>
      </c>
      <c r="BF1682" s="193">
        <f>IF(N1682="snížená",J1682,0)</f>
        <v>0</v>
      </c>
      <c r="BG1682" s="193">
        <f>IF(N1682="zákl. přenesená",J1682,0)</f>
        <v>0</v>
      </c>
      <c r="BH1682" s="193">
        <f>IF(N1682="sníž. přenesená",J1682,0)</f>
        <v>0</v>
      </c>
      <c r="BI1682" s="193">
        <f>IF(N1682="nulová",J1682,0)</f>
        <v>0</v>
      </c>
      <c r="BJ1682" s="20" t="s">
        <v>82</v>
      </c>
      <c r="BK1682" s="193">
        <f>ROUND(I1682*H1682,2)</f>
        <v>0</v>
      </c>
      <c r="BL1682" s="20" t="s">
        <v>283</v>
      </c>
      <c r="BM1682" s="192" t="s">
        <v>2261</v>
      </c>
    </row>
    <row r="1683" spans="1:65" s="2" customFormat="1" ht="11.25">
      <c r="A1683" s="37"/>
      <c r="B1683" s="38"/>
      <c r="C1683" s="39"/>
      <c r="D1683" s="194" t="s">
        <v>206</v>
      </c>
      <c r="E1683" s="39"/>
      <c r="F1683" s="195" t="s">
        <v>2262</v>
      </c>
      <c r="G1683" s="39"/>
      <c r="H1683" s="39"/>
      <c r="I1683" s="196"/>
      <c r="J1683" s="39"/>
      <c r="K1683" s="39"/>
      <c r="L1683" s="42"/>
      <c r="M1683" s="197"/>
      <c r="N1683" s="198"/>
      <c r="O1683" s="67"/>
      <c r="P1683" s="67"/>
      <c r="Q1683" s="67"/>
      <c r="R1683" s="67"/>
      <c r="S1683" s="67"/>
      <c r="T1683" s="68"/>
      <c r="U1683" s="37"/>
      <c r="V1683" s="37"/>
      <c r="W1683" s="37"/>
      <c r="X1683" s="37"/>
      <c r="Y1683" s="37"/>
      <c r="Z1683" s="37"/>
      <c r="AA1683" s="37"/>
      <c r="AB1683" s="37"/>
      <c r="AC1683" s="37"/>
      <c r="AD1683" s="37"/>
      <c r="AE1683" s="37"/>
      <c r="AT1683" s="20" t="s">
        <v>206</v>
      </c>
      <c r="AU1683" s="20" t="s">
        <v>84</v>
      </c>
    </row>
    <row r="1684" spans="1:65" s="15" customFormat="1" ht="11.25">
      <c r="B1684" s="222"/>
      <c r="C1684" s="223"/>
      <c r="D1684" s="201" t="s">
        <v>213</v>
      </c>
      <c r="E1684" s="224" t="s">
        <v>28</v>
      </c>
      <c r="F1684" s="225" t="s">
        <v>725</v>
      </c>
      <c r="G1684" s="223"/>
      <c r="H1684" s="224" t="s">
        <v>28</v>
      </c>
      <c r="I1684" s="226"/>
      <c r="J1684" s="223"/>
      <c r="K1684" s="223"/>
      <c r="L1684" s="227"/>
      <c r="M1684" s="228"/>
      <c r="N1684" s="229"/>
      <c r="O1684" s="229"/>
      <c r="P1684" s="229"/>
      <c r="Q1684" s="229"/>
      <c r="R1684" s="229"/>
      <c r="S1684" s="229"/>
      <c r="T1684" s="230"/>
      <c r="AT1684" s="231" t="s">
        <v>213</v>
      </c>
      <c r="AU1684" s="231" t="s">
        <v>84</v>
      </c>
      <c r="AV1684" s="15" t="s">
        <v>82</v>
      </c>
      <c r="AW1684" s="15" t="s">
        <v>35</v>
      </c>
      <c r="AX1684" s="15" t="s">
        <v>74</v>
      </c>
      <c r="AY1684" s="231" t="s">
        <v>197</v>
      </c>
    </row>
    <row r="1685" spans="1:65" s="15" customFormat="1" ht="11.25">
      <c r="B1685" s="222"/>
      <c r="C1685" s="223"/>
      <c r="D1685" s="201" t="s">
        <v>213</v>
      </c>
      <c r="E1685" s="224" t="s">
        <v>28</v>
      </c>
      <c r="F1685" s="225" t="s">
        <v>2263</v>
      </c>
      <c r="G1685" s="223"/>
      <c r="H1685" s="224" t="s">
        <v>28</v>
      </c>
      <c r="I1685" s="226"/>
      <c r="J1685" s="223"/>
      <c r="K1685" s="223"/>
      <c r="L1685" s="227"/>
      <c r="M1685" s="228"/>
      <c r="N1685" s="229"/>
      <c r="O1685" s="229"/>
      <c r="P1685" s="229"/>
      <c r="Q1685" s="229"/>
      <c r="R1685" s="229"/>
      <c r="S1685" s="229"/>
      <c r="T1685" s="230"/>
      <c r="AT1685" s="231" t="s">
        <v>213</v>
      </c>
      <c r="AU1685" s="231" t="s">
        <v>84</v>
      </c>
      <c r="AV1685" s="15" t="s">
        <v>82</v>
      </c>
      <c r="AW1685" s="15" t="s">
        <v>35</v>
      </c>
      <c r="AX1685" s="15" t="s">
        <v>74</v>
      </c>
      <c r="AY1685" s="231" t="s">
        <v>197</v>
      </c>
    </row>
    <row r="1686" spans="1:65" s="13" customFormat="1" ht="11.25">
      <c r="B1686" s="199"/>
      <c r="C1686" s="200"/>
      <c r="D1686" s="201" t="s">
        <v>213</v>
      </c>
      <c r="E1686" s="202" t="s">
        <v>28</v>
      </c>
      <c r="F1686" s="203" t="s">
        <v>2264</v>
      </c>
      <c r="G1686" s="200"/>
      <c r="H1686" s="204">
        <v>306</v>
      </c>
      <c r="I1686" s="205"/>
      <c r="J1686" s="200"/>
      <c r="K1686" s="200"/>
      <c r="L1686" s="206"/>
      <c r="M1686" s="207"/>
      <c r="N1686" s="208"/>
      <c r="O1686" s="208"/>
      <c r="P1686" s="208"/>
      <c r="Q1686" s="208"/>
      <c r="R1686" s="208"/>
      <c r="S1686" s="208"/>
      <c r="T1686" s="209"/>
      <c r="AT1686" s="210" t="s">
        <v>213</v>
      </c>
      <c r="AU1686" s="210" t="s">
        <v>84</v>
      </c>
      <c r="AV1686" s="13" t="s">
        <v>84</v>
      </c>
      <c r="AW1686" s="13" t="s">
        <v>35</v>
      </c>
      <c r="AX1686" s="13" t="s">
        <v>82</v>
      </c>
      <c r="AY1686" s="210" t="s">
        <v>197</v>
      </c>
    </row>
    <row r="1687" spans="1:65" s="2" customFormat="1" ht="16.5" customHeight="1">
      <c r="A1687" s="37"/>
      <c r="B1687" s="38"/>
      <c r="C1687" s="247" t="s">
        <v>2265</v>
      </c>
      <c r="D1687" s="247" t="s">
        <v>519</v>
      </c>
      <c r="E1687" s="248" t="s">
        <v>2199</v>
      </c>
      <c r="F1687" s="249" t="s">
        <v>2200</v>
      </c>
      <c r="G1687" s="250" t="s">
        <v>428</v>
      </c>
      <c r="H1687" s="251">
        <v>9.8000000000000004E-2</v>
      </c>
      <c r="I1687" s="252"/>
      <c r="J1687" s="253">
        <f>ROUND(I1687*H1687,2)</f>
        <v>0</v>
      </c>
      <c r="K1687" s="249" t="s">
        <v>203</v>
      </c>
      <c r="L1687" s="254"/>
      <c r="M1687" s="255" t="s">
        <v>28</v>
      </c>
      <c r="N1687" s="256" t="s">
        <v>45</v>
      </c>
      <c r="O1687" s="67"/>
      <c r="P1687" s="190">
        <f>O1687*H1687</f>
        <v>0</v>
      </c>
      <c r="Q1687" s="190">
        <v>1</v>
      </c>
      <c r="R1687" s="190">
        <f>Q1687*H1687</f>
        <v>9.8000000000000004E-2</v>
      </c>
      <c r="S1687" s="190">
        <v>0</v>
      </c>
      <c r="T1687" s="191">
        <f>S1687*H1687</f>
        <v>0</v>
      </c>
      <c r="U1687" s="37"/>
      <c r="V1687" s="37"/>
      <c r="W1687" s="37"/>
      <c r="X1687" s="37"/>
      <c r="Y1687" s="37"/>
      <c r="Z1687" s="37"/>
      <c r="AA1687" s="37"/>
      <c r="AB1687" s="37"/>
      <c r="AC1687" s="37"/>
      <c r="AD1687" s="37"/>
      <c r="AE1687" s="37"/>
      <c r="AR1687" s="192" t="s">
        <v>365</v>
      </c>
      <c r="AT1687" s="192" t="s">
        <v>519</v>
      </c>
      <c r="AU1687" s="192" t="s">
        <v>84</v>
      </c>
      <c r="AY1687" s="20" t="s">
        <v>197</v>
      </c>
      <c r="BE1687" s="193">
        <f>IF(N1687="základní",J1687,0)</f>
        <v>0</v>
      </c>
      <c r="BF1687" s="193">
        <f>IF(N1687="snížená",J1687,0)</f>
        <v>0</v>
      </c>
      <c r="BG1687" s="193">
        <f>IF(N1687="zákl. přenesená",J1687,0)</f>
        <v>0</v>
      </c>
      <c r="BH1687" s="193">
        <f>IF(N1687="sníž. přenesená",J1687,0)</f>
        <v>0</v>
      </c>
      <c r="BI1687" s="193">
        <f>IF(N1687="nulová",J1687,0)</f>
        <v>0</v>
      </c>
      <c r="BJ1687" s="20" t="s">
        <v>82</v>
      </c>
      <c r="BK1687" s="193">
        <f>ROUND(I1687*H1687,2)</f>
        <v>0</v>
      </c>
      <c r="BL1687" s="20" t="s">
        <v>283</v>
      </c>
      <c r="BM1687" s="192" t="s">
        <v>2266</v>
      </c>
    </row>
    <row r="1688" spans="1:65" s="13" customFormat="1" ht="11.25">
      <c r="B1688" s="199"/>
      <c r="C1688" s="200"/>
      <c r="D1688" s="201" t="s">
        <v>213</v>
      </c>
      <c r="E1688" s="200"/>
      <c r="F1688" s="203" t="s">
        <v>2267</v>
      </c>
      <c r="G1688" s="200"/>
      <c r="H1688" s="204">
        <v>9.8000000000000004E-2</v>
      </c>
      <c r="I1688" s="205"/>
      <c r="J1688" s="200"/>
      <c r="K1688" s="200"/>
      <c r="L1688" s="206"/>
      <c r="M1688" s="207"/>
      <c r="N1688" s="208"/>
      <c r="O1688" s="208"/>
      <c r="P1688" s="208"/>
      <c r="Q1688" s="208"/>
      <c r="R1688" s="208"/>
      <c r="S1688" s="208"/>
      <c r="T1688" s="209"/>
      <c r="AT1688" s="210" t="s">
        <v>213</v>
      </c>
      <c r="AU1688" s="210" t="s">
        <v>84</v>
      </c>
      <c r="AV1688" s="13" t="s">
        <v>84</v>
      </c>
      <c r="AW1688" s="13" t="s">
        <v>4</v>
      </c>
      <c r="AX1688" s="13" t="s">
        <v>82</v>
      </c>
      <c r="AY1688" s="210" t="s">
        <v>197</v>
      </c>
    </row>
    <row r="1689" spans="1:65" s="2" customFormat="1" ht="21.75" customHeight="1">
      <c r="A1689" s="37"/>
      <c r="B1689" s="38"/>
      <c r="C1689" s="181" t="s">
        <v>2268</v>
      </c>
      <c r="D1689" s="181" t="s">
        <v>199</v>
      </c>
      <c r="E1689" s="182" t="s">
        <v>2269</v>
      </c>
      <c r="F1689" s="183" t="s">
        <v>2270</v>
      </c>
      <c r="G1689" s="184" t="s">
        <v>202</v>
      </c>
      <c r="H1689" s="185">
        <v>1277.5350000000001</v>
      </c>
      <c r="I1689" s="186"/>
      <c r="J1689" s="187">
        <f>ROUND(I1689*H1689,2)</f>
        <v>0</v>
      </c>
      <c r="K1689" s="183" t="s">
        <v>203</v>
      </c>
      <c r="L1689" s="42"/>
      <c r="M1689" s="188" t="s">
        <v>28</v>
      </c>
      <c r="N1689" s="189" t="s">
        <v>45</v>
      </c>
      <c r="O1689" s="67"/>
      <c r="P1689" s="190">
        <f>O1689*H1689</f>
        <v>0</v>
      </c>
      <c r="Q1689" s="190">
        <v>0</v>
      </c>
      <c r="R1689" s="190">
        <f>Q1689*H1689</f>
        <v>0</v>
      </c>
      <c r="S1689" s="190">
        <v>0</v>
      </c>
      <c r="T1689" s="191">
        <f>S1689*H1689</f>
        <v>0</v>
      </c>
      <c r="U1689" s="37"/>
      <c r="V1689" s="37"/>
      <c r="W1689" s="37"/>
      <c r="X1689" s="37"/>
      <c r="Y1689" s="37"/>
      <c r="Z1689" s="37"/>
      <c r="AA1689" s="37"/>
      <c r="AB1689" s="37"/>
      <c r="AC1689" s="37"/>
      <c r="AD1689" s="37"/>
      <c r="AE1689" s="37"/>
      <c r="AR1689" s="192" t="s">
        <v>283</v>
      </c>
      <c r="AT1689" s="192" t="s">
        <v>199</v>
      </c>
      <c r="AU1689" s="192" t="s">
        <v>84</v>
      </c>
      <c r="AY1689" s="20" t="s">
        <v>197</v>
      </c>
      <c r="BE1689" s="193">
        <f>IF(N1689="základní",J1689,0)</f>
        <v>0</v>
      </c>
      <c r="BF1689" s="193">
        <f>IF(N1689="snížená",J1689,0)</f>
        <v>0</v>
      </c>
      <c r="BG1689" s="193">
        <f>IF(N1689="zákl. přenesená",J1689,0)</f>
        <v>0</v>
      </c>
      <c r="BH1689" s="193">
        <f>IF(N1689="sníž. přenesená",J1689,0)</f>
        <v>0</v>
      </c>
      <c r="BI1689" s="193">
        <f>IF(N1689="nulová",J1689,0)</f>
        <v>0</v>
      </c>
      <c r="BJ1689" s="20" t="s">
        <v>82</v>
      </c>
      <c r="BK1689" s="193">
        <f>ROUND(I1689*H1689,2)</f>
        <v>0</v>
      </c>
      <c r="BL1689" s="20" t="s">
        <v>283</v>
      </c>
      <c r="BM1689" s="192" t="s">
        <v>2271</v>
      </c>
    </row>
    <row r="1690" spans="1:65" s="2" customFormat="1" ht="11.25">
      <c r="A1690" s="37"/>
      <c r="B1690" s="38"/>
      <c r="C1690" s="39"/>
      <c r="D1690" s="194" t="s">
        <v>206</v>
      </c>
      <c r="E1690" s="39"/>
      <c r="F1690" s="195" t="s">
        <v>2272</v>
      </c>
      <c r="G1690" s="39"/>
      <c r="H1690" s="39"/>
      <c r="I1690" s="196"/>
      <c r="J1690" s="39"/>
      <c r="K1690" s="39"/>
      <c r="L1690" s="42"/>
      <c r="M1690" s="197"/>
      <c r="N1690" s="198"/>
      <c r="O1690" s="67"/>
      <c r="P1690" s="67"/>
      <c r="Q1690" s="67"/>
      <c r="R1690" s="67"/>
      <c r="S1690" s="67"/>
      <c r="T1690" s="68"/>
      <c r="U1690" s="37"/>
      <c r="V1690" s="37"/>
      <c r="W1690" s="37"/>
      <c r="X1690" s="37"/>
      <c r="Y1690" s="37"/>
      <c r="Z1690" s="37"/>
      <c r="AA1690" s="37"/>
      <c r="AB1690" s="37"/>
      <c r="AC1690" s="37"/>
      <c r="AD1690" s="37"/>
      <c r="AE1690" s="37"/>
      <c r="AT1690" s="20" t="s">
        <v>206</v>
      </c>
      <c r="AU1690" s="20" t="s">
        <v>84</v>
      </c>
    </row>
    <row r="1691" spans="1:65" s="15" customFormat="1" ht="11.25">
      <c r="B1691" s="222"/>
      <c r="C1691" s="223"/>
      <c r="D1691" s="201" t="s">
        <v>213</v>
      </c>
      <c r="E1691" s="224" t="s">
        <v>28</v>
      </c>
      <c r="F1691" s="225" t="s">
        <v>725</v>
      </c>
      <c r="G1691" s="223"/>
      <c r="H1691" s="224" t="s">
        <v>28</v>
      </c>
      <c r="I1691" s="226"/>
      <c r="J1691" s="223"/>
      <c r="K1691" s="223"/>
      <c r="L1691" s="227"/>
      <c r="M1691" s="228"/>
      <c r="N1691" s="229"/>
      <c r="O1691" s="229"/>
      <c r="P1691" s="229"/>
      <c r="Q1691" s="229"/>
      <c r="R1691" s="229"/>
      <c r="S1691" s="229"/>
      <c r="T1691" s="230"/>
      <c r="AT1691" s="231" t="s">
        <v>213</v>
      </c>
      <c r="AU1691" s="231" t="s">
        <v>84</v>
      </c>
      <c r="AV1691" s="15" t="s">
        <v>82</v>
      </c>
      <c r="AW1691" s="15" t="s">
        <v>35</v>
      </c>
      <c r="AX1691" s="15" t="s">
        <v>74</v>
      </c>
      <c r="AY1691" s="231" t="s">
        <v>197</v>
      </c>
    </row>
    <row r="1692" spans="1:65" s="15" customFormat="1" ht="11.25">
      <c r="B1692" s="222"/>
      <c r="C1692" s="223"/>
      <c r="D1692" s="201" t="s">
        <v>213</v>
      </c>
      <c r="E1692" s="224" t="s">
        <v>28</v>
      </c>
      <c r="F1692" s="225" t="s">
        <v>2273</v>
      </c>
      <c r="G1692" s="223"/>
      <c r="H1692" s="224" t="s">
        <v>28</v>
      </c>
      <c r="I1692" s="226"/>
      <c r="J1692" s="223"/>
      <c r="K1692" s="223"/>
      <c r="L1692" s="227"/>
      <c r="M1692" s="228"/>
      <c r="N1692" s="229"/>
      <c r="O1692" s="229"/>
      <c r="P1692" s="229"/>
      <c r="Q1692" s="229"/>
      <c r="R1692" s="229"/>
      <c r="S1692" s="229"/>
      <c r="T1692" s="230"/>
      <c r="AT1692" s="231" t="s">
        <v>213</v>
      </c>
      <c r="AU1692" s="231" t="s">
        <v>84</v>
      </c>
      <c r="AV1692" s="15" t="s">
        <v>82</v>
      </c>
      <c r="AW1692" s="15" t="s">
        <v>35</v>
      </c>
      <c r="AX1692" s="15" t="s">
        <v>74</v>
      </c>
      <c r="AY1692" s="231" t="s">
        <v>197</v>
      </c>
    </row>
    <row r="1693" spans="1:65" s="13" customFormat="1" ht="11.25">
      <c r="B1693" s="199"/>
      <c r="C1693" s="200"/>
      <c r="D1693" s="201" t="s">
        <v>213</v>
      </c>
      <c r="E1693" s="202" t="s">
        <v>28</v>
      </c>
      <c r="F1693" s="203" t="s">
        <v>2274</v>
      </c>
      <c r="G1693" s="200"/>
      <c r="H1693" s="204">
        <v>1277.5350000000001</v>
      </c>
      <c r="I1693" s="205"/>
      <c r="J1693" s="200"/>
      <c r="K1693" s="200"/>
      <c r="L1693" s="206"/>
      <c r="M1693" s="207"/>
      <c r="N1693" s="208"/>
      <c r="O1693" s="208"/>
      <c r="P1693" s="208"/>
      <c r="Q1693" s="208"/>
      <c r="R1693" s="208"/>
      <c r="S1693" s="208"/>
      <c r="T1693" s="209"/>
      <c r="AT1693" s="210" t="s">
        <v>213</v>
      </c>
      <c r="AU1693" s="210" t="s">
        <v>84</v>
      </c>
      <c r="AV1693" s="13" t="s">
        <v>84</v>
      </c>
      <c r="AW1693" s="13" t="s">
        <v>35</v>
      </c>
      <c r="AX1693" s="13" t="s">
        <v>82</v>
      </c>
      <c r="AY1693" s="210" t="s">
        <v>197</v>
      </c>
    </row>
    <row r="1694" spans="1:65" s="2" customFormat="1" ht="24.2" customHeight="1">
      <c r="A1694" s="37"/>
      <c r="B1694" s="38"/>
      <c r="C1694" s="247" t="s">
        <v>2275</v>
      </c>
      <c r="D1694" s="247" t="s">
        <v>519</v>
      </c>
      <c r="E1694" s="248" t="s">
        <v>2276</v>
      </c>
      <c r="F1694" s="249" t="s">
        <v>2277</v>
      </c>
      <c r="G1694" s="250" t="s">
        <v>202</v>
      </c>
      <c r="H1694" s="251">
        <v>1488.9670000000001</v>
      </c>
      <c r="I1694" s="252"/>
      <c r="J1694" s="253">
        <f>ROUND(I1694*H1694,2)</f>
        <v>0</v>
      </c>
      <c r="K1694" s="249" t="s">
        <v>203</v>
      </c>
      <c r="L1694" s="254"/>
      <c r="M1694" s="255" t="s">
        <v>28</v>
      </c>
      <c r="N1694" s="256" t="s">
        <v>45</v>
      </c>
      <c r="O1694" s="67"/>
      <c r="P1694" s="190">
        <f>O1694*H1694</f>
        <v>0</v>
      </c>
      <c r="Q1694" s="190">
        <v>4.7999999999999996E-3</v>
      </c>
      <c r="R1694" s="190">
        <f>Q1694*H1694</f>
        <v>7.1470415999999997</v>
      </c>
      <c r="S1694" s="190">
        <v>0</v>
      </c>
      <c r="T1694" s="191">
        <f>S1694*H1694</f>
        <v>0</v>
      </c>
      <c r="U1694" s="37"/>
      <c r="V1694" s="37"/>
      <c r="W1694" s="37"/>
      <c r="X1694" s="37"/>
      <c r="Y1694" s="37"/>
      <c r="Z1694" s="37"/>
      <c r="AA1694" s="37"/>
      <c r="AB1694" s="37"/>
      <c r="AC1694" s="37"/>
      <c r="AD1694" s="37"/>
      <c r="AE1694" s="37"/>
      <c r="AR1694" s="192" t="s">
        <v>365</v>
      </c>
      <c r="AT1694" s="192" t="s">
        <v>519</v>
      </c>
      <c r="AU1694" s="192" t="s">
        <v>84</v>
      </c>
      <c r="AY1694" s="20" t="s">
        <v>197</v>
      </c>
      <c r="BE1694" s="193">
        <f>IF(N1694="základní",J1694,0)</f>
        <v>0</v>
      </c>
      <c r="BF1694" s="193">
        <f>IF(N1694="snížená",J1694,0)</f>
        <v>0</v>
      </c>
      <c r="BG1694" s="193">
        <f>IF(N1694="zákl. přenesená",J1694,0)</f>
        <v>0</v>
      </c>
      <c r="BH1694" s="193">
        <f>IF(N1694="sníž. přenesená",J1694,0)</f>
        <v>0</v>
      </c>
      <c r="BI1694" s="193">
        <f>IF(N1694="nulová",J1694,0)</f>
        <v>0</v>
      </c>
      <c r="BJ1694" s="20" t="s">
        <v>82</v>
      </c>
      <c r="BK1694" s="193">
        <f>ROUND(I1694*H1694,2)</f>
        <v>0</v>
      </c>
      <c r="BL1694" s="20" t="s">
        <v>283</v>
      </c>
      <c r="BM1694" s="192" t="s">
        <v>2278</v>
      </c>
    </row>
    <row r="1695" spans="1:65" s="13" customFormat="1" ht="11.25">
      <c r="B1695" s="199"/>
      <c r="C1695" s="200"/>
      <c r="D1695" s="201" t="s">
        <v>213</v>
      </c>
      <c r="E1695" s="200"/>
      <c r="F1695" s="203" t="s">
        <v>2279</v>
      </c>
      <c r="G1695" s="200"/>
      <c r="H1695" s="204">
        <v>1488.9670000000001</v>
      </c>
      <c r="I1695" s="205"/>
      <c r="J1695" s="200"/>
      <c r="K1695" s="200"/>
      <c r="L1695" s="206"/>
      <c r="M1695" s="207"/>
      <c r="N1695" s="208"/>
      <c r="O1695" s="208"/>
      <c r="P1695" s="208"/>
      <c r="Q1695" s="208"/>
      <c r="R1695" s="208"/>
      <c r="S1695" s="208"/>
      <c r="T1695" s="209"/>
      <c r="AT1695" s="210" t="s">
        <v>213</v>
      </c>
      <c r="AU1695" s="210" t="s">
        <v>84</v>
      </c>
      <c r="AV1695" s="13" t="s">
        <v>84</v>
      </c>
      <c r="AW1695" s="13" t="s">
        <v>4</v>
      </c>
      <c r="AX1695" s="13" t="s">
        <v>82</v>
      </c>
      <c r="AY1695" s="210" t="s">
        <v>197</v>
      </c>
    </row>
    <row r="1696" spans="1:65" s="2" customFormat="1" ht="16.5" customHeight="1">
      <c r="A1696" s="37"/>
      <c r="B1696" s="38"/>
      <c r="C1696" s="181" t="s">
        <v>2280</v>
      </c>
      <c r="D1696" s="181" t="s">
        <v>199</v>
      </c>
      <c r="E1696" s="182" t="s">
        <v>2281</v>
      </c>
      <c r="F1696" s="183" t="s">
        <v>2282</v>
      </c>
      <c r="G1696" s="184" t="s">
        <v>202</v>
      </c>
      <c r="H1696" s="185">
        <v>1277.5350000000001</v>
      </c>
      <c r="I1696" s="186"/>
      <c r="J1696" s="187">
        <f>ROUND(I1696*H1696,2)</f>
        <v>0</v>
      </c>
      <c r="K1696" s="183" t="s">
        <v>203</v>
      </c>
      <c r="L1696" s="42"/>
      <c r="M1696" s="188" t="s">
        <v>28</v>
      </c>
      <c r="N1696" s="189" t="s">
        <v>45</v>
      </c>
      <c r="O1696" s="67"/>
      <c r="P1696" s="190">
        <f>O1696*H1696</f>
        <v>0</v>
      </c>
      <c r="Q1696" s="190">
        <v>8.8000000000000003E-4</v>
      </c>
      <c r="R1696" s="190">
        <f>Q1696*H1696</f>
        <v>1.1242308000000001</v>
      </c>
      <c r="S1696" s="190">
        <v>0</v>
      </c>
      <c r="T1696" s="191">
        <f>S1696*H1696</f>
        <v>0</v>
      </c>
      <c r="U1696" s="37"/>
      <c r="V1696" s="37"/>
      <c r="W1696" s="37"/>
      <c r="X1696" s="37"/>
      <c r="Y1696" s="37"/>
      <c r="Z1696" s="37"/>
      <c r="AA1696" s="37"/>
      <c r="AB1696" s="37"/>
      <c r="AC1696" s="37"/>
      <c r="AD1696" s="37"/>
      <c r="AE1696" s="37"/>
      <c r="AR1696" s="192" t="s">
        <v>283</v>
      </c>
      <c r="AT1696" s="192" t="s">
        <v>199</v>
      </c>
      <c r="AU1696" s="192" t="s">
        <v>84</v>
      </c>
      <c r="AY1696" s="20" t="s">
        <v>197</v>
      </c>
      <c r="BE1696" s="193">
        <f>IF(N1696="základní",J1696,0)</f>
        <v>0</v>
      </c>
      <c r="BF1696" s="193">
        <f>IF(N1696="snížená",J1696,0)</f>
        <v>0</v>
      </c>
      <c r="BG1696" s="193">
        <f>IF(N1696="zákl. přenesená",J1696,0)</f>
        <v>0</v>
      </c>
      <c r="BH1696" s="193">
        <f>IF(N1696="sníž. přenesená",J1696,0)</f>
        <v>0</v>
      </c>
      <c r="BI1696" s="193">
        <f>IF(N1696="nulová",J1696,0)</f>
        <v>0</v>
      </c>
      <c r="BJ1696" s="20" t="s">
        <v>82</v>
      </c>
      <c r="BK1696" s="193">
        <f>ROUND(I1696*H1696,2)</f>
        <v>0</v>
      </c>
      <c r="BL1696" s="20" t="s">
        <v>283</v>
      </c>
      <c r="BM1696" s="192" t="s">
        <v>2283</v>
      </c>
    </row>
    <row r="1697" spans="1:65" s="2" customFormat="1" ht="11.25">
      <c r="A1697" s="37"/>
      <c r="B1697" s="38"/>
      <c r="C1697" s="39"/>
      <c r="D1697" s="194" t="s">
        <v>206</v>
      </c>
      <c r="E1697" s="39"/>
      <c r="F1697" s="195" t="s">
        <v>2284</v>
      </c>
      <c r="G1697" s="39"/>
      <c r="H1697" s="39"/>
      <c r="I1697" s="196"/>
      <c r="J1697" s="39"/>
      <c r="K1697" s="39"/>
      <c r="L1697" s="42"/>
      <c r="M1697" s="197"/>
      <c r="N1697" s="198"/>
      <c r="O1697" s="67"/>
      <c r="P1697" s="67"/>
      <c r="Q1697" s="67"/>
      <c r="R1697" s="67"/>
      <c r="S1697" s="67"/>
      <c r="T1697" s="68"/>
      <c r="U1697" s="37"/>
      <c r="V1697" s="37"/>
      <c r="W1697" s="37"/>
      <c r="X1697" s="37"/>
      <c r="Y1697" s="37"/>
      <c r="Z1697" s="37"/>
      <c r="AA1697" s="37"/>
      <c r="AB1697" s="37"/>
      <c r="AC1697" s="37"/>
      <c r="AD1697" s="37"/>
      <c r="AE1697" s="37"/>
      <c r="AT1697" s="20" t="s">
        <v>206</v>
      </c>
      <c r="AU1697" s="20" t="s">
        <v>84</v>
      </c>
    </row>
    <row r="1698" spans="1:65" s="15" customFormat="1" ht="11.25">
      <c r="B1698" s="222"/>
      <c r="C1698" s="223"/>
      <c r="D1698" s="201" t="s">
        <v>213</v>
      </c>
      <c r="E1698" s="224" t="s">
        <v>28</v>
      </c>
      <c r="F1698" s="225" t="s">
        <v>725</v>
      </c>
      <c r="G1698" s="223"/>
      <c r="H1698" s="224" t="s">
        <v>28</v>
      </c>
      <c r="I1698" s="226"/>
      <c r="J1698" s="223"/>
      <c r="K1698" s="223"/>
      <c r="L1698" s="227"/>
      <c r="M1698" s="228"/>
      <c r="N1698" s="229"/>
      <c r="O1698" s="229"/>
      <c r="P1698" s="229"/>
      <c r="Q1698" s="229"/>
      <c r="R1698" s="229"/>
      <c r="S1698" s="229"/>
      <c r="T1698" s="230"/>
      <c r="AT1698" s="231" t="s">
        <v>213</v>
      </c>
      <c r="AU1698" s="231" t="s">
        <v>84</v>
      </c>
      <c r="AV1698" s="15" t="s">
        <v>82</v>
      </c>
      <c r="AW1698" s="15" t="s">
        <v>35</v>
      </c>
      <c r="AX1698" s="15" t="s">
        <v>74</v>
      </c>
      <c r="AY1698" s="231" t="s">
        <v>197</v>
      </c>
    </row>
    <row r="1699" spans="1:65" s="15" customFormat="1" ht="11.25">
      <c r="B1699" s="222"/>
      <c r="C1699" s="223"/>
      <c r="D1699" s="201" t="s">
        <v>213</v>
      </c>
      <c r="E1699" s="224" t="s">
        <v>28</v>
      </c>
      <c r="F1699" s="225" t="s">
        <v>2273</v>
      </c>
      <c r="G1699" s="223"/>
      <c r="H1699" s="224" t="s">
        <v>28</v>
      </c>
      <c r="I1699" s="226"/>
      <c r="J1699" s="223"/>
      <c r="K1699" s="223"/>
      <c r="L1699" s="227"/>
      <c r="M1699" s="228"/>
      <c r="N1699" s="229"/>
      <c r="O1699" s="229"/>
      <c r="P1699" s="229"/>
      <c r="Q1699" s="229"/>
      <c r="R1699" s="229"/>
      <c r="S1699" s="229"/>
      <c r="T1699" s="230"/>
      <c r="AT1699" s="231" t="s">
        <v>213</v>
      </c>
      <c r="AU1699" s="231" t="s">
        <v>84</v>
      </c>
      <c r="AV1699" s="15" t="s">
        <v>82</v>
      </c>
      <c r="AW1699" s="15" t="s">
        <v>35</v>
      </c>
      <c r="AX1699" s="15" t="s">
        <v>74</v>
      </c>
      <c r="AY1699" s="231" t="s">
        <v>197</v>
      </c>
    </row>
    <row r="1700" spans="1:65" s="13" customFormat="1" ht="11.25">
      <c r="B1700" s="199"/>
      <c r="C1700" s="200"/>
      <c r="D1700" s="201" t="s">
        <v>213</v>
      </c>
      <c r="E1700" s="202" t="s">
        <v>28</v>
      </c>
      <c r="F1700" s="203" t="s">
        <v>2274</v>
      </c>
      <c r="G1700" s="200"/>
      <c r="H1700" s="204">
        <v>1277.5350000000001</v>
      </c>
      <c r="I1700" s="205"/>
      <c r="J1700" s="200"/>
      <c r="K1700" s="200"/>
      <c r="L1700" s="206"/>
      <c r="M1700" s="207"/>
      <c r="N1700" s="208"/>
      <c r="O1700" s="208"/>
      <c r="P1700" s="208"/>
      <c r="Q1700" s="208"/>
      <c r="R1700" s="208"/>
      <c r="S1700" s="208"/>
      <c r="T1700" s="209"/>
      <c r="AT1700" s="210" t="s">
        <v>213</v>
      </c>
      <c r="AU1700" s="210" t="s">
        <v>84</v>
      </c>
      <c r="AV1700" s="13" t="s">
        <v>84</v>
      </c>
      <c r="AW1700" s="13" t="s">
        <v>35</v>
      </c>
      <c r="AX1700" s="13" t="s">
        <v>82</v>
      </c>
      <c r="AY1700" s="210" t="s">
        <v>197</v>
      </c>
    </row>
    <row r="1701" spans="1:65" s="2" customFormat="1" ht="24.2" customHeight="1">
      <c r="A1701" s="37"/>
      <c r="B1701" s="38"/>
      <c r="C1701" s="247" t="s">
        <v>2285</v>
      </c>
      <c r="D1701" s="247" t="s">
        <v>519</v>
      </c>
      <c r="E1701" s="248" t="s">
        <v>2286</v>
      </c>
      <c r="F1701" s="249" t="s">
        <v>2287</v>
      </c>
      <c r="G1701" s="250" t="s">
        <v>202</v>
      </c>
      <c r="H1701" s="251">
        <v>1488.9670000000001</v>
      </c>
      <c r="I1701" s="252"/>
      <c r="J1701" s="253">
        <f>ROUND(I1701*H1701,2)</f>
        <v>0</v>
      </c>
      <c r="K1701" s="249" t="s">
        <v>203</v>
      </c>
      <c r="L1701" s="254"/>
      <c r="M1701" s="255" t="s">
        <v>28</v>
      </c>
      <c r="N1701" s="256" t="s">
        <v>45</v>
      </c>
      <c r="O1701" s="67"/>
      <c r="P1701" s="190">
        <f>O1701*H1701</f>
        <v>0</v>
      </c>
      <c r="Q1701" s="190">
        <v>6.4000000000000003E-3</v>
      </c>
      <c r="R1701" s="190">
        <f>Q1701*H1701</f>
        <v>9.5293888000000013</v>
      </c>
      <c r="S1701" s="190">
        <v>0</v>
      </c>
      <c r="T1701" s="191">
        <f>S1701*H1701</f>
        <v>0</v>
      </c>
      <c r="U1701" s="37"/>
      <c r="V1701" s="37"/>
      <c r="W1701" s="37"/>
      <c r="X1701" s="37"/>
      <c r="Y1701" s="37"/>
      <c r="Z1701" s="37"/>
      <c r="AA1701" s="37"/>
      <c r="AB1701" s="37"/>
      <c r="AC1701" s="37"/>
      <c r="AD1701" s="37"/>
      <c r="AE1701" s="37"/>
      <c r="AR1701" s="192" t="s">
        <v>365</v>
      </c>
      <c r="AT1701" s="192" t="s">
        <v>519</v>
      </c>
      <c r="AU1701" s="192" t="s">
        <v>84</v>
      </c>
      <c r="AY1701" s="20" t="s">
        <v>197</v>
      </c>
      <c r="BE1701" s="193">
        <f>IF(N1701="základní",J1701,0)</f>
        <v>0</v>
      </c>
      <c r="BF1701" s="193">
        <f>IF(N1701="snížená",J1701,0)</f>
        <v>0</v>
      </c>
      <c r="BG1701" s="193">
        <f>IF(N1701="zákl. přenesená",J1701,0)</f>
        <v>0</v>
      </c>
      <c r="BH1701" s="193">
        <f>IF(N1701="sníž. přenesená",J1701,0)</f>
        <v>0</v>
      </c>
      <c r="BI1701" s="193">
        <f>IF(N1701="nulová",J1701,0)</f>
        <v>0</v>
      </c>
      <c r="BJ1701" s="20" t="s">
        <v>82</v>
      </c>
      <c r="BK1701" s="193">
        <f>ROUND(I1701*H1701,2)</f>
        <v>0</v>
      </c>
      <c r="BL1701" s="20" t="s">
        <v>283</v>
      </c>
      <c r="BM1701" s="192" t="s">
        <v>2288</v>
      </c>
    </row>
    <row r="1702" spans="1:65" s="13" customFormat="1" ht="11.25">
      <c r="B1702" s="199"/>
      <c r="C1702" s="200"/>
      <c r="D1702" s="201" t="s">
        <v>213</v>
      </c>
      <c r="E1702" s="200"/>
      <c r="F1702" s="203" t="s">
        <v>2279</v>
      </c>
      <c r="G1702" s="200"/>
      <c r="H1702" s="204">
        <v>1488.9670000000001</v>
      </c>
      <c r="I1702" s="205"/>
      <c r="J1702" s="200"/>
      <c r="K1702" s="200"/>
      <c r="L1702" s="206"/>
      <c r="M1702" s="207"/>
      <c r="N1702" s="208"/>
      <c r="O1702" s="208"/>
      <c r="P1702" s="208"/>
      <c r="Q1702" s="208"/>
      <c r="R1702" s="208"/>
      <c r="S1702" s="208"/>
      <c r="T1702" s="209"/>
      <c r="AT1702" s="210" t="s">
        <v>213</v>
      </c>
      <c r="AU1702" s="210" t="s">
        <v>84</v>
      </c>
      <c r="AV1702" s="13" t="s">
        <v>84</v>
      </c>
      <c r="AW1702" s="13" t="s">
        <v>4</v>
      </c>
      <c r="AX1702" s="13" t="s">
        <v>82</v>
      </c>
      <c r="AY1702" s="210" t="s">
        <v>197</v>
      </c>
    </row>
    <row r="1703" spans="1:65" s="2" customFormat="1" ht="16.5" customHeight="1">
      <c r="A1703" s="37"/>
      <c r="B1703" s="38"/>
      <c r="C1703" s="181" t="s">
        <v>2289</v>
      </c>
      <c r="D1703" s="181" t="s">
        <v>199</v>
      </c>
      <c r="E1703" s="182" t="s">
        <v>2290</v>
      </c>
      <c r="F1703" s="183" t="s">
        <v>2291</v>
      </c>
      <c r="G1703" s="184" t="s">
        <v>202</v>
      </c>
      <c r="H1703" s="185">
        <v>306</v>
      </c>
      <c r="I1703" s="186"/>
      <c r="J1703" s="187">
        <f>ROUND(I1703*H1703,2)</f>
        <v>0</v>
      </c>
      <c r="K1703" s="183" t="s">
        <v>203</v>
      </c>
      <c r="L1703" s="42"/>
      <c r="M1703" s="188" t="s">
        <v>28</v>
      </c>
      <c r="N1703" s="189" t="s">
        <v>45</v>
      </c>
      <c r="O1703" s="67"/>
      <c r="P1703" s="190">
        <f>O1703*H1703</f>
        <v>0</v>
      </c>
      <c r="Q1703" s="190">
        <v>3.6000000000000002E-4</v>
      </c>
      <c r="R1703" s="190">
        <f>Q1703*H1703</f>
        <v>0.11016000000000001</v>
      </c>
      <c r="S1703" s="190">
        <v>0</v>
      </c>
      <c r="T1703" s="191">
        <f>S1703*H1703</f>
        <v>0</v>
      </c>
      <c r="U1703" s="37"/>
      <c r="V1703" s="37"/>
      <c r="W1703" s="37"/>
      <c r="X1703" s="37"/>
      <c r="Y1703" s="37"/>
      <c r="Z1703" s="37"/>
      <c r="AA1703" s="37"/>
      <c r="AB1703" s="37"/>
      <c r="AC1703" s="37"/>
      <c r="AD1703" s="37"/>
      <c r="AE1703" s="37"/>
      <c r="AR1703" s="192" t="s">
        <v>283</v>
      </c>
      <c r="AT1703" s="192" t="s">
        <v>199</v>
      </c>
      <c r="AU1703" s="192" t="s">
        <v>84</v>
      </c>
      <c r="AY1703" s="20" t="s">
        <v>197</v>
      </c>
      <c r="BE1703" s="193">
        <f>IF(N1703="základní",J1703,0)</f>
        <v>0</v>
      </c>
      <c r="BF1703" s="193">
        <f>IF(N1703="snížená",J1703,0)</f>
        <v>0</v>
      </c>
      <c r="BG1703" s="193">
        <f>IF(N1703="zákl. přenesená",J1703,0)</f>
        <v>0</v>
      </c>
      <c r="BH1703" s="193">
        <f>IF(N1703="sníž. přenesená",J1703,0)</f>
        <v>0</v>
      </c>
      <c r="BI1703" s="193">
        <f>IF(N1703="nulová",J1703,0)</f>
        <v>0</v>
      </c>
      <c r="BJ1703" s="20" t="s">
        <v>82</v>
      </c>
      <c r="BK1703" s="193">
        <f>ROUND(I1703*H1703,2)</f>
        <v>0</v>
      </c>
      <c r="BL1703" s="20" t="s">
        <v>283</v>
      </c>
      <c r="BM1703" s="192" t="s">
        <v>2292</v>
      </c>
    </row>
    <row r="1704" spans="1:65" s="2" customFormat="1" ht="11.25">
      <c r="A1704" s="37"/>
      <c r="B1704" s="38"/>
      <c r="C1704" s="39"/>
      <c r="D1704" s="194" t="s">
        <v>206</v>
      </c>
      <c r="E1704" s="39"/>
      <c r="F1704" s="195" t="s">
        <v>2293</v>
      </c>
      <c r="G1704" s="39"/>
      <c r="H1704" s="39"/>
      <c r="I1704" s="196"/>
      <c r="J1704" s="39"/>
      <c r="K1704" s="39"/>
      <c r="L1704" s="42"/>
      <c r="M1704" s="197"/>
      <c r="N1704" s="198"/>
      <c r="O1704" s="67"/>
      <c r="P1704" s="67"/>
      <c r="Q1704" s="67"/>
      <c r="R1704" s="67"/>
      <c r="S1704" s="67"/>
      <c r="T1704" s="68"/>
      <c r="U1704" s="37"/>
      <c r="V1704" s="37"/>
      <c r="W1704" s="37"/>
      <c r="X1704" s="37"/>
      <c r="Y1704" s="37"/>
      <c r="Z1704" s="37"/>
      <c r="AA1704" s="37"/>
      <c r="AB1704" s="37"/>
      <c r="AC1704" s="37"/>
      <c r="AD1704" s="37"/>
      <c r="AE1704" s="37"/>
      <c r="AT1704" s="20" t="s">
        <v>206</v>
      </c>
      <c r="AU1704" s="20" t="s">
        <v>84</v>
      </c>
    </row>
    <row r="1705" spans="1:65" s="15" customFormat="1" ht="11.25">
      <c r="B1705" s="222"/>
      <c r="C1705" s="223"/>
      <c r="D1705" s="201" t="s">
        <v>213</v>
      </c>
      <c r="E1705" s="224" t="s">
        <v>28</v>
      </c>
      <c r="F1705" s="225" t="s">
        <v>725</v>
      </c>
      <c r="G1705" s="223"/>
      <c r="H1705" s="224" t="s">
        <v>28</v>
      </c>
      <c r="I1705" s="226"/>
      <c r="J1705" s="223"/>
      <c r="K1705" s="223"/>
      <c r="L1705" s="227"/>
      <c r="M1705" s="228"/>
      <c r="N1705" s="229"/>
      <c r="O1705" s="229"/>
      <c r="P1705" s="229"/>
      <c r="Q1705" s="229"/>
      <c r="R1705" s="229"/>
      <c r="S1705" s="229"/>
      <c r="T1705" s="230"/>
      <c r="AT1705" s="231" t="s">
        <v>213</v>
      </c>
      <c r="AU1705" s="231" t="s">
        <v>84</v>
      </c>
      <c r="AV1705" s="15" t="s">
        <v>82</v>
      </c>
      <c r="AW1705" s="15" t="s">
        <v>35</v>
      </c>
      <c r="AX1705" s="15" t="s">
        <v>74</v>
      </c>
      <c r="AY1705" s="231" t="s">
        <v>197</v>
      </c>
    </row>
    <row r="1706" spans="1:65" s="15" customFormat="1" ht="11.25">
      <c r="B1706" s="222"/>
      <c r="C1706" s="223"/>
      <c r="D1706" s="201" t="s">
        <v>213</v>
      </c>
      <c r="E1706" s="224" t="s">
        <v>28</v>
      </c>
      <c r="F1706" s="225" t="s">
        <v>2263</v>
      </c>
      <c r="G1706" s="223"/>
      <c r="H1706" s="224" t="s">
        <v>28</v>
      </c>
      <c r="I1706" s="226"/>
      <c r="J1706" s="223"/>
      <c r="K1706" s="223"/>
      <c r="L1706" s="227"/>
      <c r="M1706" s="228"/>
      <c r="N1706" s="229"/>
      <c r="O1706" s="229"/>
      <c r="P1706" s="229"/>
      <c r="Q1706" s="229"/>
      <c r="R1706" s="229"/>
      <c r="S1706" s="229"/>
      <c r="T1706" s="230"/>
      <c r="AT1706" s="231" t="s">
        <v>213</v>
      </c>
      <c r="AU1706" s="231" t="s">
        <v>84</v>
      </c>
      <c r="AV1706" s="15" t="s">
        <v>82</v>
      </c>
      <c r="AW1706" s="15" t="s">
        <v>35</v>
      </c>
      <c r="AX1706" s="15" t="s">
        <v>74</v>
      </c>
      <c r="AY1706" s="231" t="s">
        <v>197</v>
      </c>
    </row>
    <row r="1707" spans="1:65" s="13" customFormat="1" ht="11.25">
      <c r="B1707" s="199"/>
      <c r="C1707" s="200"/>
      <c r="D1707" s="201" t="s">
        <v>213</v>
      </c>
      <c r="E1707" s="202" t="s">
        <v>28</v>
      </c>
      <c r="F1707" s="203" t="s">
        <v>2264</v>
      </c>
      <c r="G1707" s="200"/>
      <c r="H1707" s="204">
        <v>306</v>
      </c>
      <c r="I1707" s="205"/>
      <c r="J1707" s="200"/>
      <c r="K1707" s="200"/>
      <c r="L1707" s="206"/>
      <c r="M1707" s="207"/>
      <c r="N1707" s="208"/>
      <c r="O1707" s="208"/>
      <c r="P1707" s="208"/>
      <c r="Q1707" s="208"/>
      <c r="R1707" s="208"/>
      <c r="S1707" s="208"/>
      <c r="T1707" s="209"/>
      <c r="AT1707" s="210" t="s">
        <v>213</v>
      </c>
      <c r="AU1707" s="210" t="s">
        <v>84</v>
      </c>
      <c r="AV1707" s="13" t="s">
        <v>84</v>
      </c>
      <c r="AW1707" s="13" t="s">
        <v>35</v>
      </c>
      <c r="AX1707" s="13" t="s">
        <v>82</v>
      </c>
      <c r="AY1707" s="210" t="s">
        <v>197</v>
      </c>
    </row>
    <row r="1708" spans="1:65" s="2" customFormat="1" ht="24.2" customHeight="1">
      <c r="A1708" s="37"/>
      <c r="B1708" s="38"/>
      <c r="C1708" s="247" t="s">
        <v>2294</v>
      </c>
      <c r="D1708" s="247" t="s">
        <v>519</v>
      </c>
      <c r="E1708" s="248" t="s">
        <v>2229</v>
      </c>
      <c r="F1708" s="249" t="s">
        <v>2230</v>
      </c>
      <c r="G1708" s="250" t="s">
        <v>202</v>
      </c>
      <c r="H1708" s="251">
        <v>356.64299999999997</v>
      </c>
      <c r="I1708" s="252"/>
      <c r="J1708" s="253">
        <f>ROUND(I1708*H1708,2)</f>
        <v>0</v>
      </c>
      <c r="K1708" s="249" t="s">
        <v>203</v>
      </c>
      <c r="L1708" s="254"/>
      <c r="M1708" s="255" t="s">
        <v>28</v>
      </c>
      <c r="N1708" s="256" t="s">
        <v>45</v>
      </c>
      <c r="O1708" s="67"/>
      <c r="P1708" s="190">
        <f>O1708*H1708</f>
        <v>0</v>
      </c>
      <c r="Q1708" s="190">
        <v>5.4000000000000003E-3</v>
      </c>
      <c r="R1708" s="190">
        <f>Q1708*H1708</f>
        <v>1.9258721999999999</v>
      </c>
      <c r="S1708" s="190">
        <v>0</v>
      </c>
      <c r="T1708" s="191">
        <f>S1708*H1708</f>
        <v>0</v>
      </c>
      <c r="U1708" s="37"/>
      <c r="V1708" s="37"/>
      <c r="W1708" s="37"/>
      <c r="X1708" s="37"/>
      <c r="Y1708" s="37"/>
      <c r="Z1708" s="37"/>
      <c r="AA1708" s="37"/>
      <c r="AB1708" s="37"/>
      <c r="AC1708" s="37"/>
      <c r="AD1708" s="37"/>
      <c r="AE1708" s="37"/>
      <c r="AR1708" s="192" t="s">
        <v>365</v>
      </c>
      <c r="AT1708" s="192" t="s">
        <v>519</v>
      </c>
      <c r="AU1708" s="192" t="s">
        <v>84</v>
      </c>
      <c r="AY1708" s="20" t="s">
        <v>197</v>
      </c>
      <c r="BE1708" s="193">
        <f>IF(N1708="základní",J1708,0)</f>
        <v>0</v>
      </c>
      <c r="BF1708" s="193">
        <f>IF(N1708="snížená",J1708,0)</f>
        <v>0</v>
      </c>
      <c r="BG1708" s="193">
        <f>IF(N1708="zákl. přenesená",J1708,0)</f>
        <v>0</v>
      </c>
      <c r="BH1708" s="193">
        <f>IF(N1708="sníž. přenesená",J1708,0)</f>
        <v>0</v>
      </c>
      <c r="BI1708" s="193">
        <f>IF(N1708="nulová",J1708,0)</f>
        <v>0</v>
      </c>
      <c r="BJ1708" s="20" t="s">
        <v>82</v>
      </c>
      <c r="BK1708" s="193">
        <f>ROUND(I1708*H1708,2)</f>
        <v>0</v>
      </c>
      <c r="BL1708" s="20" t="s">
        <v>283</v>
      </c>
      <c r="BM1708" s="192" t="s">
        <v>2295</v>
      </c>
    </row>
    <row r="1709" spans="1:65" s="13" customFormat="1" ht="11.25">
      <c r="B1709" s="199"/>
      <c r="C1709" s="200"/>
      <c r="D1709" s="201" t="s">
        <v>213</v>
      </c>
      <c r="E1709" s="200"/>
      <c r="F1709" s="203" t="s">
        <v>2296</v>
      </c>
      <c r="G1709" s="200"/>
      <c r="H1709" s="204">
        <v>356.64299999999997</v>
      </c>
      <c r="I1709" s="205"/>
      <c r="J1709" s="200"/>
      <c r="K1709" s="200"/>
      <c r="L1709" s="206"/>
      <c r="M1709" s="207"/>
      <c r="N1709" s="208"/>
      <c r="O1709" s="208"/>
      <c r="P1709" s="208"/>
      <c r="Q1709" s="208"/>
      <c r="R1709" s="208"/>
      <c r="S1709" s="208"/>
      <c r="T1709" s="209"/>
      <c r="AT1709" s="210" t="s">
        <v>213</v>
      </c>
      <c r="AU1709" s="210" t="s">
        <v>84</v>
      </c>
      <c r="AV1709" s="13" t="s">
        <v>84</v>
      </c>
      <c r="AW1709" s="13" t="s">
        <v>4</v>
      </c>
      <c r="AX1709" s="13" t="s">
        <v>82</v>
      </c>
      <c r="AY1709" s="210" t="s">
        <v>197</v>
      </c>
    </row>
    <row r="1710" spans="1:65" s="2" customFormat="1" ht="16.5" customHeight="1">
      <c r="A1710" s="37"/>
      <c r="B1710" s="38"/>
      <c r="C1710" s="181" t="s">
        <v>2297</v>
      </c>
      <c r="D1710" s="181" t="s">
        <v>199</v>
      </c>
      <c r="E1710" s="182" t="s">
        <v>2298</v>
      </c>
      <c r="F1710" s="183" t="s">
        <v>2299</v>
      </c>
      <c r="G1710" s="184" t="s">
        <v>202</v>
      </c>
      <c r="H1710" s="185">
        <v>1277.5350000000001</v>
      </c>
      <c r="I1710" s="186"/>
      <c r="J1710" s="187">
        <f>ROUND(I1710*H1710,2)</f>
        <v>0</v>
      </c>
      <c r="K1710" s="183" t="s">
        <v>203</v>
      </c>
      <c r="L1710" s="42"/>
      <c r="M1710" s="188" t="s">
        <v>28</v>
      </c>
      <c r="N1710" s="189" t="s">
        <v>45</v>
      </c>
      <c r="O1710" s="67"/>
      <c r="P1710" s="190">
        <f>O1710*H1710</f>
        <v>0</v>
      </c>
      <c r="Q1710" s="190">
        <v>1.9000000000000001E-4</v>
      </c>
      <c r="R1710" s="190">
        <f>Q1710*H1710</f>
        <v>0.24273165000000002</v>
      </c>
      <c r="S1710" s="190">
        <v>0</v>
      </c>
      <c r="T1710" s="191">
        <f>S1710*H1710</f>
        <v>0</v>
      </c>
      <c r="U1710" s="37"/>
      <c r="V1710" s="37"/>
      <c r="W1710" s="37"/>
      <c r="X1710" s="37"/>
      <c r="Y1710" s="37"/>
      <c r="Z1710" s="37"/>
      <c r="AA1710" s="37"/>
      <c r="AB1710" s="37"/>
      <c r="AC1710" s="37"/>
      <c r="AD1710" s="37"/>
      <c r="AE1710" s="37"/>
      <c r="AR1710" s="192" t="s">
        <v>283</v>
      </c>
      <c r="AT1710" s="192" t="s">
        <v>199</v>
      </c>
      <c r="AU1710" s="192" t="s">
        <v>84</v>
      </c>
      <c r="AY1710" s="20" t="s">
        <v>197</v>
      </c>
      <c r="BE1710" s="193">
        <f>IF(N1710="základní",J1710,0)</f>
        <v>0</v>
      </c>
      <c r="BF1710" s="193">
        <f>IF(N1710="snížená",J1710,0)</f>
        <v>0</v>
      </c>
      <c r="BG1710" s="193">
        <f>IF(N1710="zákl. přenesená",J1710,0)</f>
        <v>0</v>
      </c>
      <c r="BH1710" s="193">
        <f>IF(N1710="sníž. přenesená",J1710,0)</f>
        <v>0</v>
      </c>
      <c r="BI1710" s="193">
        <f>IF(N1710="nulová",J1710,0)</f>
        <v>0</v>
      </c>
      <c r="BJ1710" s="20" t="s">
        <v>82</v>
      </c>
      <c r="BK1710" s="193">
        <f>ROUND(I1710*H1710,2)</f>
        <v>0</v>
      </c>
      <c r="BL1710" s="20" t="s">
        <v>283</v>
      </c>
      <c r="BM1710" s="192" t="s">
        <v>2300</v>
      </c>
    </row>
    <row r="1711" spans="1:65" s="2" customFormat="1" ht="11.25">
      <c r="A1711" s="37"/>
      <c r="B1711" s="38"/>
      <c r="C1711" s="39"/>
      <c r="D1711" s="194" t="s">
        <v>206</v>
      </c>
      <c r="E1711" s="39"/>
      <c r="F1711" s="195" t="s">
        <v>2301</v>
      </c>
      <c r="G1711" s="39"/>
      <c r="H1711" s="39"/>
      <c r="I1711" s="196"/>
      <c r="J1711" s="39"/>
      <c r="K1711" s="39"/>
      <c r="L1711" s="42"/>
      <c r="M1711" s="197"/>
      <c r="N1711" s="198"/>
      <c r="O1711" s="67"/>
      <c r="P1711" s="67"/>
      <c r="Q1711" s="67"/>
      <c r="R1711" s="67"/>
      <c r="S1711" s="67"/>
      <c r="T1711" s="68"/>
      <c r="U1711" s="37"/>
      <c r="V1711" s="37"/>
      <c r="W1711" s="37"/>
      <c r="X1711" s="37"/>
      <c r="Y1711" s="37"/>
      <c r="Z1711" s="37"/>
      <c r="AA1711" s="37"/>
      <c r="AB1711" s="37"/>
      <c r="AC1711" s="37"/>
      <c r="AD1711" s="37"/>
      <c r="AE1711" s="37"/>
      <c r="AT1711" s="20" t="s">
        <v>206</v>
      </c>
      <c r="AU1711" s="20" t="s">
        <v>84</v>
      </c>
    </row>
    <row r="1712" spans="1:65" s="15" customFormat="1" ht="11.25">
      <c r="B1712" s="222"/>
      <c r="C1712" s="223"/>
      <c r="D1712" s="201" t="s">
        <v>213</v>
      </c>
      <c r="E1712" s="224" t="s">
        <v>28</v>
      </c>
      <c r="F1712" s="225" t="s">
        <v>725</v>
      </c>
      <c r="G1712" s="223"/>
      <c r="H1712" s="224" t="s">
        <v>28</v>
      </c>
      <c r="I1712" s="226"/>
      <c r="J1712" s="223"/>
      <c r="K1712" s="223"/>
      <c r="L1712" s="227"/>
      <c r="M1712" s="228"/>
      <c r="N1712" s="229"/>
      <c r="O1712" s="229"/>
      <c r="P1712" s="229"/>
      <c r="Q1712" s="229"/>
      <c r="R1712" s="229"/>
      <c r="S1712" s="229"/>
      <c r="T1712" s="230"/>
      <c r="AT1712" s="231" t="s">
        <v>213</v>
      </c>
      <c r="AU1712" s="231" t="s">
        <v>84</v>
      </c>
      <c r="AV1712" s="15" t="s">
        <v>82</v>
      </c>
      <c r="AW1712" s="15" t="s">
        <v>35</v>
      </c>
      <c r="AX1712" s="15" t="s">
        <v>74</v>
      </c>
      <c r="AY1712" s="231" t="s">
        <v>197</v>
      </c>
    </row>
    <row r="1713" spans="1:65" s="15" customFormat="1" ht="11.25">
      <c r="B1713" s="222"/>
      <c r="C1713" s="223"/>
      <c r="D1713" s="201" t="s">
        <v>213</v>
      </c>
      <c r="E1713" s="224" t="s">
        <v>28</v>
      </c>
      <c r="F1713" s="225" t="s">
        <v>2273</v>
      </c>
      <c r="G1713" s="223"/>
      <c r="H1713" s="224" t="s">
        <v>28</v>
      </c>
      <c r="I1713" s="226"/>
      <c r="J1713" s="223"/>
      <c r="K1713" s="223"/>
      <c r="L1713" s="227"/>
      <c r="M1713" s="228"/>
      <c r="N1713" s="229"/>
      <c r="O1713" s="229"/>
      <c r="P1713" s="229"/>
      <c r="Q1713" s="229"/>
      <c r="R1713" s="229"/>
      <c r="S1713" s="229"/>
      <c r="T1713" s="230"/>
      <c r="AT1713" s="231" t="s">
        <v>213</v>
      </c>
      <c r="AU1713" s="231" t="s">
        <v>84</v>
      </c>
      <c r="AV1713" s="15" t="s">
        <v>82</v>
      </c>
      <c r="AW1713" s="15" t="s">
        <v>35</v>
      </c>
      <c r="AX1713" s="15" t="s">
        <v>74</v>
      </c>
      <c r="AY1713" s="231" t="s">
        <v>197</v>
      </c>
    </row>
    <row r="1714" spans="1:65" s="13" customFormat="1" ht="11.25">
      <c r="B1714" s="199"/>
      <c r="C1714" s="200"/>
      <c r="D1714" s="201" t="s">
        <v>213</v>
      </c>
      <c r="E1714" s="202" t="s">
        <v>28</v>
      </c>
      <c r="F1714" s="203" t="s">
        <v>2302</v>
      </c>
      <c r="G1714" s="200"/>
      <c r="H1714" s="204">
        <v>1277.5350000000001</v>
      </c>
      <c r="I1714" s="205"/>
      <c r="J1714" s="200"/>
      <c r="K1714" s="200"/>
      <c r="L1714" s="206"/>
      <c r="M1714" s="207"/>
      <c r="N1714" s="208"/>
      <c r="O1714" s="208"/>
      <c r="P1714" s="208"/>
      <c r="Q1714" s="208"/>
      <c r="R1714" s="208"/>
      <c r="S1714" s="208"/>
      <c r="T1714" s="209"/>
      <c r="AT1714" s="210" t="s">
        <v>213</v>
      </c>
      <c r="AU1714" s="210" t="s">
        <v>84</v>
      </c>
      <c r="AV1714" s="13" t="s">
        <v>84</v>
      </c>
      <c r="AW1714" s="13" t="s">
        <v>35</v>
      </c>
      <c r="AX1714" s="13" t="s">
        <v>82</v>
      </c>
      <c r="AY1714" s="210" t="s">
        <v>197</v>
      </c>
    </row>
    <row r="1715" spans="1:65" s="2" customFormat="1" ht="16.5" customHeight="1">
      <c r="A1715" s="37"/>
      <c r="B1715" s="38"/>
      <c r="C1715" s="247" t="s">
        <v>2303</v>
      </c>
      <c r="D1715" s="247" t="s">
        <v>519</v>
      </c>
      <c r="E1715" s="248" t="s">
        <v>2304</v>
      </c>
      <c r="F1715" s="249" t="s">
        <v>2305</v>
      </c>
      <c r="G1715" s="250" t="s">
        <v>202</v>
      </c>
      <c r="H1715" s="251">
        <v>1488.9670000000001</v>
      </c>
      <c r="I1715" s="252"/>
      <c r="J1715" s="253">
        <f>ROUND(I1715*H1715,2)</f>
        <v>0</v>
      </c>
      <c r="K1715" s="249" t="s">
        <v>203</v>
      </c>
      <c r="L1715" s="254"/>
      <c r="M1715" s="255" t="s">
        <v>28</v>
      </c>
      <c r="N1715" s="256" t="s">
        <v>45</v>
      </c>
      <c r="O1715" s="67"/>
      <c r="P1715" s="190">
        <f>O1715*H1715</f>
        <v>0</v>
      </c>
      <c r="Q1715" s="190">
        <v>1.8000000000000001E-4</v>
      </c>
      <c r="R1715" s="190">
        <f>Q1715*H1715</f>
        <v>0.26801406000000005</v>
      </c>
      <c r="S1715" s="190">
        <v>0</v>
      </c>
      <c r="T1715" s="191">
        <f>S1715*H1715</f>
        <v>0</v>
      </c>
      <c r="U1715" s="37"/>
      <c r="V1715" s="37"/>
      <c r="W1715" s="37"/>
      <c r="X1715" s="37"/>
      <c r="Y1715" s="37"/>
      <c r="Z1715" s="37"/>
      <c r="AA1715" s="37"/>
      <c r="AB1715" s="37"/>
      <c r="AC1715" s="37"/>
      <c r="AD1715" s="37"/>
      <c r="AE1715" s="37"/>
      <c r="AR1715" s="192" t="s">
        <v>365</v>
      </c>
      <c r="AT1715" s="192" t="s">
        <v>519</v>
      </c>
      <c r="AU1715" s="192" t="s">
        <v>84</v>
      </c>
      <c r="AY1715" s="20" t="s">
        <v>197</v>
      </c>
      <c r="BE1715" s="193">
        <f>IF(N1715="základní",J1715,0)</f>
        <v>0</v>
      </c>
      <c r="BF1715" s="193">
        <f>IF(N1715="snížená",J1715,0)</f>
        <v>0</v>
      </c>
      <c r="BG1715" s="193">
        <f>IF(N1715="zákl. přenesená",J1715,0)</f>
        <v>0</v>
      </c>
      <c r="BH1715" s="193">
        <f>IF(N1715="sníž. přenesená",J1715,0)</f>
        <v>0</v>
      </c>
      <c r="BI1715" s="193">
        <f>IF(N1715="nulová",J1715,0)</f>
        <v>0</v>
      </c>
      <c r="BJ1715" s="20" t="s">
        <v>82</v>
      </c>
      <c r="BK1715" s="193">
        <f>ROUND(I1715*H1715,2)</f>
        <v>0</v>
      </c>
      <c r="BL1715" s="20" t="s">
        <v>283</v>
      </c>
      <c r="BM1715" s="192" t="s">
        <v>2306</v>
      </c>
    </row>
    <row r="1716" spans="1:65" s="13" customFormat="1" ht="11.25">
      <c r="B1716" s="199"/>
      <c r="C1716" s="200"/>
      <c r="D1716" s="201" t="s">
        <v>213</v>
      </c>
      <c r="E1716" s="200"/>
      <c r="F1716" s="203" t="s">
        <v>2279</v>
      </c>
      <c r="G1716" s="200"/>
      <c r="H1716" s="204">
        <v>1488.9670000000001</v>
      </c>
      <c r="I1716" s="205"/>
      <c r="J1716" s="200"/>
      <c r="K1716" s="200"/>
      <c r="L1716" s="206"/>
      <c r="M1716" s="207"/>
      <c r="N1716" s="208"/>
      <c r="O1716" s="208"/>
      <c r="P1716" s="208"/>
      <c r="Q1716" s="208"/>
      <c r="R1716" s="208"/>
      <c r="S1716" s="208"/>
      <c r="T1716" s="209"/>
      <c r="AT1716" s="210" t="s">
        <v>213</v>
      </c>
      <c r="AU1716" s="210" t="s">
        <v>84</v>
      </c>
      <c r="AV1716" s="13" t="s">
        <v>84</v>
      </c>
      <c r="AW1716" s="13" t="s">
        <v>4</v>
      </c>
      <c r="AX1716" s="13" t="s">
        <v>82</v>
      </c>
      <c r="AY1716" s="210" t="s">
        <v>197</v>
      </c>
    </row>
    <row r="1717" spans="1:65" s="2" customFormat="1" ht="16.5" customHeight="1">
      <c r="A1717" s="37"/>
      <c r="B1717" s="38"/>
      <c r="C1717" s="247" t="s">
        <v>2307</v>
      </c>
      <c r="D1717" s="247" t="s">
        <v>519</v>
      </c>
      <c r="E1717" s="248" t="s">
        <v>2308</v>
      </c>
      <c r="F1717" s="249" t="s">
        <v>2309</v>
      </c>
      <c r="G1717" s="250" t="s">
        <v>265</v>
      </c>
      <c r="H1717" s="251">
        <v>500</v>
      </c>
      <c r="I1717" s="252"/>
      <c r="J1717" s="253">
        <f>ROUND(I1717*H1717,2)</f>
        <v>0</v>
      </c>
      <c r="K1717" s="249" t="s">
        <v>203</v>
      </c>
      <c r="L1717" s="254"/>
      <c r="M1717" s="255" t="s">
        <v>28</v>
      </c>
      <c r="N1717" s="256" t="s">
        <v>45</v>
      </c>
      <c r="O1717" s="67"/>
      <c r="P1717" s="190">
        <f>O1717*H1717</f>
        <v>0</v>
      </c>
      <c r="Q1717" s="190">
        <v>2.0000000000000002E-5</v>
      </c>
      <c r="R1717" s="190">
        <f>Q1717*H1717</f>
        <v>0.01</v>
      </c>
      <c r="S1717" s="190">
        <v>0</v>
      </c>
      <c r="T1717" s="191">
        <f>S1717*H1717</f>
        <v>0</v>
      </c>
      <c r="U1717" s="37"/>
      <c r="V1717" s="37"/>
      <c r="W1717" s="37"/>
      <c r="X1717" s="37"/>
      <c r="Y1717" s="37"/>
      <c r="Z1717" s="37"/>
      <c r="AA1717" s="37"/>
      <c r="AB1717" s="37"/>
      <c r="AC1717" s="37"/>
      <c r="AD1717" s="37"/>
      <c r="AE1717" s="37"/>
      <c r="AR1717" s="192" t="s">
        <v>365</v>
      </c>
      <c r="AT1717" s="192" t="s">
        <v>519</v>
      </c>
      <c r="AU1717" s="192" t="s">
        <v>84</v>
      </c>
      <c r="AY1717" s="20" t="s">
        <v>197</v>
      </c>
      <c r="BE1717" s="193">
        <f>IF(N1717="základní",J1717,0)</f>
        <v>0</v>
      </c>
      <c r="BF1717" s="193">
        <f>IF(N1717="snížená",J1717,0)</f>
        <v>0</v>
      </c>
      <c r="BG1717" s="193">
        <f>IF(N1717="zákl. přenesená",J1717,0)</f>
        <v>0</v>
      </c>
      <c r="BH1717" s="193">
        <f>IF(N1717="sníž. přenesená",J1717,0)</f>
        <v>0</v>
      </c>
      <c r="BI1717" s="193">
        <f>IF(N1717="nulová",J1717,0)</f>
        <v>0</v>
      </c>
      <c r="BJ1717" s="20" t="s">
        <v>82</v>
      </c>
      <c r="BK1717" s="193">
        <f>ROUND(I1717*H1717,2)</f>
        <v>0</v>
      </c>
      <c r="BL1717" s="20" t="s">
        <v>283</v>
      </c>
      <c r="BM1717" s="192" t="s">
        <v>2310</v>
      </c>
    </row>
    <row r="1718" spans="1:65" s="2" customFormat="1" ht="33" customHeight="1">
      <c r="A1718" s="37"/>
      <c r="B1718" s="38"/>
      <c r="C1718" s="181" t="s">
        <v>2311</v>
      </c>
      <c r="D1718" s="181" t="s">
        <v>199</v>
      </c>
      <c r="E1718" s="182" t="s">
        <v>2312</v>
      </c>
      <c r="F1718" s="183" t="s">
        <v>2313</v>
      </c>
      <c r="G1718" s="184" t="s">
        <v>210</v>
      </c>
      <c r="H1718" s="185">
        <v>37</v>
      </c>
      <c r="I1718" s="186"/>
      <c r="J1718" s="187">
        <f>ROUND(I1718*H1718,2)</f>
        <v>0</v>
      </c>
      <c r="K1718" s="183" t="s">
        <v>203</v>
      </c>
      <c r="L1718" s="42"/>
      <c r="M1718" s="188" t="s">
        <v>28</v>
      </c>
      <c r="N1718" s="189" t="s">
        <v>45</v>
      </c>
      <c r="O1718" s="67"/>
      <c r="P1718" s="190">
        <f>O1718*H1718</f>
        <v>0</v>
      </c>
      <c r="Q1718" s="190">
        <v>7.4999999999999997E-3</v>
      </c>
      <c r="R1718" s="190">
        <f>Q1718*H1718</f>
        <v>0.27749999999999997</v>
      </c>
      <c r="S1718" s="190">
        <v>0</v>
      </c>
      <c r="T1718" s="191">
        <f>S1718*H1718</f>
        <v>0</v>
      </c>
      <c r="U1718" s="37"/>
      <c r="V1718" s="37"/>
      <c r="W1718" s="37"/>
      <c r="X1718" s="37"/>
      <c r="Y1718" s="37"/>
      <c r="Z1718" s="37"/>
      <c r="AA1718" s="37"/>
      <c r="AB1718" s="37"/>
      <c r="AC1718" s="37"/>
      <c r="AD1718" s="37"/>
      <c r="AE1718" s="37"/>
      <c r="AR1718" s="192" t="s">
        <v>283</v>
      </c>
      <c r="AT1718" s="192" t="s">
        <v>199</v>
      </c>
      <c r="AU1718" s="192" t="s">
        <v>84</v>
      </c>
      <c r="AY1718" s="20" t="s">
        <v>197</v>
      </c>
      <c r="BE1718" s="193">
        <f>IF(N1718="základní",J1718,0)</f>
        <v>0</v>
      </c>
      <c r="BF1718" s="193">
        <f>IF(N1718="snížená",J1718,0)</f>
        <v>0</v>
      </c>
      <c r="BG1718" s="193">
        <f>IF(N1718="zákl. přenesená",J1718,0)</f>
        <v>0</v>
      </c>
      <c r="BH1718" s="193">
        <f>IF(N1718="sníž. přenesená",J1718,0)</f>
        <v>0</v>
      </c>
      <c r="BI1718" s="193">
        <f>IF(N1718="nulová",J1718,0)</f>
        <v>0</v>
      </c>
      <c r="BJ1718" s="20" t="s">
        <v>82</v>
      </c>
      <c r="BK1718" s="193">
        <f>ROUND(I1718*H1718,2)</f>
        <v>0</v>
      </c>
      <c r="BL1718" s="20" t="s">
        <v>283</v>
      </c>
      <c r="BM1718" s="192" t="s">
        <v>2314</v>
      </c>
    </row>
    <row r="1719" spans="1:65" s="2" customFormat="1" ht="11.25">
      <c r="A1719" s="37"/>
      <c r="B1719" s="38"/>
      <c r="C1719" s="39"/>
      <c r="D1719" s="194" t="s">
        <v>206</v>
      </c>
      <c r="E1719" s="39"/>
      <c r="F1719" s="195" t="s">
        <v>2315</v>
      </c>
      <c r="G1719" s="39"/>
      <c r="H1719" s="39"/>
      <c r="I1719" s="196"/>
      <c r="J1719" s="39"/>
      <c r="K1719" s="39"/>
      <c r="L1719" s="42"/>
      <c r="M1719" s="197"/>
      <c r="N1719" s="198"/>
      <c r="O1719" s="67"/>
      <c r="P1719" s="67"/>
      <c r="Q1719" s="67"/>
      <c r="R1719" s="67"/>
      <c r="S1719" s="67"/>
      <c r="T1719" s="68"/>
      <c r="U1719" s="37"/>
      <c r="V1719" s="37"/>
      <c r="W1719" s="37"/>
      <c r="X1719" s="37"/>
      <c r="Y1719" s="37"/>
      <c r="Z1719" s="37"/>
      <c r="AA1719" s="37"/>
      <c r="AB1719" s="37"/>
      <c r="AC1719" s="37"/>
      <c r="AD1719" s="37"/>
      <c r="AE1719" s="37"/>
      <c r="AT1719" s="20" t="s">
        <v>206</v>
      </c>
      <c r="AU1719" s="20" t="s">
        <v>84</v>
      </c>
    </row>
    <row r="1720" spans="1:65" s="15" customFormat="1" ht="11.25">
      <c r="B1720" s="222"/>
      <c r="C1720" s="223"/>
      <c r="D1720" s="201" t="s">
        <v>213</v>
      </c>
      <c r="E1720" s="224" t="s">
        <v>28</v>
      </c>
      <c r="F1720" s="225" t="s">
        <v>1966</v>
      </c>
      <c r="G1720" s="223"/>
      <c r="H1720" s="224" t="s">
        <v>28</v>
      </c>
      <c r="I1720" s="226"/>
      <c r="J1720" s="223"/>
      <c r="K1720" s="223"/>
      <c r="L1720" s="227"/>
      <c r="M1720" s="228"/>
      <c r="N1720" s="229"/>
      <c r="O1720" s="229"/>
      <c r="P1720" s="229"/>
      <c r="Q1720" s="229"/>
      <c r="R1720" s="229"/>
      <c r="S1720" s="229"/>
      <c r="T1720" s="230"/>
      <c r="AT1720" s="231" t="s">
        <v>213</v>
      </c>
      <c r="AU1720" s="231" t="s">
        <v>84</v>
      </c>
      <c r="AV1720" s="15" t="s">
        <v>82</v>
      </c>
      <c r="AW1720" s="15" t="s">
        <v>35</v>
      </c>
      <c r="AX1720" s="15" t="s">
        <v>74</v>
      </c>
      <c r="AY1720" s="231" t="s">
        <v>197</v>
      </c>
    </row>
    <row r="1721" spans="1:65" s="13" customFormat="1" ht="11.25">
      <c r="B1721" s="199"/>
      <c r="C1721" s="200"/>
      <c r="D1721" s="201" t="s">
        <v>213</v>
      </c>
      <c r="E1721" s="202" t="s">
        <v>28</v>
      </c>
      <c r="F1721" s="203" t="s">
        <v>2316</v>
      </c>
      <c r="G1721" s="200"/>
      <c r="H1721" s="204">
        <v>2</v>
      </c>
      <c r="I1721" s="205"/>
      <c r="J1721" s="200"/>
      <c r="K1721" s="200"/>
      <c r="L1721" s="206"/>
      <c r="M1721" s="207"/>
      <c r="N1721" s="208"/>
      <c r="O1721" s="208"/>
      <c r="P1721" s="208"/>
      <c r="Q1721" s="208"/>
      <c r="R1721" s="208"/>
      <c r="S1721" s="208"/>
      <c r="T1721" s="209"/>
      <c r="AT1721" s="210" t="s">
        <v>213</v>
      </c>
      <c r="AU1721" s="210" t="s">
        <v>84</v>
      </c>
      <c r="AV1721" s="13" t="s">
        <v>84</v>
      </c>
      <c r="AW1721" s="13" t="s">
        <v>35</v>
      </c>
      <c r="AX1721" s="13" t="s">
        <v>74</v>
      </c>
      <c r="AY1721" s="210" t="s">
        <v>197</v>
      </c>
    </row>
    <row r="1722" spans="1:65" s="15" customFormat="1" ht="11.25">
      <c r="B1722" s="222"/>
      <c r="C1722" s="223"/>
      <c r="D1722" s="201" t="s">
        <v>213</v>
      </c>
      <c r="E1722" s="224" t="s">
        <v>28</v>
      </c>
      <c r="F1722" s="225" t="s">
        <v>725</v>
      </c>
      <c r="G1722" s="223"/>
      <c r="H1722" s="224" t="s">
        <v>28</v>
      </c>
      <c r="I1722" s="226"/>
      <c r="J1722" s="223"/>
      <c r="K1722" s="223"/>
      <c r="L1722" s="227"/>
      <c r="M1722" s="228"/>
      <c r="N1722" s="229"/>
      <c r="O1722" s="229"/>
      <c r="P1722" s="229"/>
      <c r="Q1722" s="229"/>
      <c r="R1722" s="229"/>
      <c r="S1722" s="229"/>
      <c r="T1722" s="230"/>
      <c r="AT1722" s="231" t="s">
        <v>213</v>
      </c>
      <c r="AU1722" s="231" t="s">
        <v>84</v>
      </c>
      <c r="AV1722" s="15" t="s">
        <v>82</v>
      </c>
      <c r="AW1722" s="15" t="s">
        <v>35</v>
      </c>
      <c r="AX1722" s="15" t="s">
        <v>74</v>
      </c>
      <c r="AY1722" s="231" t="s">
        <v>197</v>
      </c>
    </row>
    <row r="1723" spans="1:65" s="13" customFormat="1" ht="11.25">
      <c r="B1723" s="199"/>
      <c r="C1723" s="200"/>
      <c r="D1723" s="201" t="s">
        <v>213</v>
      </c>
      <c r="E1723" s="202" t="s">
        <v>28</v>
      </c>
      <c r="F1723" s="203" t="s">
        <v>2317</v>
      </c>
      <c r="G1723" s="200"/>
      <c r="H1723" s="204">
        <v>33</v>
      </c>
      <c r="I1723" s="205"/>
      <c r="J1723" s="200"/>
      <c r="K1723" s="200"/>
      <c r="L1723" s="206"/>
      <c r="M1723" s="207"/>
      <c r="N1723" s="208"/>
      <c r="O1723" s="208"/>
      <c r="P1723" s="208"/>
      <c r="Q1723" s="208"/>
      <c r="R1723" s="208"/>
      <c r="S1723" s="208"/>
      <c r="T1723" s="209"/>
      <c r="AT1723" s="210" t="s">
        <v>213</v>
      </c>
      <c r="AU1723" s="210" t="s">
        <v>84</v>
      </c>
      <c r="AV1723" s="13" t="s">
        <v>84</v>
      </c>
      <c r="AW1723" s="13" t="s">
        <v>35</v>
      </c>
      <c r="AX1723" s="13" t="s">
        <v>74</v>
      </c>
      <c r="AY1723" s="210" t="s">
        <v>197</v>
      </c>
    </row>
    <row r="1724" spans="1:65" s="13" customFormat="1" ht="11.25">
      <c r="B1724" s="199"/>
      <c r="C1724" s="200"/>
      <c r="D1724" s="201" t="s">
        <v>213</v>
      </c>
      <c r="E1724" s="202" t="s">
        <v>28</v>
      </c>
      <c r="F1724" s="203" t="s">
        <v>2318</v>
      </c>
      <c r="G1724" s="200"/>
      <c r="H1724" s="204">
        <v>2</v>
      </c>
      <c r="I1724" s="205"/>
      <c r="J1724" s="200"/>
      <c r="K1724" s="200"/>
      <c r="L1724" s="206"/>
      <c r="M1724" s="207"/>
      <c r="N1724" s="208"/>
      <c r="O1724" s="208"/>
      <c r="P1724" s="208"/>
      <c r="Q1724" s="208"/>
      <c r="R1724" s="208"/>
      <c r="S1724" s="208"/>
      <c r="T1724" s="209"/>
      <c r="AT1724" s="210" t="s">
        <v>213</v>
      </c>
      <c r="AU1724" s="210" t="s">
        <v>84</v>
      </c>
      <c r="AV1724" s="13" t="s">
        <v>84</v>
      </c>
      <c r="AW1724" s="13" t="s">
        <v>35</v>
      </c>
      <c r="AX1724" s="13" t="s">
        <v>74</v>
      </c>
      <c r="AY1724" s="210" t="s">
        <v>197</v>
      </c>
    </row>
    <row r="1725" spans="1:65" s="14" customFormat="1" ht="11.25">
      <c r="B1725" s="211"/>
      <c r="C1725" s="212"/>
      <c r="D1725" s="201" t="s">
        <v>213</v>
      </c>
      <c r="E1725" s="213" t="s">
        <v>28</v>
      </c>
      <c r="F1725" s="214" t="s">
        <v>226</v>
      </c>
      <c r="G1725" s="212"/>
      <c r="H1725" s="215">
        <v>37</v>
      </c>
      <c r="I1725" s="216"/>
      <c r="J1725" s="212"/>
      <c r="K1725" s="212"/>
      <c r="L1725" s="217"/>
      <c r="M1725" s="218"/>
      <c r="N1725" s="219"/>
      <c r="O1725" s="219"/>
      <c r="P1725" s="219"/>
      <c r="Q1725" s="219"/>
      <c r="R1725" s="219"/>
      <c r="S1725" s="219"/>
      <c r="T1725" s="220"/>
      <c r="AT1725" s="221" t="s">
        <v>213</v>
      </c>
      <c r="AU1725" s="221" t="s">
        <v>84</v>
      </c>
      <c r="AV1725" s="14" t="s">
        <v>204</v>
      </c>
      <c r="AW1725" s="14" t="s">
        <v>35</v>
      </c>
      <c r="AX1725" s="14" t="s">
        <v>82</v>
      </c>
      <c r="AY1725" s="221" t="s">
        <v>197</v>
      </c>
    </row>
    <row r="1726" spans="1:65" s="2" customFormat="1" ht="16.5" customHeight="1">
      <c r="A1726" s="37"/>
      <c r="B1726" s="38"/>
      <c r="C1726" s="247" t="s">
        <v>2319</v>
      </c>
      <c r="D1726" s="247" t="s">
        <v>519</v>
      </c>
      <c r="E1726" s="248" t="s">
        <v>2320</v>
      </c>
      <c r="F1726" s="249" t="s">
        <v>2321</v>
      </c>
      <c r="G1726" s="250" t="s">
        <v>210</v>
      </c>
      <c r="H1726" s="251">
        <v>2</v>
      </c>
      <c r="I1726" s="252"/>
      <c r="J1726" s="253">
        <f>ROUND(I1726*H1726,2)</f>
        <v>0</v>
      </c>
      <c r="K1726" s="249" t="s">
        <v>203</v>
      </c>
      <c r="L1726" s="254"/>
      <c r="M1726" s="255" t="s">
        <v>28</v>
      </c>
      <c r="N1726" s="256" t="s">
        <v>45</v>
      </c>
      <c r="O1726" s="67"/>
      <c r="P1726" s="190">
        <f>O1726*H1726</f>
        <v>0</v>
      </c>
      <c r="Q1726" s="190">
        <v>2.2100000000000002E-3</v>
      </c>
      <c r="R1726" s="190">
        <f>Q1726*H1726</f>
        <v>4.4200000000000003E-3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2322</v>
      </c>
    </row>
    <row r="1727" spans="1:65" s="2" customFormat="1" ht="16.5" customHeight="1">
      <c r="A1727" s="37"/>
      <c r="B1727" s="38"/>
      <c r="C1727" s="247" t="s">
        <v>2323</v>
      </c>
      <c r="D1727" s="247" t="s">
        <v>519</v>
      </c>
      <c r="E1727" s="248" t="s">
        <v>2324</v>
      </c>
      <c r="F1727" s="249" t="s">
        <v>2325</v>
      </c>
      <c r="G1727" s="250" t="s">
        <v>210</v>
      </c>
      <c r="H1727" s="251">
        <v>33</v>
      </c>
      <c r="I1727" s="252"/>
      <c r="J1727" s="253">
        <f>ROUND(I1727*H1727,2)</f>
        <v>0</v>
      </c>
      <c r="K1727" s="249" t="s">
        <v>203</v>
      </c>
      <c r="L1727" s="254"/>
      <c r="M1727" s="255" t="s">
        <v>28</v>
      </c>
      <c r="N1727" s="256" t="s">
        <v>45</v>
      </c>
      <c r="O1727" s="67"/>
      <c r="P1727" s="190">
        <f>O1727*H1727</f>
        <v>0</v>
      </c>
      <c r="Q1727" s="190">
        <v>1.2E-4</v>
      </c>
      <c r="R1727" s="190">
        <f>Q1727*H1727</f>
        <v>3.96E-3</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2326</v>
      </c>
    </row>
    <row r="1728" spans="1:65" s="2" customFormat="1" ht="16.5" customHeight="1">
      <c r="A1728" s="37"/>
      <c r="B1728" s="38"/>
      <c r="C1728" s="247" t="s">
        <v>2327</v>
      </c>
      <c r="D1728" s="247" t="s">
        <v>519</v>
      </c>
      <c r="E1728" s="248" t="s">
        <v>2328</v>
      </c>
      <c r="F1728" s="249" t="s">
        <v>2329</v>
      </c>
      <c r="G1728" s="250" t="s">
        <v>210</v>
      </c>
      <c r="H1728" s="251">
        <v>2</v>
      </c>
      <c r="I1728" s="252"/>
      <c r="J1728" s="253">
        <f>ROUND(I1728*H1728,2)</f>
        <v>0</v>
      </c>
      <c r="K1728" s="249" t="s">
        <v>203</v>
      </c>
      <c r="L1728" s="254"/>
      <c r="M1728" s="255" t="s">
        <v>28</v>
      </c>
      <c r="N1728" s="256" t="s">
        <v>45</v>
      </c>
      <c r="O1728" s="67"/>
      <c r="P1728" s="190">
        <f>O1728*H1728</f>
        <v>0</v>
      </c>
      <c r="Q1728" s="190">
        <v>3.4000000000000002E-4</v>
      </c>
      <c r="R1728" s="190">
        <f>Q1728*H1728</f>
        <v>6.8000000000000005E-4</v>
      </c>
      <c r="S1728" s="190">
        <v>0</v>
      </c>
      <c r="T1728" s="191">
        <f>S1728*H1728</f>
        <v>0</v>
      </c>
      <c r="U1728" s="37"/>
      <c r="V1728" s="37"/>
      <c r="W1728" s="37"/>
      <c r="X1728" s="37"/>
      <c r="Y1728" s="37"/>
      <c r="Z1728" s="37"/>
      <c r="AA1728" s="37"/>
      <c r="AB1728" s="37"/>
      <c r="AC1728" s="37"/>
      <c r="AD1728" s="37"/>
      <c r="AE1728" s="37"/>
      <c r="AR1728" s="192" t="s">
        <v>365</v>
      </c>
      <c r="AT1728" s="192" t="s">
        <v>519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2330</v>
      </c>
    </row>
    <row r="1729" spans="1:65" s="2" customFormat="1" ht="37.9" customHeight="1">
      <c r="A1729" s="37"/>
      <c r="B1729" s="38"/>
      <c r="C1729" s="181" t="s">
        <v>2331</v>
      </c>
      <c r="D1729" s="181" t="s">
        <v>199</v>
      </c>
      <c r="E1729" s="182" t="s">
        <v>2332</v>
      </c>
      <c r="F1729" s="183" t="s">
        <v>2333</v>
      </c>
      <c r="G1729" s="184" t="s">
        <v>210</v>
      </c>
      <c r="H1729" s="185">
        <v>13</v>
      </c>
      <c r="I1729" s="186"/>
      <c r="J1729" s="187">
        <f>ROUND(I1729*H1729,2)</f>
        <v>0</v>
      </c>
      <c r="K1729" s="183" t="s">
        <v>203</v>
      </c>
      <c r="L1729" s="42"/>
      <c r="M1729" s="188" t="s">
        <v>28</v>
      </c>
      <c r="N1729" s="189" t="s">
        <v>45</v>
      </c>
      <c r="O1729" s="67"/>
      <c r="P1729" s="190">
        <f>O1729*H1729</f>
        <v>0</v>
      </c>
      <c r="Q1729" s="190">
        <v>0</v>
      </c>
      <c r="R1729" s="190">
        <f>Q1729*H1729</f>
        <v>0</v>
      </c>
      <c r="S1729" s="190">
        <v>0</v>
      </c>
      <c r="T1729" s="191">
        <f>S1729*H1729</f>
        <v>0</v>
      </c>
      <c r="U1729" s="37"/>
      <c r="V1729" s="37"/>
      <c r="W1729" s="37"/>
      <c r="X1729" s="37"/>
      <c r="Y1729" s="37"/>
      <c r="Z1729" s="37"/>
      <c r="AA1729" s="37"/>
      <c r="AB1729" s="37"/>
      <c r="AC1729" s="37"/>
      <c r="AD1729" s="37"/>
      <c r="AE1729" s="37"/>
      <c r="AR1729" s="192" t="s">
        <v>283</v>
      </c>
      <c r="AT1729" s="192" t="s">
        <v>199</v>
      </c>
      <c r="AU1729" s="192" t="s">
        <v>84</v>
      </c>
      <c r="AY1729" s="20" t="s">
        <v>197</v>
      </c>
      <c r="BE1729" s="193">
        <f>IF(N1729="základní",J1729,0)</f>
        <v>0</v>
      </c>
      <c r="BF1729" s="193">
        <f>IF(N1729="snížená",J1729,0)</f>
        <v>0</v>
      </c>
      <c r="BG1729" s="193">
        <f>IF(N1729="zákl. přenesená",J1729,0)</f>
        <v>0</v>
      </c>
      <c r="BH1729" s="193">
        <f>IF(N1729="sníž. přenesená",J1729,0)</f>
        <v>0</v>
      </c>
      <c r="BI1729" s="193">
        <f>IF(N1729="nulová",J1729,0)</f>
        <v>0</v>
      </c>
      <c r="BJ1729" s="20" t="s">
        <v>82</v>
      </c>
      <c r="BK1729" s="193">
        <f>ROUND(I1729*H1729,2)</f>
        <v>0</v>
      </c>
      <c r="BL1729" s="20" t="s">
        <v>283</v>
      </c>
      <c r="BM1729" s="192" t="s">
        <v>2334</v>
      </c>
    </row>
    <row r="1730" spans="1:65" s="2" customFormat="1" ht="11.25">
      <c r="A1730" s="37"/>
      <c r="B1730" s="38"/>
      <c r="C1730" s="39"/>
      <c r="D1730" s="194" t="s">
        <v>206</v>
      </c>
      <c r="E1730" s="39"/>
      <c r="F1730" s="195" t="s">
        <v>2335</v>
      </c>
      <c r="G1730" s="39"/>
      <c r="H1730" s="39"/>
      <c r="I1730" s="196"/>
      <c r="J1730" s="39"/>
      <c r="K1730" s="39"/>
      <c r="L1730" s="42"/>
      <c r="M1730" s="197"/>
      <c r="N1730" s="198"/>
      <c r="O1730" s="67"/>
      <c r="P1730" s="67"/>
      <c r="Q1730" s="67"/>
      <c r="R1730" s="67"/>
      <c r="S1730" s="67"/>
      <c r="T1730" s="68"/>
      <c r="U1730" s="37"/>
      <c r="V1730" s="37"/>
      <c r="W1730" s="37"/>
      <c r="X1730" s="37"/>
      <c r="Y1730" s="37"/>
      <c r="Z1730" s="37"/>
      <c r="AA1730" s="37"/>
      <c r="AB1730" s="37"/>
      <c r="AC1730" s="37"/>
      <c r="AD1730" s="37"/>
      <c r="AE1730" s="37"/>
      <c r="AT1730" s="20" t="s">
        <v>206</v>
      </c>
      <c r="AU1730" s="20" t="s">
        <v>84</v>
      </c>
    </row>
    <row r="1731" spans="1:65" s="2" customFormat="1" ht="16.5" customHeight="1">
      <c r="A1731" s="37"/>
      <c r="B1731" s="38"/>
      <c r="C1731" s="247" t="s">
        <v>2336</v>
      </c>
      <c r="D1731" s="247" t="s">
        <v>519</v>
      </c>
      <c r="E1731" s="248" t="s">
        <v>2337</v>
      </c>
      <c r="F1731" s="249" t="s">
        <v>2338</v>
      </c>
      <c r="G1731" s="250" t="s">
        <v>210</v>
      </c>
      <c r="H1731" s="251">
        <v>8</v>
      </c>
      <c r="I1731" s="252"/>
      <c r="J1731" s="253">
        <f>ROUND(I1731*H1731,2)</f>
        <v>0</v>
      </c>
      <c r="K1731" s="249" t="s">
        <v>203</v>
      </c>
      <c r="L1731" s="254"/>
      <c r="M1731" s="255" t="s">
        <v>28</v>
      </c>
      <c r="N1731" s="256" t="s">
        <v>45</v>
      </c>
      <c r="O1731" s="67"/>
      <c r="P1731" s="190">
        <f>O1731*H1731</f>
        <v>0</v>
      </c>
      <c r="Q1731" s="190">
        <v>2.0000000000000001E-4</v>
      </c>
      <c r="R1731" s="190">
        <f>Q1731*H1731</f>
        <v>1.6000000000000001E-3</v>
      </c>
      <c r="S1731" s="190">
        <v>0</v>
      </c>
      <c r="T1731" s="191">
        <f>S1731*H1731</f>
        <v>0</v>
      </c>
      <c r="U1731" s="37"/>
      <c r="V1731" s="37"/>
      <c r="W1731" s="37"/>
      <c r="X1731" s="37"/>
      <c r="Y1731" s="37"/>
      <c r="Z1731" s="37"/>
      <c r="AA1731" s="37"/>
      <c r="AB1731" s="37"/>
      <c r="AC1731" s="37"/>
      <c r="AD1731" s="37"/>
      <c r="AE1731" s="37"/>
      <c r="AR1731" s="192" t="s">
        <v>365</v>
      </c>
      <c r="AT1731" s="192" t="s">
        <v>519</v>
      </c>
      <c r="AU1731" s="192" t="s">
        <v>84</v>
      </c>
      <c r="AY1731" s="20" t="s">
        <v>197</v>
      </c>
      <c r="BE1731" s="193">
        <f>IF(N1731="základní",J1731,0)</f>
        <v>0</v>
      </c>
      <c r="BF1731" s="193">
        <f>IF(N1731="snížená",J1731,0)</f>
        <v>0</v>
      </c>
      <c r="BG1731" s="193">
        <f>IF(N1731="zákl. přenesená",J1731,0)</f>
        <v>0</v>
      </c>
      <c r="BH1731" s="193">
        <f>IF(N1731="sníž. přenesená",J1731,0)</f>
        <v>0</v>
      </c>
      <c r="BI1731" s="193">
        <f>IF(N1731="nulová",J1731,0)</f>
        <v>0</v>
      </c>
      <c r="BJ1731" s="20" t="s">
        <v>82</v>
      </c>
      <c r="BK1731" s="193">
        <f>ROUND(I1731*H1731,2)</f>
        <v>0</v>
      </c>
      <c r="BL1731" s="20" t="s">
        <v>283</v>
      </c>
      <c r="BM1731" s="192" t="s">
        <v>2339</v>
      </c>
    </row>
    <row r="1732" spans="1:65" s="2" customFormat="1" ht="16.5" customHeight="1">
      <c r="A1732" s="37"/>
      <c r="B1732" s="38"/>
      <c r="C1732" s="247" t="s">
        <v>2340</v>
      </c>
      <c r="D1732" s="247" t="s">
        <v>519</v>
      </c>
      <c r="E1732" s="248" t="s">
        <v>2341</v>
      </c>
      <c r="F1732" s="249" t="s">
        <v>2342</v>
      </c>
      <c r="G1732" s="250" t="s">
        <v>210</v>
      </c>
      <c r="H1732" s="251">
        <v>30</v>
      </c>
      <c r="I1732" s="252"/>
      <c r="J1732" s="253">
        <f>ROUND(I1732*H1732,2)</f>
        <v>0</v>
      </c>
      <c r="K1732" s="249" t="s">
        <v>203</v>
      </c>
      <c r="L1732" s="254"/>
      <c r="M1732" s="255" t="s">
        <v>28</v>
      </c>
      <c r="N1732" s="256" t="s">
        <v>45</v>
      </c>
      <c r="O1732" s="67"/>
      <c r="P1732" s="190">
        <f>O1732*H1732</f>
        <v>0</v>
      </c>
      <c r="Q1732" s="190">
        <v>2.0000000000000001E-4</v>
      </c>
      <c r="R1732" s="190">
        <f>Q1732*H1732</f>
        <v>6.0000000000000001E-3</v>
      </c>
      <c r="S1732" s="190">
        <v>0</v>
      </c>
      <c r="T1732" s="191">
        <f>S1732*H1732</f>
        <v>0</v>
      </c>
      <c r="U1732" s="37"/>
      <c r="V1732" s="37"/>
      <c r="W1732" s="37"/>
      <c r="X1732" s="37"/>
      <c r="Y1732" s="37"/>
      <c r="Z1732" s="37"/>
      <c r="AA1732" s="37"/>
      <c r="AB1732" s="37"/>
      <c r="AC1732" s="37"/>
      <c r="AD1732" s="37"/>
      <c r="AE1732" s="37"/>
      <c r="AR1732" s="192" t="s">
        <v>365</v>
      </c>
      <c r="AT1732" s="192" t="s">
        <v>519</v>
      </c>
      <c r="AU1732" s="192" t="s">
        <v>84</v>
      </c>
      <c r="AY1732" s="20" t="s">
        <v>197</v>
      </c>
      <c r="BE1732" s="193">
        <f>IF(N1732="základní",J1732,0)</f>
        <v>0</v>
      </c>
      <c r="BF1732" s="193">
        <f>IF(N1732="snížená",J1732,0)</f>
        <v>0</v>
      </c>
      <c r="BG1732" s="193">
        <f>IF(N1732="zákl. přenesená",J1732,0)</f>
        <v>0</v>
      </c>
      <c r="BH1732" s="193">
        <f>IF(N1732="sníž. přenesená",J1732,0)</f>
        <v>0</v>
      </c>
      <c r="BI1732" s="193">
        <f>IF(N1732="nulová",J1732,0)</f>
        <v>0</v>
      </c>
      <c r="BJ1732" s="20" t="s">
        <v>82</v>
      </c>
      <c r="BK1732" s="193">
        <f>ROUND(I1732*H1732,2)</f>
        <v>0</v>
      </c>
      <c r="BL1732" s="20" t="s">
        <v>283</v>
      </c>
      <c r="BM1732" s="192" t="s">
        <v>2343</v>
      </c>
    </row>
    <row r="1733" spans="1:65" s="2" customFormat="1" ht="24.2" customHeight="1">
      <c r="A1733" s="37"/>
      <c r="B1733" s="38"/>
      <c r="C1733" s="181" t="s">
        <v>2344</v>
      </c>
      <c r="D1733" s="181" t="s">
        <v>199</v>
      </c>
      <c r="E1733" s="182" t="s">
        <v>2345</v>
      </c>
      <c r="F1733" s="183" t="s">
        <v>2346</v>
      </c>
      <c r="G1733" s="184" t="s">
        <v>265</v>
      </c>
      <c r="H1733" s="185">
        <v>541.6</v>
      </c>
      <c r="I1733" s="186"/>
      <c r="J1733" s="187">
        <f>ROUND(I1733*H1733,2)</f>
        <v>0</v>
      </c>
      <c r="K1733" s="183" t="s">
        <v>203</v>
      </c>
      <c r="L1733" s="42"/>
      <c r="M1733" s="188" t="s">
        <v>28</v>
      </c>
      <c r="N1733" s="189" t="s">
        <v>45</v>
      </c>
      <c r="O1733" s="67"/>
      <c r="P1733" s="190">
        <f>O1733*H1733</f>
        <v>0</v>
      </c>
      <c r="Q1733" s="190">
        <v>1.15E-3</v>
      </c>
      <c r="R1733" s="190">
        <f>Q1733*H1733</f>
        <v>0.62284000000000006</v>
      </c>
      <c r="S1733" s="190">
        <v>0</v>
      </c>
      <c r="T1733" s="191">
        <f>S1733*H1733</f>
        <v>0</v>
      </c>
      <c r="U1733" s="37"/>
      <c r="V1733" s="37"/>
      <c r="W1733" s="37"/>
      <c r="X1733" s="37"/>
      <c r="Y1733" s="37"/>
      <c r="Z1733" s="37"/>
      <c r="AA1733" s="37"/>
      <c r="AB1733" s="37"/>
      <c r="AC1733" s="37"/>
      <c r="AD1733" s="37"/>
      <c r="AE1733" s="37"/>
      <c r="AR1733" s="192" t="s">
        <v>283</v>
      </c>
      <c r="AT1733" s="192" t="s">
        <v>199</v>
      </c>
      <c r="AU1733" s="192" t="s">
        <v>84</v>
      </c>
      <c r="AY1733" s="20" t="s">
        <v>197</v>
      </c>
      <c r="BE1733" s="193">
        <f>IF(N1733="základní",J1733,0)</f>
        <v>0</v>
      </c>
      <c r="BF1733" s="193">
        <f>IF(N1733="snížená",J1733,0)</f>
        <v>0</v>
      </c>
      <c r="BG1733" s="193">
        <f>IF(N1733="zákl. přenesená",J1733,0)</f>
        <v>0</v>
      </c>
      <c r="BH1733" s="193">
        <f>IF(N1733="sníž. přenesená",J1733,0)</f>
        <v>0</v>
      </c>
      <c r="BI1733" s="193">
        <f>IF(N1733="nulová",J1733,0)</f>
        <v>0</v>
      </c>
      <c r="BJ1733" s="20" t="s">
        <v>82</v>
      </c>
      <c r="BK1733" s="193">
        <f>ROUND(I1733*H1733,2)</f>
        <v>0</v>
      </c>
      <c r="BL1733" s="20" t="s">
        <v>283</v>
      </c>
      <c r="BM1733" s="192" t="s">
        <v>2347</v>
      </c>
    </row>
    <row r="1734" spans="1:65" s="2" customFormat="1" ht="11.25">
      <c r="A1734" s="37"/>
      <c r="B1734" s="38"/>
      <c r="C1734" s="39"/>
      <c r="D1734" s="194" t="s">
        <v>206</v>
      </c>
      <c r="E1734" s="39"/>
      <c r="F1734" s="195" t="s">
        <v>2348</v>
      </c>
      <c r="G1734" s="39"/>
      <c r="H1734" s="39"/>
      <c r="I1734" s="196"/>
      <c r="J1734" s="39"/>
      <c r="K1734" s="39"/>
      <c r="L1734" s="42"/>
      <c r="M1734" s="197"/>
      <c r="N1734" s="198"/>
      <c r="O1734" s="67"/>
      <c r="P1734" s="67"/>
      <c r="Q1734" s="67"/>
      <c r="R1734" s="67"/>
      <c r="S1734" s="67"/>
      <c r="T1734" s="68"/>
      <c r="U1734" s="37"/>
      <c r="V1734" s="37"/>
      <c r="W1734" s="37"/>
      <c r="X1734" s="37"/>
      <c r="Y1734" s="37"/>
      <c r="Z1734" s="37"/>
      <c r="AA1734" s="37"/>
      <c r="AB1734" s="37"/>
      <c r="AC1734" s="37"/>
      <c r="AD1734" s="37"/>
      <c r="AE1734" s="37"/>
      <c r="AT1734" s="20" t="s">
        <v>206</v>
      </c>
      <c r="AU1734" s="20" t="s">
        <v>84</v>
      </c>
    </row>
    <row r="1735" spans="1:65" s="15" customFormat="1" ht="11.25">
      <c r="B1735" s="222"/>
      <c r="C1735" s="223"/>
      <c r="D1735" s="201" t="s">
        <v>213</v>
      </c>
      <c r="E1735" s="224" t="s">
        <v>28</v>
      </c>
      <c r="F1735" s="225" t="s">
        <v>2349</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5" customFormat="1" ht="11.25">
      <c r="B1736" s="222"/>
      <c r="C1736" s="223"/>
      <c r="D1736" s="201" t="s">
        <v>213</v>
      </c>
      <c r="E1736" s="224" t="s">
        <v>28</v>
      </c>
      <c r="F1736" s="225" t="s">
        <v>2350</v>
      </c>
      <c r="G1736" s="223"/>
      <c r="H1736" s="224" t="s">
        <v>28</v>
      </c>
      <c r="I1736" s="226"/>
      <c r="J1736" s="223"/>
      <c r="K1736" s="223"/>
      <c r="L1736" s="227"/>
      <c r="M1736" s="228"/>
      <c r="N1736" s="229"/>
      <c r="O1736" s="229"/>
      <c r="P1736" s="229"/>
      <c r="Q1736" s="229"/>
      <c r="R1736" s="229"/>
      <c r="S1736" s="229"/>
      <c r="T1736" s="230"/>
      <c r="AT1736" s="231" t="s">
        <v>213</v>
      </c>
      <c r="AU1736" s="231" t="s">
        <v>84</v>
      </c>
      <c r="AV1736" s="15" t="s">
        <v>82</v>
      </c>
      <c r="AW1736" s="15" t="s">
        <v>35</v>
      </c>
      <c r="AX1736" s="15" t="s">
        <v>74</v>
      </c>
      <c r="AY1736" s="231" t="s">
        <v>197</v>
      </c>
    </row>
    <row r="1737" spans="1:65" s="13" customFormat="1" ht="11.25">
      <c r="B1737" s="199"/>
      <c r="C1737" s="200"/>
      <c r="D1737" s="201" t="s">
        <v>213</v>
      </c>
      <c r="E1737" s="202" t="s">
        <v>28</v>
      </c>
      <c r="F1737" s="203" t="s">
        <v>2351</v>
      </c>
      <c r="G1737" s="200"/>
      <c r="H1737" s="204">
        <v>149.4</v>
      </c>
      <c r="I1737" s="205"/>
      <c r="J1737" s="200"/>
      <c r="K1737" s="200"/>
      <c r="L1737" s="206"/>
      <c r="M1737" s="207"/>
      <c r="N1737" s="208"/>
      <c r="O1737" s="208"/>
      <c r="P1737" s="208"/>
      <c r="Q1737" s="208"/>
      <c r="R1737" s="208"/>
      <c r="S1737" s="208"/>
      <c r="T1737" s="209"/>
      <c r="AT1737" s="210" t="s">
        <v>213</v>
      </c>
      <c r="AU1737" s="210" t="s">
        <v>84</v>
      </c>
      <c r="AV1737" s="13" t="s">
        <v>84</v>
      </c>
      <c r="AW1737" s="13" t="s">
        <v>35</v>
      </c>
      <c r="AX1737" s="13" t="s">
        <v>74</v>
      </c>
      <c r="AY1737" s="210" t="s">
        <v>197</v>
      </c>
    </row>
    <row r="1738" spans="1:65" s="13" customFormat="1" ht="11.25">
      <c r="B1738" s="199"/>
      <c r="C1738" s="200"/>
      <c r="D1738" s="201" t="s">
        <v>213</v>
      </c>
      <c r="E1738" s="202" t="s">
        <v>28</v>
      </c>
      <c r="F1738" s="203" t="s">
        <v>2352</v>
      </c>
      <c r="G1738" s="200"/>
      <c r="H1738" s="204">
        <v>100</v>
      </c>
      <c r="I1738" s="205"/>
      <c r="J1738" s="200"/>
      <c r="K1738" s="200"/>
      <c r="L1738" s="206"/>
      <c r="M1738" s="207"/>
      <c r="N1738" s="208"/>
      <c r="O1738" s="208"/>
      <c r="P1738" s="208"/>
      <c r="Q1738" s="208"/>
      <c r="R1738" s="208"/>
      <c r="S1738" s="208"/>
      <c r="T1738" s="209"/>
      <c r="AT1738" s="210" t="s">
        <v>213</v>
      </c>
      <c r="AU1738" s="210" t="s">
        <v>84</v>
      </c>
      <c r="AV1738" s="13" t="s">
        <v>84</v>
      </c>
      <c r="AW1738" s="13" t="s">
        <v>35</v>
      </c>
      <c r="AX1738" s="13" t="s">
        <v>74</v>
      </c>
      <c r="AY1738" s="210" t="s">
        <v>197</v>
      </c>
    </row>
    <row r="1739" spans="1:65" s="15" customFormat="1" ht="11.25">
      <c r="B1739" s="222"/>
      <c r="C1739" s="223"/>
      <c r="D1739" s="201" t="s">
        <v>213</v>
      </c>
      <c r="E1739" s="224" t="s">
        <v>28</v>
      </c>
      <c r="F1739" s="225" t="s">
        <v>2353</v>
      </c>
      <c r="G1739" s="223"/>
      <c r="H1739" s="224" t="s">
        <v>28</v>
      </c>
      <c r="I1739" s="226"/>
      <c r="J1739" s="223"/>
      <c r="K1739" s="223"/>
      <c r="L1739" s="227"/>
      <c r="M1739" s="228"/>
      <c r="N1739" s="229"/>
      <c r="O1739" s="229"/>
      <c r="P1739" s="229"/>
      <c r="Q1739" s="229"/>
      <c r="R1739" s="229"/>
      <c r="S1739" s="229"/>
      <c r="T1739" s="230"/>
      <c r="AT1739" s="231" t="s">
        <v>213</v>
      </c>
      <c r="AU1739" s="231" t="s">
        <v>84</v>
      </c>
      <c r="AV1739" s="15" t="s">
        <v>82</v>
      </c>
      <c r="AW1739" s="15" t="s">
        <v>35</v>
      </c>
      <c r="AX1739" s="15" t="s">
        <v>74</v>
      </c>
      <c r="AY1739" s="231" t="s">
        <v>197</v>
      </c>
    </row>
    <row r="1740" spans="1:65" s="13" customFormat="1" ht="11.25">
      <c r="B1740" s="199"/>
      <c r="C1740" s="200"/>
      <c r="D1740" s="201" t="s">
        <v>213</v>
      </c>
      <c r="E1740" s="202" t="s">
        <v>28</v>
      </c>
      <c r="F1740" s="203" t="s">
        <v>2354</v>
      </c>
      <c r="G1740" s="200"/>
      <c r="H1740" s="204">
        <v>292.2</v>
      </c>
      <c r="I1740" s="205"/>
      <c r="J1740" s="200"/>
      <c r="K1740" s="200"/>
      <c r="L1740" s="206"/>
      <c r="M1740" s="207"/>
      <c r="N1740" s="208"/>
      <c r="O1740" s="208"/>
      <c r="P1740" s="208"/>
      <c r="Q1740" s="208"/>
      <c r="R1740" s="208"/>
      <c r="S1740" s="208"/>
      <c r="T1740" s="209"/>
      <c r="AT1740" s="210" t="s">
        <v>213</v>
      </c>
      <c r="AU1740" s="210" t="s">
        <v>84</v>
      </c>
      <c r="AV1740" s="13" t="s">
        <v>84</v>
      </c>
      <c r="AW1740" s="13" t="s">
        <v>35</v>
      </c>
      <c r="AX1740" s="13" t="s">
        <v>74</v>
      </c>
      <c r="AY1740" s="210" t="s">
        <v>197</v>
      </c>
    </row>
    <row r="1741" spans="1:65" s="14" customFormat="1" ht="11.25">
      <c r="B1741" s="211"/>
      <c r="C1741" s="212"/>
      <c r="D1741" s="201" t="s">
        <v>213</v>
      </c>
      <c r="E1741" s="213" t="s">
        <v>28</v>
      </c>
      <c r="F1741" s="214" t="s">
        <v>226</v>
      </c>
      <c r="G1741" s="212"/>
      <c r="H1741" s="215">
        <v>541.6</v>
      </c>
      <c r="I1741" s="216"/>
      <c r="J1741" s="212"/>
      <c r="K1741" s="212"/>
      <c r="L1741" s="217"/>
      <c r="M1741" s="218"/>
      <c r="N1741" s="219"/>
      <c r="O1741" s="219"/>
      <c r="P1741" s="219"/>
      <c r="Q1741" s="219"/>
      <c r="R1741" s="219"/>
      <c r="S1741" s="219"/>
      <c r="T1741" s="220"/>
      <c r="AT1741" s="221" t="s">
        <v>213</v>
      </c>
      <c r="AU1741" s="221" t="s">
        <v>84</v>
      </c>
      <c r="AV1741" s="14" t="s">
        <v>204</v>
      </c>
      <c r="AW1741" s="14" t="s">
        <v>35</v>
      </c>
      <c r="AX1741" s="14" t="s">
        <v>82</v>
      </c>
      <c r="AY1741" s="221" t="s">
        <v>197</v>
      </c>
    </row>
    <row r="1742" spans="1:65" s="2" customFormat="1" ht="24.2" customHeight="1">
      <c r="A1742" s="37"/>
      <c r="B1742" s="38"/>
      <c r="C1742" s="181" t="s">
        <v>2355</v>
      </c>
      <c r="D1742" s="181" t="s">
        <v>199</v>
      </c>
      <c r="E1742" s="182" t="s">
        <v>2356</v>
      </c>
      <c r="F1742" s="183" t="s">
        <v>2357</v>
      </c>
      <c r="G1742" s="184" t="s">
        <v>265</v>
      </c>
      <c r="H1742" s="185">
        <v>220.8</v>
      </c>
      <c r="I1742" s="186"/>
      <c r="J1742" s="187">
        <f>ROUND(I1742*H1742,2)</f>
        <v>0</v>
      </c>
      <c r="K1742" s="183" t="s">
        <v>203</v>
      </c>
      <c r="L1742" s="42"/>
      <c r="M1742" s="188" t="s">
        <v>28</v>
      </c>
      <c r="N1742" s="189" t="s">
        <v>45</v>
      </c>
      <c r="O1742" s="67"/>
      <c r="P1742" s="190">
        <f>O1742*H1742</f>
        <v>0</v>
      </c>
      <c r="Q1742" s="190">
        <v>6.3000000000000003E-4</v>
      </c>
      <c r="R1742" s="190">
        <f>Q1742*H1742</f>
        <v>0.13910400000000001</v>
      </c>
      <c r="S1742" s="190">
        <v>0</v>
      </c>
      <c r="T1742" s="191">
        <f>S1742*H1742</f>
        <v>0</v>
      </c>
      <c r="U1742" s="37"/>
      <c r="V1742" s="37"/>
      <c r="W1742" s="37"/>
      <c r="X1742" s="37"/>
      <c r="Y1742" s="37"/>
      <c r="Z1742" s="37"/>
      <c r="AA1742" s="37"/>
      <c r="AB1742" s="37"/>
      <c r="AC1742" s="37"/>
      <c r="AD1742" s="37"/>
      <c r="AE1742" s="37"/>
      <c r="AR1742" s="192" t="s">
        <v>283</v>
      </c>
      <c r="AT1742" s="192" t="s">
        <v>199</v>
      </c>
      <c r="AU1742" s="192" t="s">
        <v>84</v>
      </c>
      <c r="AY1742" s="20" t="s">
        <v>197</v>
      </c>
      <c r="BE1742" s="193">
        <f>IF(N1742="základní",J1742,0)</f>
        <v>0</v>
      </c>
      <c r="BF1742" s="193">
        <f>IF(N1742="snížená",J1742,0)</f>
        <v>0</v>
      </c>
      <c r="BG1742" s="193">
        <f>IF(N1742="zákl. přenesená",J1742,0)</f>
        <v>0</v>
      </c>
      <c r="BH1742" s="193">
        <f>IF(N1742="sníž. přenesená",J1742,0)</f>
        <v>0</v>
      </c>
      <c r="BI1742" s="193">
        <f>IF(N1742="nulová",J1742,0)</f>
        <v>0</v>
      </c>
      <c r="BJ1742" s="20" t="s">
        <v>82</v>
      </c>
      <c r="BK1742" s="193">
        <f>ROUND(I1742*H1742,2)</f>
        <v>0</v>
      </c>
      <c r="BL1742" s="20" t="s">
        <v>283</v>
      </c>
      <c r="BM1742" s="192" t="s">
        <v>2358</v>
      </c>
    </row>
    <row r="1743" spans="1:65" s="2" customFormat="1" ht="11.25">
      <c r="A1743" s="37"/>
      <c r="B1743" s="38"/>
      <c r="C1743" s="39"/>
      <c r="D1743" s="194" t="s">
        <v>206</v>
      </c>
      <c r="E1743" s="39"/>
      <c r="F1743" s="195" t="s">
        <v>2359</v>
      </c>
      <c r="G1743" s="39"/>
      <c r="H1743" s="39"/>
      <c r="I1743" s="196"/>
      <c r="J1743" s="39"/>
      <c r="K1743" s="39"/>
      <c r="L1743" s="42"/>
      <c r="M1743" s="197"/>
      <c r="N1743" s="198"/>
      <c r="O1743" s="67"/>
      <c r="P1743" s="67"/>
      <c r="Q1743" s="67"/>
      <c r="R1743" s="67"/>
      <c r="S1743" s="67"/>
      <c r="T1743" s="68"/>
      <c r="U1743" s="37"/>
      <c r="V1743" s="37"/>
      <c r="W1743" s="37"/>
      <c r="X1743" s="37"/>
      <c r="Y1743" s="37"/>
      <c r="Z1743" s="37"/>
      <c r="AA1743" s="37"/>
      <c r="AB1743" s="37"/>
      <c r="AC1743" s="37"/>
      <c r="AD1743" s="37"/>
      <c r="AE1743" s="37"/>
      <c r="AT1743" s="20" t="s">
        <v>206</v>
      </c>
      <c r="AU1743" s="20" t="s">
        <v>84</v>
      </c>
    </row>
    <row r="1744" spans="1:65" s="15" customFormat="1" ht="11.25">
      <c r="B1744" s="222"/>
      <c r="C1744" s="223"/>
      <c r="D1744" s="201" t="s">
        <v>213</v>
      </c>
      <c r="E1744" s="224" t="s">
        <v>28</v>
      </c>
      <c r="F1744" s="225" t="s">
        <v>2349</v>
      </c>
      <c r="G1744" s="223"/>
      <c r="H1744" s="224" t="s">
        <v>28</v>
      </c>
      <c r="I1744" s="226"/>
      <c r="J1744" s="223"/>
      <c r="K1744" s="223"/>
      <c r="L1744" s="227"/>
      <c r="M1744" s="228"/>
      <c r="N1744" s="229"/>
      <c r="O1744" s="229"/>
      <c r="P1744" s="229"/>
      <c r="Q1744" s="229"/>
      <c r="R1744" s="229"/>
      <c r="S1744" s="229"/>
      <c r="T1744" s="230"/>
      <c r="AT1744" s="231" t="s">
        <v>213</v>
      </c>
      <c r="AU1744" s="231" t="s">
        <v>84</v>
      </c>
      <c r="AV1744" s="15" t="s">
        <v>82</v>
      </c>
      <c r="AW1744" s="15" t="s">
        <v>35</v>
      </c>
      <c r="AX1744" s="15" t="s">
        <v>74</v>
      </c>
      <c r="AY1744" s="231" t="s">
        <v>197</v>
      </c>
    </row>
    <row r="1745" spans="1:65" s="15" customFormat="1" ht="11.25">
      <c r="B1745" s="222"/>
      <c r="C1745" s="223"/>
      <c r="D1745" s="201" t="s">
        <v>213</v>
      </c>
      <c r="E1745" s="224" t="s">
        <v>28</v>
      </c>
      <c r="F1745" s="225" t="s">
        <v>2350</v>
      </c>
      <c r="G1745" s="223"/>
      <c r="H1745" s="224" t="s">
        <v>28</v>
      </c>
      <c r="I1745" s="226"/>
      <c r="J1745" s="223"/>
      <c r="K1745" s="223"/>
      <c r="L1745" s="227"/>
      <c r="M1745" s="228"/>
      <c r="N1745" s="229"/>
      <c r="O1745" s="229"/>
      <c r="P1745" s="229"/>
      <c r="Q1745" s="229"/>
      <c r="R1745" s="229"/>
      <c r="S1745" s="229"/>
      <c r="T1745" s="230"/>
      <c r="AT1745" s="231" t="s">
        <v>213</v>
      </c>
      <c r="AU1745" s="231" t="s">
        <v>84</v>
      </c>
      <c r="AV1745" s="15" t="s">
        <v>82</v>
      </c>
      <c r="AW1745" s="15" t="s">
        <v>35</v>
      </c>
      <c r="AX1745" s="15" t="s">
        <v>74</v>
      </c>
      <c r="AY1745" s="231" t="s">
        <v>197</v>
      </c>
    </row>
    <row r="1746" spans="1:65" s="13" customFormat="1" ht="11.25">
      <c r="B1746" s="199"/>
      <c r="C1746" s="200"/>
      <c r="D1746" s="201" t="s">
        <v>213</v>
      </c>
      <c r="E1746" s="202" t="s">
        <v>28</v>
      </c>
      <c r="F1746" s="203" t="s">
        <v>2360</v>
      </c>
      <c r="G1746" s="200"/>
      <c r="H1746" s="204">
        <v>74.7</v>
      </c>
      <c r="I1746" s="205"/>
      <c r="J1746" s="200"/>
      <c r="K1746" s="200"/>
      <c r="L1746" s="206"/>
      <c r="M1746" s="207"/>
      <c r="N1746" s="208"/>
      <c r="O1746" s="208"/>
      <c r="P1746" s="208"/>
      <c r="Q1746" s="208"/>
      <c r="R1746" s="208"/>
      <c r="S1746" s="208"/>
      <c r="T1746" s="209"/>
      <c r="AT1746" s="210" t="s">
        <v>213</v>
      </c>
      <c r="AU1746" s="210" t="s">
        <v>84</v>
      </c>
      <c r="AV1746" s="13" t="s">
        <v>84</v>
      </c>
      <c r="AW1746" s="13" t="s">
        <v>35</v>
      </c>
      <c r="AX1746" s="13" t="s">
        <v>74</v>
      </c>
      <c r="AY1746" s="210" t="s">
        <v>197</v>
      </c>
    </row>
    <row r="1747" spans="1:65" s="15" customFormat="1" ht="11.25">
      <c r="B1747" s="222"/>
      <c r="C1747" s="223"/>
      <c r="D1747" s="201" t="s">
        <v>213</v>
      </c>
      <c r="E1747" s="224" t="s">
        <v>28</v>
      </c>
      <c r="F1747" s="225" t="s">
        <v>2353</v>
      </c>
      <c r="G1747" s="223"/>
      <c r="H1747" s="224" t="s">
        <v>28</v>
      </c>
      <c r="I1747" s="226"/>
      <c r="J1747" s="223"/>
      <c r="K1747" s="223"/>
      <c r="L1747" s="227"/>
      <c r="M1747" s="228"/>
      <c r="N1747" s="229"/>
      <c r="O1747" s="229"/>
      <c r="P1747" s="229"/>
      <c r="Q1747" s="229"/>
      <c r="R1747" s="229"/>
      <c r="S1747" s="229"/>
      <c r="T1747" s="230"/>
      <c r="AT1747" s="231" t="s">
        <v>213</v>
      </c>
      <c r="AU1747" s="231" t="s">
        <v>84</v>
      </c>
      <c r="AV1747" s="15" t="s">
        <v>82</v>
      </c>
      <c r="AW1747" s="15" t="s">
        <v>35</v>
      </c>
      <c r="AX1747" s="15" t="s">
        <v>74</v>
      </c>
      <c r="AY1747" s="231" t="s">
        <v>197</v>
      </c>
    </row>
    <row r="1748" spans="1:65" s="13" customFormat="1" ht="11.25">
      <c r="B1748" s="199"/>
      <c r="C1748" s="200"/>
      <c r="D1748" s="201" t="s">
        <v>213</v>
      </c>
      <c r="E1748" s="202" t="s">
        <v>28</v>
      </c>
      <c r="F1748" s="203" t="s">
        <v>2361</v>
      </c>
      <c r="G1748" s="200"/>
      <c r="H1748" s="204">
        <v>146.1</v>
      </c>
      <c r="I1748" s="205"/>
      <c r="J1748" s="200"/>
      <c r="K1748" s="200"/>
      <c r="L1748" s="206"/>
      <c r="M1748" s="207"/>
      <c r="N1748" s="208"/>
      <c r="O1748" s="208"/>
      <c r="P1748" s="208"/>
      <c r="Q1748" s="208"/>
      <c r="R1748" s="208"/>
      <c r="S1748" s="208"/>
      <c r="T1748" s="209"/>
      <c r="AT1748" s="210" t="s">
        <v>213</v>
      </c>
      <c r="AU1748" s="210" t="s">
        <v>84</v>
      </c>
      <c r="AV1748" s="13" t="s">
        <v>84</v>
      </c>
      <c r="AW1748" s="13" t="s">
        <v>35</v>
      </c>
      <c r="AX1748" s="13" t="s">
        <v>74</v>
      </c>
      <c r="AY1748" s="210" t="s">
        <v>197</v>
      </c>
    </row>
    <row r="1749" spans="1:65" s="14" customFormat="1" ht="11.25">
      <c r="B1749" s="211"/>
      <c r="C1749" s="212"/>
      <c r="D1749" s="201" t="s">
        <v>213</v>
      </c>
      <c r="E1749" s="213" t="s">
        <v>28</v>
      </c>
      <c r="F1749" s="214" t="s">
        <v>226</v>
      </c>
      <c r="G1749" s="212"/>
      <c r="H1749" s="215">
        <v>220.8</v>
      </c>
      <c r="I1749" s="216"/>
      <c r="J1749" s="212"/>
      <c r="K1749" s="212"/>
      <c r="L1749" s="217"/>
      <c r="M1749" s="218"/>
      <c r="N1749" s="219"/>
      <c r="O1749" s="219"/>
      <c r="P1749" s="219"/>
      <c r="Q1749" s="219"/>
      <c r="R1749" s="219"/>
      <c r="S1749" s="219"/>
      <c r="T1749" s="220"/>
      <c r="AT1749" s="221" t="s">
        <v>213</v>
      </c>
      <c r="AU1749" s="221" t="s">
        <v>84</v>
      </c>
      <c r="AV1749" s="14" t="s">
        <v>204</v>
      </c>
      <c r="AW1749" s="14" t="s">
        <v>35</v>
      </c>
      <c r="AX1749" s="14" t="s">
        <v>82</v>
      </c>
      <c r="AY1749" s="221" t="s">
        <v>197</v>
      </c>
    </row>
    <row r="1750" spans="1:65" s="2" customFormat="1" ht="24.2" customHeight="1">
      <c r="A1750" s="37"/>
      <c r="B1750" s="38"/>
      <c r="C1750" s="181" t="s">
        <v>2362</v>
      </c>
      <c r="D1750" s="181" t="s">
        <v>199</v>
      </c>
      <c r="E1750" s="182" t="s">
        <v>2363</v>
      </c>
      <c r="F1750" s="183" t="s">
        <v>2364</v>
      </c>
      <c r="G1750" s="184" t="s">
        <v>265</v>
      </c>
      <c r="H1750" s="185">
        <v>50</v>
      </c>
      <c r="I1750" s="186"/>
      <c r="J1750" s="187">
        <f>ROUND(I1750*H1750,2)</f>
        <v>0</v>
      </c>
      <c r="K1750" s="183" t="s">
        <v>203</v>
      </c>
      <c r="L1750" s="42"/>
      <c r="M1750" s="188" t="s">
        <v>28</v>
      </c>
      <c r="N1750" s="189" t="s">
        <v>45</v>
      </c>
      <c r="O1750" s="67"/>
      <c r="P1750" s="190">
        <f>O1750*H1750</f>
        <v>0</v>
      </c>
      <c r="Q1750" s="190">
        <v>4.4999999999999999E-4</v>
      </c>
      <c r="R1750" s="190">
        <f>Q1750*H1750</f>
        <v>2.2499999999999999E-2</v>
      </c>
      <c r="S1750" s="190">
        <v>0</v>
      </c>
      <c r="T1750" s="191">
        <f>S1750*H1750</f>
        <v>0</v>
      </c>
      <c r="U1750" s="37"/>
      <c r="V1750" s="37"/>
      <c r="W1750" s="37"/>
      <c r="X1750" s="37"/>
      <c r="Y1750" s="37"/>
      <c r="Z1750" s="37"/>
      <c r="AA1750" s="37"/>
      <c r="AB1750" s="37"/>
      <c r="AC1750" s="37"/>
      <c r="AD1750" s="37"/>
      <c r="AE1750" s="37"/>
      <c r="AR1750" s="192" t="s">
        <v>283</v>
      </c>
      <c r="AT1750" s="192" t="s">
        <v>199</v>
      </c>
      <c r="AU1750" s="192" t="s">
        <v>84</v>
      </c>
      <c r="AY1750" s="20" t="s">
        <v>197</v>
      </c>
      <c r="BE1750" s="193">
        <f>IF(N1750="základní",J1750,0)</f>
        <v>0</v>
      </c>
      <c r="BF1750" s="193">
        <f>IF(N1750="snížená",J1750,0)</f>
        <v>0</v>
      </c>
      <c r="BG1750" s="193">
        <f>IF(N1750="zákl. přenesená",J1750,0)</f>
        <v>0</v>
      </c>
      <c r="BH1750" s="193">
        <f>IF(N1750="sníž. přenesená",J1750,0)</f>
        <v>0</v>
      </c>
      <c r="BI1750" s="193">
        <f>IF(N1750="nulová",J1750,0)</f>
        <v>0</v>
      </c>
      <c r="BJ1750" s="20" t="s">
        <v>82</v>
      </c>
      <c r="BK1750" s="193">
        <f>ROUND(I1750*H1750,2)</f>
        <v>0</v>
      </c>
      <c r="BL1750" s="20" t="s">
        <v>283</v>
      </c>
      <c r="BM1750" s="192" t="s">
        <v>2365</v>
      </c>
    </row>
    <row r="1751" spans="1:65" s="2" customFormat="1" ht="11.25">
      <c r="A1751" s="37"/>
      <c r="B1751" s="38"/>
      <c r="C1751" s="39"/>
      <c r="D1751" s="194" t="s">
        <v>206</v>
      </c>
      <c r="E1751" s="39"/>
      <c r="F1751" s="195" t="s">
        <v>2366</v>
      </c>
      <c r="G1751" s="39"/>
      <c r="H1751" s="39"/>
      <c r="I1751" s="196"/>
      <c r="J1751" s="39"/>
      <c r="K1751" s="39"/>
      <c r="L1751" s="42"/>
      <c r="M1751" s="197"/>
      <c r="N1751" s="198"/>
      <c r="O1751" s="67"/>
      <c r="P1751" s="67"/>
      <c r="Q1751" s="67"/>
      <c r="R1751" s="67"/>
      <c r="S1751" s="67"/>
      <c r="T1751" s="68"/>
      <c r="U1751" s="37"/>
      <c r="V1751" s="37"/>
      <c r="W1751" s="37"/>
      <c r="X1751" s="37"/>
      <c r="Y1751" s="37"/>
      <c r="Z1751" s="37"/>
      <c r="AA1751" s="37"/>
      <c r="AB1751" s="37"/>
      <c r="AC1751" s="37"/>
      <c r="AD1751" s="37"/>
      <c r="AE1751" s="37"/>
      <c r="AT1751" s="20" t="s">
        <v>206</v>
      </c>
      <c r="AU1751" s="20" t="s">
        <v>84</v>
      </c>
    </row>
    <row r="1752" spans="1:65" s="15" customFormat="1" ht="11.25">
      <c r="B1752" s="222"/>
      <c r="C1752" s="223"/>
      <c r="D1752" s="201" t="s">
        <v>213</v>
      </c>
      <c r="E1752" s="224" t="s">
        <v>28</v>
      </c>
      <c r="F1752" s="225" t="s">
        <v>412</v>
      </c>
      <c r="G1752" s="223"/>
      <c r="H1752" s="224" t="s">
        <v>28</v>
      </c>
      <c r="I1752" s="226"/>
      <c r="J1752" s="223"/>
      <c r="K1752" s="223"/>
      <c r="L1752" s="227"/>
      <c r="M1752" s="228"/>
      <c r="N1752" s="229"/>
      <c r="O1752" s="229"/>
      <c r="P1752" s="229"/>
      <c r="Q1752" s="229"/>
      <c r="R1752" s="229"/>
      <c r="S1752" s="229"/>
      <c r="T1752" s="230"/>
      <c r="AT1752" s="231" t="s">
        <v>213</v>
      </c>
      <c r="AU1752" s="231" t="s">
        <v>84</v>
      </c>
      <c r="AV1752" s="15" t="s">
        <v>82</v>
      </c>
      <c r="AW1752" s="15" t="s">
        <v>35</v>
      </c>
      <c r="AX1752" s="15" t="s">
        <v>74</v>
      </c>
      <c r="AY1752" s="231" t="s">
        <v>197</v>
      </c>
    </row>
    <row r="1753" spans="1:65" s="13" customFormat="1" ht="11.25">
      <c r="B1753" s="199"/>
      <c r="C1753" s="200"/>
      <c r="D1753" s="201" t="s">
        <v>213</v>
      </c>
      <c r="E1753" s="202" t="s">
        <v>28</v>
      </c>
      <c r="F1753" s="203" t="s">
        <v>2367</v>
      </c>
      <c r="G1753" s="200"/>
      <c r="H1753" s="204">
        <v>50</v>
      </c>
      <c r="I1753" s="205"/>
      <c r="J1753" s="200"/>
      <c r="K1753" s="200"/>
      <c r="L1753" s="206"/>
      <c r="M1753" s="207"/>
      <c r="N1753" s="208"/>
      <c r="O1753" s="208"/>
      <c r="P1753" s="208"/>
      <c r="Q1753" s="208"/>
      <c r="R1753" s="208"/>
      <c r="S1753" s="208"/>
      <c r="T1753" s="209"/>
      <c r="AT1753" s="210" t="s">
        <v>213</v>
      </c>
      <c r="AU1753" s="210" t="s">
        <v>84</v>
      </c>
      <c r="AV1753" s="13" t="s">
        <v>84</v>
      </c>
      <c r="AW1753" s="13" t="s">
        <v>35</v>
      </c>
      <c r="AX1753" s="13" t="s">
        <v>82</v>
      </c>
      <c r="AY1753" s="210" t="s">
        <v>197</v>
      </c>
    </row>
    <row r="1754" spans="1:65" s="2" customFormat="1" ht="24.2" customHeight="1">
      <c r="A1754" s="37"/>
      <c r="B1754" s="38"/>
      <c r="C1754" s="181" t="s">
        <v>2368</v>
      </c>
      <c r="D1754" s="181" t="s">
        <v>199</v>
      </c>
      <c r="E1754" s="182" t="s">
        <v>2369</v>
      </c>
      <c r="F1754" s="183" t="s">
        <v>2370</v>
      </c>
      <c r="G1754" s="184" t="s">
        <v>202</v>
      </c>
      <c r="H1754" s="185">
        <v>24.651</v>
      </c>
      <c r="I1754" s="186"/>
      <c r="J1754" s="187">
        <f>ROUND(I1754*H1754,2)</f>
        <v>0</v>
      </c>
      <c r="K1754" s="183" t="s">
        <v>203</v>
      </c>
      <c r="L1754" s="42"/>
      <c r="M1754" s="188" t="s">
        <v>28</v>
      </c>
      <c r="N1754" s="189" t="s">
        <v>45</v>
      </c>
      <c r="O1754" s="67"/>
      <c r="P1754" s="190">
        <f>O1754*H1754</f>
        <v>0</v>
      </c>
      <c r="Q1754" s="190">
        <v>1.0869999999999999E-2</v>
      </c>
      <c r="R1754" s="190">
        <f>Q1754*H1754</f>
        <v>0.26795637</v>
      </c>
      <c r="S1754" s="190">
        <v>0</v>
      </c>
      <c r="T1754" s="191">
        <f>S1754*H1754</f>
        <v>0</v>
      </c>
      <c r="U1754" s="37"/>
      <c r="V1754" s="37"/>
      <c r="W1754" s="37"/>
      <c r="X1754" s="37"/>
      <c r="Y1754" s="37"/>
      <c r="Z1754" s="37"/>
      <c r="AA1754" s="37"/>
      <c r="AB1754" s="37"/>
      <c r="AC1754" s="37"/>
      <c r="AD1754" s="37"/>
      <c r="AE1754" s="37"/>
      <c r="AR1754" s="192" t="s">
        <v>283</v>
      </c>
      <c r="AT1754" s="192" t="s">
        <v>199</v>
      </c>
      <c r="AU1754" s="192" t="s">
        <v>84</v>
      </c>
      <c r="AY1754" s="20" t="s">
        <v>197</v>
      </c>
      <c r="BE1754" s="193">
        <f>IF(N1754="základní",J1754,0)</f>
        <v>0</v>
      </c>
      <c r="BF1754" s="193">
        <f>IF(N1754="snížená",J1754,0)</f>
        <v>0</v>
      </c>
      <c r="BG1754" s="193">
        <f>IF(N1754="zákl. přenesená",J1754,0)</f>
        <v>0</v>
      </c>
      <c r="BH1754" s="193">
        <f>IF(N1754="sníž. přenesená",J1754,0)</f>
        <v>0</v>
      </c>
      <c r="BI1754" s="193">
        <f>IF(N1754="nulová",J1754,0)</f>
        <v>0</v>
      </c>
      <c r="BJ1754" s="20" t="s">
        <v>82</v>
      </c>
      <c r="BK1754" s="193">
        <f>ROUND(I1754*H1754,2)</f>
        <v>0</v>
      </c>
      <c r="BL1754" s="20" t="s">
        <v>283</v>
      </c>
      <c r="BM1754" s="192" t="s">
        <v>2371</v>
      </c>
    </row>
    <row r="1755" spans="1:65" s="2" customFormat="1" ht="11.25">
      <c r="A1755" s="37"/>
      <c r="B1755" s="38"/>
      <c r="C1755" s="39"/>
      <c r="D1755" s="194" t="s">
        <v>206</v>
      </c>
      <c r="E1755" s="39"/>
      <c r="F1755" s="195" t="s">
        <v>2372</v>
      </c>
      <c r="G1755" s="39"/>
      <c r="H1755" s="39"/>
      <c r="I1755" s="196"/>
      <c r="J1755" s="39"/>
      <c r="K1755" s="39"/>
      <c r="L1755" s="42"/>
      <c r="M1755" s="197"/>
      <c r="N1755" s="198"/>
      <c r="O1755" s="67"/>
      <c r="P1755" s="67"/>
      <c r="Q1755" s="67"/>
      <c r="R1755" s="67"/>
      <c r="S1755" s="67"/>
      <c r="T1755" s="68"/>
      <c r="U1755" s="37"/>
      <c r="V1755" s="37"/>
      <c r="W1755" s="37"/>
      <c r="X1755" s="37"/>
      <c r="Y1755" s="37"/>
      <c r="Z1755" s="37"/>
      <c r="AA1755" s="37"/>
      <c r="AB1755" s="37"/>
      <c r="AC1755" s="37"/>
      <c r="AD1755" s="37"/>
      <c r="AE1755" s="37"/>
      <c r="AT1755" s="20" t="s">
        <v>206</v>
      </c>
      <c r="AU1755" s="20" t="s">
        <v>84</v>
      </c>
    </row>
    <row r="1756" spans="1:65" s="15" customFormat="1" ht="11.25">
      <c r="B1756" s="222"/>
      <c r="C1756" s="223"/>
      <c r="D1756" s="201" t="s">
        <v>213</v>
      </c>
      <c r="E1756" s="224" t="s">
        <v>28</v>
      </c>
      <c r="F1756" s="225" t="s">
        <v>2373</v>
      </c>
      <c r="G1756" s="223"/>
      <c r="H1756" s="224" t="s">
        <v>28</v>
      </c>
      <c r="I1756" s="226"/>
      <c r="J1756" s="223"/>
      <c r="K1756" s="223"/>
      <c r="L1756" s="227"/>
      <c r="M1756" s="228"/>
      <c r="N1756" s="229"/>
      <c r="O1756" s="229"/>
      <c r="P1756" s="229"/>
      <c r="Q1756" s="229"/>
      <c r="R1756" s="229"/>
      <c r="S1756" s="229"/>
      <c r="T1756" s="230"/>
      <c r="AT1756" s="231" t="s">
        <v>213</v>
      </c>
      <c r="AU1756" s="231" t="s">
        <v>84</v>
      </c>
      <c r="AV1756" s="15" t="s">
        <v>82</v>
      </c>
      <c r="AW1756" s="15" t="s">
        <v>35</v>
      </c>
      <c r="AX1756" s="15" t="s">
        <v>74</v>
      </c>
      <c r="AY1756" s="231" t="s">
        <v>197</v>
      </c>
    </row>
    <row r="1757" spans="1:65" s="13" customFormat="1" ht="11.25">
      <c r="B1757" s="199"/>
      <c r="C1757" s="200"/>
      <c r="D1757" s="201" t="s">
        <v>213</v>
      </c>
      <c r="E1757" s="202" t="s">
        <v>28</v>
      </c>
      <c r="F1757" s="203" t="s">
        <v>2374</v>
      </c>
      <c r="G1757" s="200"/>
      <c r="H1757" s="204">
        <v>24.651</v>
      </c>
      <c r="I1757" s="205"/>
      <c r="J1757" s="200"/>
      <c r="K1757" s="200"/>
      <c r="L1757" s="206"/>
      <c r="M1757" s="207"/>
      <c r="N1757" s="208"/>
      <c r="O1757" s="208"/>
      <c r="P1757" s="208"/>
      <c r="Q1757" s="208"/>
      <c r="R1757" s="208"/>
      <c r="S1757" s="208"/>
      <c r="T1757" s="209"/>
      <c r="AT1757" s="210" t="s">
        <v>213</v>
      </c>
      <c r="AU1757" s="210" t="s">
        <v>84</v>
      </c>
      <c r="AV1757" s="13" t="s">
        <v>84</v>
      </c>
      <c r="AW1757" s="13" t="s">
        <v>35</v>
      </c>
      <c r="AX1757" s="13" t="s">
        <v>82</v>
      </c>
      <c r="AY1757" s="210" t="s">
        <v>197</v>
      </c>
    </row>
    <row r="1758" spans="1:65" s="2" customFormat="1" ht="37.9" customHeight="1">
      <c r="A1758" s="37"/>
      <c r="B1758" s="38"/>
      <c r="C1758" s="181" t="s">
        <v>2375</v>
      </c>
      <c r="D1758" s="181" t="s">
        <v>199</v>
      </c>
      <c r="E1758" s="182" t="s">
        <v>2376</v>
      </c>
      <c r="F1758" s="183" t="s">
        <v>2377</v>
      </c>
      <c r="G1758" s="184" t="s">
        <v>202</v>
      </c>
      <c r="H1758" s="185">
        <v>244.8</v>
      </c>
      <c r="I1758" s="186"/>
      <c r="J1758" s="187">
        <f>ROUND(I1758*H1758,2)</f>
        <v>0</v>
      </c>
      <c r="K1758" s="183" t="s">
        <v>203</v>
      </c>
      <c r="L1758" s="42"/>
      <c r="M1758" s="188" t="s">
        <v>28</v>
      </c>
      <c r="N1758" s="189" t="s">
        <v>45</v>
      </c>
      <c r="O1758" s="67"/>
      <c r="P1758" s="190">
        <f>O1758*H1758</f>
        <v>0</v>
      </c>
      <c r="Q1758" s="190">
        <v>1.3999999999999999E-4</v>
      </c>
      <c r="R1758" s="190">
        <f>Q1758*H1758</f>
        <v>3.4271999999999997E-2</v>
      </c>
      <c r="S1758" s="190">
        <v>0</v>
      </c>
      <c r="T1758" s="191">
        <f>S1758*H1758</f>
        <v>0</v>
      </c>
      <c r="U1758" s="37"/>
      <c r="V1758" s="37"/>
      <c r="W1758" s="37"/>
      <c r="X1758" s="37"/>
      <c r="Y1758" s="37"/>
      <c r="Z1758" s="37"/>
      <c r="AA1758" s="37"/>
      <c r="AB1758" s="37"/>
      <c r="AC1758" s="37"/>
      <c r="AD1758" s="37"/>
      <c r="AE1758" s="37"/>
      <c r="AR1758" s="192" t="s">
        <v>283</v>
      </c>
      <c r="AT1758" s="192" t="s">
        <v>199</v>
      </c>
      <c r="AU1758" s="192" t="s">
        <v>84</v>
      </c>
      <c r="AY1758" s="20" t="s">
        <v>197</v>
      </c>
      <c r="BE1758" s="193">
        <f>IF(N1758="základní",J1758,0)</f>
        <v>0</v>
      </c>
      <c r="BF1758" s="193">
        <f>IF(N1758="snížená",J1758,0)</f>
        <v>0</v>
      </c>
      <c r="BG1758" s="193">
        <f>IF(N1758="zákl. přenesená",J1758,0)</f>
        <v>0</v>
      </c>
      <c r="BH1758" s="193">
        <f>IF(N1758="sníž. přenesená",J1758,0)</f>
        <v>0</v>
      </c>
      <c r="BI1758" s="193">
        <f>IF(N1758="nulová",J1758,0)</f>
        <v>0</v>
      </c>
      <c r="BJ1758" s="20" t="s">
        <v>82</v>
      </c>
      <c r="BK1758" s="193">
        <f>ROUND(I1758*H1758,2)</f>
        <v>0</v>
      </c>
      <c r="BL1758" s="20" t="s">
        <v>283</v>
      </c>
      <c r="BM1758" s="192" t="s">
        <v>2378</v>
      </c>
    </row>
    <row r="1759" spans="1:65" s="2" customFormat="1" ht="11.25">
      <c r="A1759" s="37"/>
      <c r="B1759" s="38"/>
      <c r="C1759" s="39"/>
      <c r="D1759" s="194" t="s">
        <v>206</v>
      </c>
      <c r="E1759" s="39"/>
      <c r="F1759" s="195" t="s">
        <v>2379</v>
      </c>
      <c r="G1759" s="39"/>
      <c r="H1759" s="39"/>
      <c r="I1759" s="196"/>
      <c r="J1759" s="39"/>
      <c r="K1759" s="39"/>
      <c r="L1759" s="42"/>
      <c r="M1759" s="197"/>
      <c r="N1759" s="198"/>
      <c r="O1759" s="67"/>
      <c r="P1759" s="67"/>
      <c r="Q1759" s="67"/>
      <c r="R1759" s="67"/>
      <c r="S1759" s="67"/>
      <c r="T1759" s="68"/>
      <c r="U1759" s="37"/>
      <c r="V1759" s="37"/>
      <c r="W1759" s="37"/>
      <c r="X1759" s="37"/>
      <c r="Y1759" s="37"/>
      <c r="Z1759" s="37"/>
      <c r="AA1759" s="37"/>
      <c r="AB1759" s="37"/>
      <c r="AC1759" s="37"/>
      <c r="AD1759" s="37"/>
      <c r="AE1759" s="37"/>
      <c r="AT1759" s="20" t="s">
        <v>206</v>
      </c>
      <c r="AU1759" s="20" t="s">
        <v>84</v>
      </c>
    </row>
    <row r="1760" spans="1:65" s="15" customFormat="1" ht="11.25">
      <c r="B1760" s="222"/>
      <c r="C1760" s="223"/>
      <c r="D1760" s="201" t="s">
        <v>213</v>
      </c>
      <c r="E1760" s="224" t="s">
        <v>28</v>
      </c>
      <c r="F1760" s="225" t="s">
        <v>725</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5" customFormat="1" ht="11.25">
      <c r="B1761" s="222"/>
      <c r="C1761" s="223"/>
      <c r="D1761" s="201" t="s">
        <v>213</v>
      </c>
      <c r="E1761" s="224" t="s">
        <v>28</v>
      </c>
      <c r="F1761" s="225" t="s">
        <v>2263</v>
      </c>
      <c r="G1761" s="223"/>
      <c r="H1761" s="224" t="s">
        <v>28</v>
      </c>
      <c r="I1761" s="226"/>
      <c r="J1761" s="223"/>
      <c r="K1761" s="223"/>
      <c r="L1761" s="227"/>
      <c r="M1761" s="228"/>
      <c r="N1761" s="229"/>
      <c r="O1761" s="229"/>
      <c r="P1761" s="229"/>
      <c r="Q1761" s="229"/>
      <c r="R1761" s="229"/>
      <c r="S1761" s="229"/>
      <c r="T1761" s="230"/>
      <c r="AT1761" s="231" t="s">
        <v>213</v>
      </c>
      <c r="AU1761" s="231" t="s">
        <v>84</v>
      </c>
      <c r="AV1761" s="15" t="s">
        <v>82</v>
      </c>
      <c r="AW1761" s="15" t="s">
        <v>35</v>
      </c>
      <c r="AX1761" s="15" t="s">
        <v>74</v>
      </c>
      <c r="AY1761" s="231" t="s">
        <v>197</v>
      </c>
    </row>
    <row r="1762" spans="1:65" s="13" customFormat="1" ht="11.25">
      <c r="B1762" s="199"/>
      <c r="C1762" s="200"/>
      <c r="D1762" s="201" t="s">
        <v>213</v>
      </c>
      <c r="E1762" s="202" t="s">
        <v>28</v>
      </c>
      <c r="F1762" s="203" t="s">
        <v>2380</v>
      </c>
      <c r="G1762" s="200"/>
      <c r="H1762" s="204">
        <v>244.8</v>
      </c>
      <c r="I1762" s="205"/>
      <c r="J1762" s="200"/>
      <c r="K1762" s="200"/>
      <c r="L1762" s="206"/>
      <c r="M1762" s="207"/>
      <c r="N1762" s="208"/>
      <c r="O1762" s="208"/>
      <c r="P1762" s="208"/>
      <c r="Q1762" s="208"/>
      <c r="R1762" s="208"/>
      <c r="S1762" s="208"/>
      <c r="T1762" s="209"/>
      <c r="AT1762" s="210" t="s">
        <v>213</v>
      </c>
      <c r="AU1762" s="210" t="s">
        <v>84</v>
      </c>
      <c r="AV1762" s="13" t="s">
        <v>84</v>
      </c>
      <c r="AW1762" s="13" t="s">
        <v>35</v>
      </c>
      <c r="AX1762" s="13" t="s">
        <v>82</v>
      </c>
      <c r="AY1762" s="210" t="s">
        <v>197</v>
      </c>
    </row>
    <row r="1763" spans="1:65" s="2" customFormat="1" ht="37.9" customHeight="1">
      <c r="A1763" s="37"/>
      <c r="B1763" s="38"/>
      <c r="C1763" s="181" t="s">
        <v>2381</v>
      </c>
      <c r="D1763" s="181" t="s">
        <v>199</v>
      </c>
      <c r="E1763" s="182" t="s">
        <v>2382</v>
      </c>
      <c r="F1763" s="183" t="s">
        <v>2383</v>
      </c>
      <c r="G1763" s="184" t="s">
        <v>202</v>
      </c>
      <c r="H1763" s="185">
        <v>30.6</v>
      </c>
      <c r="I1763" s="186"/>
      <c r="J1763" s="187">
        <f>ROUND(I1763*H1763,2)</f>
        <v>0</v>
      </c>
      <c r="K1763" s="183" t="s">
        <v>203</v>
      </c>
      <c r="L1763" s="42"/>
      <c r="M1763" s="188" t="s">
        <v>28</v>
      </c>
      <c r="N1763" s="189" t="s">
        <v>45</v>
      </c>
      <c r="O1763" s="67"/>
      <c r="P1763" s="190">
        <f>O1763*H1763</f>
        <v>0</v>
      </c>
      <c r="Q1763" s="190">
        <v>2.7999999999999998E-4</v>
      </c>
      <c r="R1763" s="190">
        <f>Q1763*H1763</f>
        <v>8.5679999999999992E-3</v>
      </c>
      <c r="S1763" s="190">
        <v>0</v>
      </c>
      <c r="T1763" s="191">
        <f>S1763*H1763</f>
        <v>0</v>
      </c>
      <c r="U1763" s="37"/>
      <c r="V1763" s="37"/>
      <c r="W1763" s="37"/>
      <c r="X1763" s="37"/>
      <c r="Y1763" s="37"/>
      <c r="Z1763" s="37"/>
      <c r="AA1763" s="37"/>
      <c r="AB1763" s="37"/>
      <c r="AC1763" s="37"/>
      <c r="AD1763" s="37"/>
      <c r="AE1763" s="37"/>
      <c r="AR1763" s="192" t="s">
        <v>283</v>
      </c>
      <c r="AT1763" s="192" t="s">
        <v>199</v>
      </c>
      <c r="AU1763" s="192" t="s">
        <v>84</v>
      </c>
      <c r="AY1763" s="20" t="s">
        <v>197</v>
      </c>
      <c r="BE1763" s="193">
        <f>IF(N1763="základní",J1763,0)</f>
        <v>0</v>
      </c>
      <c r="BF1763" s="193">
        <f>IF(N1763="snížená",J1763,0)</f>
        <v>0</v>
      </c>
      <c r="BG1763" s="193">
        <f>IF(N1763="zákl. přenesená",J1763,0)</f>
        <v>0</v>
      </c>
      <c r="BH1763" s="193">
        <f>IF(N1763="sníž. přenesená",J1763,0)</f>
        <v>0</v>
      </c>
      <c r="BI1763" s="193">
        <f>IF(N1763="nulová",J1763,0)</f>
        <v>0</v>
      </c>
      <c r="BJ1763" s="20" t="s">
        <v>82</v>
      </c>
      <c r="BK1763" s="193">
        <f>ROUND(I1763*H1763,2)</f>
        <v>0</v>
      </c>
      <c r="BL1763" s="20" t="s">
        <v>283</v>
      </c>
      <c r="BM1763" s="192" t="s">
        <v>2384</v>
      </c>
    </row>
    <row r="1764" spans="1:65" s="2" customFormat="1" ht="11.25">
      <c r="A1764" s="37"/>
      <c r="B1764" s="38"/>
      <c r="C1764" s="39"/>
      <c r="D1764" s="194" t="s">
        <v>206</v>
      </c>
      <c r="E1764" s="39"/>
      <c r="F1764" s="195" t="s">
        <v>2385</v>
      </c>
      <c r="G1764" s="39"/>
      <c r="H1764" s="39"/>
      <c r="I1764" s="196"/>
      <c r="J1764" s="39"/>
      <c r="K1764" s="39"/>
      <c r="L1764" s="42"/>
      <c r="M1764" s="197"/>
      <c r="N1764" s="198"/>
      <c r="O1764" s="67"/>
      <c r="P1764" s="67"/>
      <c r="Q1764" s="67"/>
      <c r="R1764" s="67"/>
      <c r="S1764" s="67"/>
      <c r="T1764" s="68"/>
      <c r="U1764" s="37"/>
      <c r="V1764" s="37"/>
      <c r="W1764" s="37"/>
      <c r="X1764" s="37"/>
      <c r="Y1764" s="37"/>
      <c r="Z1764" s="37"/>
      <c r="AA1764" s="37"/>
      <c r="AB1764" s="37"/>
      <c r="AC1764" s="37"/>
      <c r="AD1764" s="37"/>
      <c r="AE1764" s="37"/>
      <c r="AT1764" s="20" t="s">
        <v>206</v>
      </c>
      <c r="AU1764" s="20" t="s">
        <v>84</v>
      </c>
    </row>
    <row r="1765" spans="1:65" s="15" customFormat="1" ht="11.25">
      <c r="B1765" s="222"/>
      <c r="C1765" s="223"/>
      <c r="D1765" s="201" t="s">
        <v>213</v>
      </c>
      <c r="E1765" s="224" t="s">
        <v>28</v>
      </c>
      <c r="F1765" s="225" t="s">
        <v>725</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5" customFormat="1" ht="11.25">
      <c r="B1766" s="222"/>
      <c r="C1766" s="223"/>
      <c r="D1766" s="201" t="s">
        <v>213</v>
      </c>
      <c r="E1766" s="224" t="s">
        <v>28</v>
      </c>
      <c r="F1766" s="225" t="s">
        <v>2263</v>
      </c>
      <c r="G1766" s="223"/>
      <c r="H1766" s="224" t="s">
        <v>28</v>
      </c>
      <c r="I1766" s="226"/>
      <c r="J1766" s="223"/>
      <c r="K1766" s="223"/>
      <c r="L1766" s="227"/>
      <c r="M1766" s="228"/>
      <c r="N1766" s="229"/>
      <c r="O1766" s="229"/>
      <c r="P1766" s="229"/>
      <c r="Q1766" s="229"/>
      <c r="R1766" s="229"/>
      <c r="S1766" s="229"/>
      <c r="T1766" s="230"/>
      <c r="AT1766" s="231" t="s">
        <v>213</v>
      </c>
      <c r="AU1766" s="231" t="s">
        <v>84</v>
      </c>
      <c r="AV1766" s="15" t="s">
        <v>82</v>
      </c>
      <c r="AW1766" s="15" t="s">
        <v>35</v>
      </c>
      <c r="AX1766" s="15" t="s">
        <v>74</v>
      </c>
      <c r="AY1766" s="231" t="s">
        <v>197</v>
      </c>
    </row>
    <row r="1767" spans="1:65" s="13" customFormat="1" ht="11.25">
      <c r="B1767" s="199"/>
      <c r="C1767" s="200"/>
      <c r="D1767" s="201" t="s">
        <v>213</v>
      </c>
      <c r="E1767" s="202" t="s">
        <v>28</v>
      </c>
      <c r="F1767" s="203" t="s">
        <v>2386</v>
      </c>
      <c r="G1767" s="200"/>
      <c r="H1767" s="204">
        <v>30.6</v>
      </c>
      <c r="I1767" s="205"/>
      <c r="J1767" s="200"/>
      <c r="K1767" s="200"/>
      <c r="L1767" s="206"/>
      <c r="M1767" s="207"/>
      <c r="N1767" s="208"/>
      <c r="O1767" s="208"/>
      <c r="P1767" s="208"/>
      <c r="Q1767" s="208"/>
      <c r="R1767" s="208"/>
      <c r="S1767" s="208"/>
      <c r="T1767" s="209"/>
      <c r="AT1767" s="210" t="s">
        <v>213</v>
      </c>
      <c r="AU1767" s="210" t="s">
        <v>84</v>
      </c>
      <c r="AV1767" s="13" t="s">
        <v>84</v>
      </c>
      <c r="AW1767" s="13" t="s">
        <v>35</v>
      </c>
      <c r="AX1767" s="13" t="s">
        <v>82</v>
      </c>
      <c r="AY1767" s="210" t="s">
        <v>197</v>
      </c>
    </row>
    <row r="1768" spans="1:65" s="2" customFormat="1" ht="37.9" customHeight="1">
      <c r="A1768" s="37"/>
      <c r="B1768" s="38"/>
      <c r="C1768" s="181" t="s">
        <v>2387</v>
      </c>
      <c r="D1768" s="181" t="s">
        <v>199</v>
      </c>
      <c r="E1768" s="182" t="s">
        <v>2388</v>
      </c>
      <c r="F1768" s="183" t="s">
        <v>2389</v>
      </c>
      <c r="G1768" s="184" t="s">
        <v>202</v>
      </c>
      <c r="H1768" s="185">
        <v>30.6</v>
      </c>
      <c r="I1768" s="186"/>
      <c r="J1768" s="187">
        <f>ROUND(I1768*H1768,2)</f>
        <v>0</v>
      </c>
      <c r="K1768" s="183" t="s">
        <v>203</v>
      </c>
      <c r="L1768" s="42"/>
      <c r="M1768" s="188" t="s">
        <v>28</v>
      </c>
      <c r="N1768" s="189" t="s">
        <v>45</v>
      </c>
      <c r="O1768" s="67"/>
      <c r="P1768" s="190">
        <f>O1768*H1768</f>
        <v>0</v>
      </c>
      <c r="Q1768" s="190">
        <v>4.2999999999999999E-4</v>
      </c>
      <c r="R1768" s="190">
        <f>Q1768*H1768</f>
        <v>1.3158E-2</v>
      </c>
      <c r="S1768" s="190">
        <v>0</v>
      </c>
      <c r="T1768" s="191">
        <f>S1768*H1768</f>
        <v>0</v>
      </c>
      <c r="U1768" s="37"/>
      <c r="V1768" s="37"/>
      <c r="W1768" s="37"/>
      <c r="X1768" s="37"/>
      <c r="Y1768" s="37"/>
      <c r="Z1768" s="37"/>
      <c r="AA1768" s="37"/>
      <c r="AB1768" s="37"/>
      <c r="AC1768" s="37"/>
      <c r="AD1768" s="37"/>
      <c r="AE1768" s="37"/>
      <c r="AR1768" s="192" t="s">
        <v>283</v>
      </c>
      <c r="AT1768" s="192" t="s">
        <v>199</v>
      </c>
      <c r="AU1768" s="192" t="s">
        <v>84</v>
      </c>
      <c r="AY1768" s="20" t="s">
        <v>197</v>
      </c>
      <c r="BE1768" s="193">
        <f>IF(N1768="základní",J1768,0)</f>
        <v>0</v>
      </c>
      <c r="BF1768" s="193">
        <f>IF(N1768="snížená",J1768,0)</f>
        <v>0</v>
      </c>
      <c r="BG1768" s="193">
        <f>IF(N1768="zákl. přenesená",J1768,0)</f>
        <v>0</v>
      </c>
      <c r="BH1768" s="193">
        <f>IF(N1768="sníž. přenesená",J1768,0)</f>
        <v>0</v>
      </c>
      <c r="BI1768" s="193">
        <f>IF(N1768="nulová",J1768,0)</f>
        <v>0</v>
      </c>
      <c r="BJ1768" s="20" t="s">
        <v>82</v>
      </c>
      <c r="BK1768" s="193">
        <f>ROUND(I1768*H1768,2)</f>
        <v>0</v>
      </c>
      <c r="BL1768" s="20" t="s">
        <v>283</v>
      </c>
      <c r="BM1768" s="192" t="s">
        <v>2390</v>
      </c>
    </row>
    <row r="1769" spans="1:65" s="2" customFormat="1" ht="11.25">
      <c r="A1769" s="37"/>
      <c r="B1769" s="38"/>
      <c r="C1769" s="39"/>
      <c r="D1769" s="194" t="s">
        <v>206</v>
      </c>
      <c r="E1769" s="39"/>
      <c r="F1769" s="195" t="s">
        <v>2391</v>
      </c>
      <c r="G1769" s="39"/>
      <c r="H1769" s="39"/>
      <c r="I1769" s="196"/>
      <c r="J1769" s="39"/>
      <c r="K1769" s="39"/>
      <c r="L1769" s="42"/>
      <c r="M1769" s="197"/>
      <c r="N1769" s="198"/>
      <c r="O1769" s="67"/>
      <c r="P1769" s="67"/>
      <c r="Q1769" s="67"/>
      <c r="R1769" s="67"/>
      <c r="S1769" s="67"/>
      <c r="T1769" s="68"/>
      <c r="U1769" s="37"/>
      <c r="V1769" s="37"/>
      <c r="W1769" s="37"/>
      <c r="X1769" s="37"/>
      <c r="Y1769" s="37"/>
      <c r="Z1769" s="37"/>
      <c r="AA1769" s="37"/>
      <c r="AB1769" s="37"/>
      <c r="AC1769" s="37"/>
      <c r="AD1769" s="37"/>
      <c r="AE1769" s="37"/>
      <c r="AT1769" s="20" t="s">
        <v>206</v>
      </c>
      <c r="AU1769" s="20" t="s">
        <v>84</v>
      </c>
    </row>
    <row r="1770" spans="1:65" s="15" customFormat="1" ht="11.25">
      <c r="B1770" s="222"/>
      <c r="C1770" s="223"/>
      <c r="D1770" s="201" t="s">
        <v>213</v>
      </c>
      <c r="E1770" s="224" t="s">
        <v>28</v>
      </c>
      <c r="F1770" s="225" t="s">
        <v>725</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5" customFormat="1" ht="11.25">
      <c r="B1771" s="222"/>
      <c r="C1771" s="223"/>
      <c r="D1771" s="201" t="s">
        <v>213</v>
      </c>
      <c r="E1771" s="224" t="s">
        <v>28</v>
      </c>
      <c r="F1771" s="225" t="s">
        <v>2263</v>
      </c>
      <c r="G1771" s="223"/>
      <c r="H1771" s="224" t="s">
        <v>28</v>
      </c>
      <c r="I1771" s="226"/>
      <c r="J1771" s="223"/>
      <c r="K1771" s="223"/>
      <c r="L1771" s="227"/>
      <c r="M1771" s="228"/>
      <c r="N1771" s="229"/>
      <c r="O1771" s="229"/>
      <c r="P1771" s="229"/>
      <c r="Q1771" s="229"/>
      <c r="R1771" s="229"/>
      <c r="S1771" s="229"/>
      <c r="T1771" s="230"/>
      <c r="AT1771" s="231" t="s">
        <v>213</v>
      </c>
      <c r="AU1771" s="231" t="s">
        <v>84</v>
      </c>
      <c r="AV1771" s="15" t="s">
        <v>82</v>
      </c>
      <c r="AW1771" s="15" t="s">
        <v>35</v>
      </c>
      <c r="AX1771" s="15" t="s">
        <v>74</v>
      </c>
      <c r="AY1771" s="231" t="s">
        <v>197</v>
      </c>
    </row>
    <row r="1772" spans="1:65" s="13" customFormat="1" ht="11.25">
      <c r="B1772" s="199"/>
      <c r="C1772" s="200"/>
      <c r="D1772" s="201" t="s">
        <v>213</v>
      </c>
      <c r="E1772" s="202" t="s">
        <v>28</v>
      </c>
      <c r="F1772" s="203" t="s">
        <v>2386</v>
      </c>
      <c r="G1772" s="200"/>
      <c r="H1772" s="204">
        <v>30.6</v>
      </c>
      <c r="I1772" s="205"/>
      <c r="J1772" s="200"/>
      <c r="K1772" s="200"/>
      <c r="L1772" s="206"/>
      <c r="M1772" s="207"/>
      <c r="N1772" s="208"/>
      <c r="O1772" s="208"/>
      <c r="P1772" s="208"/>
      <c r="Q1772" s="208"/>
      <c r="R1772" s="208"/>
      <c r="S1772" s="208"/>
      <c r="T1772" s="209"/>
      <c r="AT1772" s="210" t="s">
        <v>213</v>
      </c>
      <c r="AU1772" s="210" t="s">
        <v>84</v>
      </c>
      <c r="AV1772" s="13" t="s">
        <v>84</v>
      </c>
      <c r="AW1772" s="13" t="s">
        <v>35</v>
      </c>
      <c r="AX1772" s="13" t="s">
        <v>82</v>
      </c>
      <c r="AY1772" s="210" t="s">
        <v>197</v>
      </c>
    </row>
    <row r="1773" spans="1:65" s="2" customFormat="1" ht="16.5" customHeight="1">
      <c r="A1773" s="37"/>
      <c r="B1773" s="38"/>
      <c r="C1773" s="247" t="s">
        <v>2392</v>
      </c>
      <c r="D1773" s="247" t="s">
        <v>519</v>
      </c>
      <c r="E1773" s="248" t="s">
        <v>2393</v>
      </c>
      <c r="F1773" s="249" t="s">
        <v>2394</v>
      </c>
      <c r="G1773" s="250" t="s">
        <v>202</v>
      </c>
      <c r="H1773" s="251">
        <v>356.64299999999997</v>
      </c>
      <c r="I1773" s="252"/>
      <c r="J1773" s="253">
        <f>ROUND(I1773*H1773,2)</f>
        <v>0</v>
      </c>
      <c r="K1773" s="249" t="s">
        <v>203</v>
      </c>
      <c r="L1773" s="254"/>
      <c r="M1773" s="255" t="s">
        <v>28</v>
      </c>
      <c r="N1773" s="256" t="s">
        <v>45</v>
      </c>
      <c r="O1773" s="67"/>
      <c r="P1773" s="190">
        <f>O1773*H1773</f>
        <v>0</v>
      </c>
      <c r="Q1773" s="190">
        <v>2.2000000000000001E-3</v>
      </c>
      <c r="R1773" s="190">
        <f>Q1773*H1773</f>
        <v>0.78461459999999994</v>
      </c>
      <c r="S1773" s="190">
        <v>0</v>
      </c>
      <c r="T1773" s="191">
        <f>S1773*H1773</f>
        <v>0</v>
      </c>
      <c r="U1773" s="37"/>
      <c r="V1773" s="37"/>
      <c r="W1773" s="37"/>
      <c r="X1773" s="37"/>
      <c r="Y1773" s="37"/>
      <c r="Z1773" s="37"/>
      <c r="AA1773" s="37"/>
      <c r="AB1773" s="37"/>
      <c r="AC1773" s="37"/>
      <c r="AD1773" s="37"/>
      <c r="AE1773" s="37"/>
      <c r="AR1773" s="192" t="s">
        <v>365</v>
      </c>
      <c r="AT1773" s="192" t="s">
        <v>519</v>
      </c>
      <c r="AU1773" s="192" t="s">
        <v>84</v>
      </c>
      <c r="AY1773" s="20" t="s">
        <v>197</v>
      </c>
      <c r="BE1773" s="193">
        <f>IF(N1773="základní",J1773,0)</f>
        <v>0</v>
      </c>
      <c r="BF1773" s="193">
        <f>IF(N1773="snížená",J1773,0)</f>
        <v>0</v>
      </c>
      <c r="BG1773" s="193">
        <f>IF(N1773="zákl. přenesená",J1773,0)</f>
        <v>0</v>
      </c>
      <c r="BH1773" s="193">
        <f>IF(N1773="sníž. přenesená",J1773,0)</f>
        <v>0</v>
      </c>
      <c r="BI1773" s="193">
        <f>IF(N1773="nulová",J1773,0)</f>
        <v>0</v>
      </c>
      <c r="BJ1773" s="20" t="s">
        <v>82</v>
      </c>
      <c r="BK1773" s="193">
        <f>ROUND(I1773*H1773,2)</f>
        <v>0</v>
      </c>
      <c r="BL1773" s="20" t="s">
        <v>283</v>
      </c>
      <c r="BM1773" s="192" t="s">
        <v>2395</v>
      </c>
    </row>
    <row r="1774" spans="1:65" s="15" customFormat="1" ht="11.25">
      <c r="B1774" s="222"/>
      <c r="C1774" s="223"/>
      <c r="D1774" s="201" t="s">
        <v>213</v>
      </c>
      <c r="E1774" s="224" t="s">
        <v>28</v>
      </c>
      <c r="F1774" s="225" t="s">
        <v>2263</v>
      </c>
      <c r="G1774" s="223"/>
      <c r="H1774" s="224" t="s">
        <v>28</v>
      </c>
      <c r="I1774" s="226"/>
      <c r="J1774" s="223"/>
      <c r="K1774" s="223"/>
      <c r="L1774" s="227"/>
      <c r="M1774" s="228"/>
      <c r="N1774" s="229"/>
      <c r="O1774" s="229"/>
      <c r="P1774" s="229"/>
      <c r="Q1774" s="229"/>
      <c r="R1774" s="229"/>
      <c r="S1774" s="229"/>
      <c r="T1774" s="230"/>
      <c r="AT1774" s="231" t="s">
        <v>213</v>
      </c>
      <c r="AU1774" s="231" t="s">
        <v>84</v>
      </c>
      <c r="AV1774" s="15" t="s">
        <v>82</v>
      </c>
      <c r="AW1774" s="15" t="s">
        <v>35</v>
      </c>
      <c r="AX1774" s="15" t="s">
        <v>74</v>
      </c>
      <c r="AY1774" s="231" t="s">
        <v>197</v>
      </c>
    </row>
    <row r="1775" spans="1:65" s="13" customFormat="1" ht="11.25">
      <c r="B1775" s="199"/>
      <c r="C1775" s="200"/>
      <c r="D1775" s="201" t="s">
        <v>213</v>
      </c>
      <c r="E1775" s="202" t="s">
        <v>28</v>
      </c>
      <c r="F1775" s="203" t="s">
        <v>2396</v>
      </c>
      <c r="G1775" s="200"/>
      <c r="H1775" s="204">
        <v>306</v>
      </c>
      <c r="I1775" s="205"/>
      <c r="J1775" s="200"/>
      <c r="K1775" s="200"/>
      <c r="L1775" s="206"/>
      <c r="M1775" s="207"/>
      <c r="N1775" s="208"/>
      <c r="O1775" s="208"/>
      <c r="P1775" s="208"/>
      <c r="Q1775" s="208"/>
      <c r="R1775" s="208"/>
      <c r="S1775" s="208"/>
      <c r="T1775" s="209"/>
      <c r="AT1775" s="210" t="s">
        <v>213</v>
      </c>
      <c r="AU1775" s="210" t="s">
        <v>84</v>
      </c>
      <c r="AV1775" s="13" t="s">
        <v>84</v>
      </c>
      <c r="AW1775" s="13" t="s">
        <v>35</v>
      </c>
      <c r="AX1775" s="13" t="s">
        <v>82</v>
      </c>
      <c r="AY1775" s="210" t="s">
        <v>197</v>
      </c>
    </row>
    <row r="1776" spans="1:65" s="13" customFormat="1" ht="11.25">
      <c r="B1776" s="199"/>
      <c r="C1776" s="200"/>
      <c r="D1776" s="201" t="s">
        <v>213</v>
      </c>
      <c r="E1776" s="200"/>
      <c r="F1776" s="203" t="s">
        <v>2296</v>
      </c>
      <c r="G1776" s="200"/>
      <c r="H1776" s="204">
        <v>356.64299999999997</v>
      </c>
      <c r="I1776" s="205"/>
      <c r="J1776" s="200"/>
      <c r="K1776" s="200"/>
      <c r="L1776" s="206"/>
      <c r="M1776" s="207"/>
      <c r="N1776" s="208"/>
      <c r="O1776" s="208"/>
      <c r="P1776" s="208"/>
      <c r="Q1776" s="208"/>
      <c r="R1776" s="208"/>
      <c r="S1776" s="208"/>
      <c r="T1776" s="209"/>
      <c r="AT1776" s="210" t="s">
        <v>213</v>
      </c>
      <c r="AU1776" s="210" t="s">
        <v>84</v>
      </c>
      <c r="AV1776" s="13" t="s">
        <v>84</v>
      </c>
      <c r="AW1776" s="13" t="s">
        <v>4</v>
      </c>
      <c r="AX1776" s="13" t="s">
        <v>82</v>
      </c>
      <c r="AY1776" s="210" t="s">
        <v>197</v>
      </c>
    </row>
    <row r="1777" spans="1:65" s="2" customFormat="1" ht="21.75" customHeight="1">
      <c r="A1777" s="37"/>
      <c r="B1777" s="38"/>
      <c r="C1777" s="181" t="s">
        <v>2397</v>
      </c>
      <c r="D1777" s="181" t="s">
        <v>199</v>
      </c>
      <c r="E1777" s="182" t="s">
        <v>2398</v>
      </c>
      <c r="F1777" s="183" t="s">
        <v>2399</v>
      </c>
      <c r="G1777" s="184" t="s">
        <v>202</v>
      </c>
      <c r="H1777" s="185">
        <v>306</v>
      </c>
      <c r="I1777" s="186"/>
      <c r="J1777" s="187">
        <f>ROUND(I1777*H1777,2)</f>
        <v>0</v>
      </c>
      <c r="K1777" s="183" t="s">
        <v>203</v>
      </c>
      <c r="L1777" s="42"/>
      <c r="M1777" s="188" t="s">
        <v>28</v>
      </c>
      <c r="N1777" s="189" t="s">
        <v>45</v>
      </c>
      <c r="O1777" s="67"/>
      <c r="P1777" s="190">
        <f>O1777*H1777</f>
        <v>0</v>
      </c>
      <c r="Q1777" s="190">
        <v>0</v>
      </c>
      <c r="R1777" s="190">
        <f>Q1777*H1777</f>
        <v>0</v>
      </c>
      <c r="S1777" s="190">
        <v>0</v>
      </c>
      <c r="T1777" s="191">
        <f>S1777*H1777</f>
        <v>0</v>
      </c>
      <c r="U1777" s="37"/>
      <c r="V1777" s="37"/>
      <c r="W1777" s="37"/>
      <c r="X1777" s="37"/>
      <c r="Y1777" s="37"/>
      <c r="Z1777" s="37"/>
      <c r="AA1777" s="37"/>
      <c r="AB1777" s="37"/>
      <c r="AC1777" s="37"/>
      <c r="AD1777" s="37"/>
      <c r="AE1777" s="37"/>
      <c r="AR1777" s="192" t="s">
        <v>283</v>
      </c>
      <c r="AT1777" s="192" t="s">
        <v>199</v>
      </c>
      <c r="AU1777" s="192" t="s">
        <v>84</v>
      </c>
      <c r="AY1777" s="20" t="s">
        <v>197</v>
      </c>
      <c r="BE1777" s="193">
        <f>IF(N1777="základní",J1777,0)</f>
        <v>0</v>
      </c>
      <c r="BF1777" s="193">
        <f>IF(N1777="snížená",J1777,0)</f>
        <v>0</v>
      </c>
      <c r="BG1777" s="193">
        <f>IF(N1777="zákl. přenesená",J1777,0)</f>
        <v>0</v>
      </c>
      <c r="BH1777" s="193">
        <f>IF(N1777="sníž. přenesená",J1777,0)</f>
        <v>0</v>
      </c>
      <c r="BI1777" s="193">
        <f>IF(N1777="nulová",J1777,0)</f>
        <v>0</v>
      </c>
      <c r="BJ1777" s="20" t="s">
        <v>82</v>
      </c>
      <c r="BK1777" s="193">
        <f>ROUND(I1777*H1777,2)</f>
        <v>0</v>
      </c>
      <c r="BL1777" s="20" t="s">
        <v>283</v>
      </c>
      <c r="BM1777" s="192" t="s">
        <v>2400</v>
      </c>
    </row>
    <row r="1778" spans="1:65" s="2" customFormat="1" ht="11.25">
      <c r="A1778" s="37"/>
      <c r="B1778" s="38"/>
      <c r="C1778" s="39"/>
      <c r="D1778" s="194" t="s">
        <v>206</v>
      </c>
      <c r="E1778" s="39"/>
      <c r="F1778" s="195" t="s">
        <v>2401</v>
      </c>
      <c r="G1778" s="39"/>
      <c r="H1778" s="39"/>
      <c r="I1778" s="196"/>
      <c r="J1778" s="39"/>
      <c r="K1778" s="39"/>
      <c r="L1778" s="42"/>
      <c r="M1778" s="197"/>
      <c r="N1778" s="198"/>
      <c r="O1778" s="67"/>
      <c r="P1778" s="67"/>
      <c r="Q1778" s="67"/>
      <c r="R1778" s="67"/>
      <c r="S1778" s="67"/>
      <c r="T1778" s="68"/>
      <c r="U1778" s="37"/>
      <c r="V1778" s="37"/>
      <c r="W1778" s="37"/>
      <c r="X1778" s="37"/>
      <c r="Y1778" s="37"/>
      <c r="Z1778" s="37"/>
      <c r="AA1778" s="37"/>
      <c r="AB1778" s="37"/>
      <c r="AC1778" s="37"/>
      <c r="AD1778" s="37"/>
      <c r="AE1778" s="37"/>
      <c r="AT1778" s="20" t="s">
        <v>206</v>
      </c>
      <c r="AU1778" s="20" t="s">
        <v>84</v>
      </c>
    </row>
    <row r="1779" spans="1:65" s="15" customFormat="1" ht="11.25">
      <c r="B1779" s="222"/>
      <c r="C1779" s="223"/>
      <c r="D1779" s="201" t="s">
        <v>213</v>
      </c>
      <c r="E1779" s="224" t="s">
        <v>28</v>
      </c>
      <c r="F1779" s="225" t="s">
        <v>725</v>
      </c>
      <c r="G1779" s="223"/>
      <c r="H1779" s="224" t="s">
        <v>28</v>
      </c>
      <c r="I1779" s="226"/>
      <c r="J1779" s="223"/>
      <c r="K1779" s="223"/>
      <c r="L1779" s="227"/>
      <c r="M1779" s="228"/>
      <c r="N1779" s="229"/>
      <c r="O1779" s="229"/>
      <c r="P1779" s="229"/>
      <c r="Q1779" s="229"/>
      <c r="R1779" s="229"/>
      <c r="S1779" s="229"/>
      <c r="T1779" s="230"/>
      <c r="AT1779" s="231" t="s">
        <v>213</v>
      </c>
      <c r="AU1779" s="231" t="s">
        <v>84</v>
      </c>
      <c r="AV1779" s="15" t="s">
        <v>82</v>
      </c>
      <c r="AW1779" s="15" t="s">
        <v>35</v>
      </c>
      <c r="AX1779" s="15" t="s">
        <v>74</v>
      </c>
      <c r="AY1779" s="231" t="s">
        <v>197</v>
      </c>
    </row>
    <row r="1780" spans="1:65" s="15" customFormat="1" ht="11.25">
      <c r="B1780" s="222"/>
      <c r="C1780" s="223"/>
      <c r="D1780" s="201" t="s">
        <v>213</v>
      </c>
      <c r="E1780" s="224" t="s">
        <v>28</v>
      </c>
      <c r="F1780" s="225" t="s">
        <v>2263</v>
      </c>
      <c r="G1780" s="223"/>
      <c r="H1780" s="224" t="s">
        <v>28</v>
      </c>
      <c r="I1780" s="226"/>
      <c r="J1780" s="223"/>
      <c r="K1780" s="223"/>
      <c r="L1780" s="227"/>
      <c r="M1780" s="228"/>
      <c r="N1780" s="229"/>
      <c r="O1780" s="229"/>
      <c r="P1780" s="229"/>
      <c r="Q1780" s="229"/>
      <c r="R1780" s="229"/>
      <c r="S1780" s="229"/>
      <c r="T1780" s="230"/>
      <c r="AT1780" s="231" t="s">
        <v>213</v>
      </c>
      <c r="AU1780" s="231" t="s">
        <v>84</v>
      </c>
      <c r="AV1780" s="15" t="s">
        <v>82</v>
      </c>
      <c r="AW1780" s="15" t="s">
        <v>35</v>
      </c>
      <c r="AX1780" s="15" t="s">
        <v>74</v>
      </c>
      <c r="AY1780" s="231" t="s">
        <v>197</v>
      </c>
    </row>
    <row r="1781" spans="1:65" s="13" customFormat="1" ht="11.25">
      <c r="B1781" s="199"/>
      <c r="C1781" s="200"/>
      <c r="D1781" s="201" t="s">
        <v>213</v>
      </c>
      <c r="E1781" s="202" t="s">
        <v>28</v>
      </c>
      <c r="F1781" s="203" t="s">
        <v>2264</v>
      </c>
      <c r="G1781" s="200"/>
      <c r="H1781" s="204">
        <v>306</v>
      </c>
      <c r="I1781" s="205"/>
      <c r="J1781" s="200"/>
      <c r="K1781" s="200"/>
      <c r="L1781" s="206"/>
      <c r="M1781" s="207"/>
      <c r="N1781" s="208"/>
      <c r="O1781" s="208"/>
      <c r="P1781" s="208"/>
      <c r="Q1781" s="208"/>
      <c r="R1781" s="208"/>
      <c r="S1781" s="208"/>
      <c r="T1781" s="209"/>
      <c r="AT1781" s="210" t="s">
        <v>213</v>
      </c>
      <c r="AU1781" s="210" t="s">
        <v>84</v>
      </c>
      <c r="AV1781" s="13" t="s">
        <v>84</v>
      </c>
      <c r="AW1781" s="13" t="s">
        <v>35</v>
      </c>
      <c r="AX1781" s="13" t="s">
        <v>82</v>
      </c>
      <c r="AY1781" s="210" t="s">
        <v>197</v>
      </c>
    </row>
    <row r="1782" spans="1:65" s="2" customFormat="1" ht="16.5" customHeight="1">
      <c r="A1782" s="37"/>
      <c r="B1782" s="38"/>
      <c r="C1782" s="247" t="s">
        <v>2402</v>
      </c>
      <c r="D1782" s="247" t="s">
        <v>519</v>
      </c>
      <c r="E1782" s="248" t="s">
        <v>2403</v>
      </c>
      <c r="F1782" s="249" t="s">
        <v>2404</v>
      </c>
      <c r="G1782" s="250" t="s">
        <v>202</v>
      </c>
      <c r="H1782" s="251">
        <v>353.43</v>
      </c>
      <c r="I1782" s="252"/>
      <c r="J1782" s="253">
        <f>ROUND(I1782*H1782,2)</f>
        <v>0</v>
      </c>
      <c r="K1782" s="249" t="s">
        <v>203</v>
      </c>
      <c r="L1782" s="254"/>
      <c r="M1782" s="255" t="s">
        <v>28</v>
      </c>
      <c r="N1782" s="256" t="s">
        <v>45</v>
      </c>
      <c r="O1782" s="67"/>
      <c r="P1782" s="190">
        <f>O1782*H1782</f>
        <v>0</v>
      </c>
      <c r="Q1782" s="190">
        <v>1.4999999999999999E-4</v>
      </c>
      <c r="R1782" s="190">
        <f>Q1782*H1782</f>
        <v>5.3014499999999999E-2</v>
      </c>
      <c r="S1782" s="190">
        <v>0</v>
      </c>
      <c r="T1782" s="191">
        <f>S1782*H1782</f>
        <v>0</v>
      </c>
      <c r="U1782" s="37"/>
      <c r="V1782" s="37"/>
      <c r="W1782" s="37"/>
      <c r="X1782" s="37"/>
      <c r="Y1782" s="37"/>
      <c r="Z1782" s="37"/>
      <c r="AA1782" s="37"/>
      <c r="AB1782" s="37"/>
      <c r="AC1782" s="37"/>
      <c r="AD1782" s="37"/>
      <c r="AE1782" s="37"/>
      <c r="AR1782" s="192" t="s">
        <v>365</v>
      </c>
      <c r="AT1782" s="192" t="s">
        <v>519</v>
      </c>
      <c r="AU1782" s="192" t="s">
        <v>84</v>
      </c>
      <c r="AY1782" s="20" t="s">
        <v>197</v>
      </c>
      <c r="BE1782" s="193">
        <f>IF(N1782="základní",J1782,0)</f>
        <v>0</v>
      </c>
      <c r="BF1782" s="193">
        <f>IF(N1782="snížená",J1782,0)</f>
        <v>0</v>
      </c>
      <c r="BG1782" s="193">
        <f>IF(N1782="zákl. přenesená",J1782,0)</f>
        <v>0</v>
      </c>
      <c r="BH1782" s="193">
        <f>IF(N1782="sníž. přenesená",J1782,0)</f>
        <v>0</v>
      </c>
      <c r="BI1782" s="193">
        <f>IF(N1782="nulová",J1782,0)</f>
        <v>0</v>
      </c>
      <c r="BJ1782" s="20" t="s">
        <v>82</v>
      </c>
      <c r="BK1782" s="193">
        <f>ROUND(I1782*H1782,2)</f>
        <v>0</v>
      </c>
      <c r="BL1782" s="20" t="s">
        <v>283</v>
      </c>
      <c r="BM1782" s="192" t="s">
        <v>2405</v>
      </c>
    </row>
    <row r="1783" spans="1:65" s="13" customFormat="1" ht="11.25">
      <c r="B1783" s="199"/>
      <c r="C1783" s="200"/>
      <c r="D1783" s="201" t="s">
        <v>213</v>
      </c>
      <c r="E1783" s="200"/>
      <c r="F1783" s="203" t="s">
        <v>2406</v>
      </c>
      <c r="G1783" s="200"/>
      <c r="H1783" s="204">
        <v>353.43</v>
      </c>
      <c r="I1783" s="205"/>
      <c r="J1783" s="200"/>
      <c r="K1783" s="200"/>
      <c r="L1783" s="206"/>
      <c r="M1783" s="207"/>
      <c r="N1783" s="208"/>
      <c r="O1783" s="208"/>
      <c r="P1783" s="208"/>
      <c r="Q1783" s="208"/>
      <c r="R1783" s="208"/>
      <c r="S1783" s="208"/>
      <c r="T1783" s="209"/>
      <c r="AT1783" s="210" t="s">
        <v>213</v>
      </c>
      <c r="AU1783" s="210" t="s">
        <v>84</v>
      </c>
      <c r="AV1783" s="13" t="s">
        <v>84</v>
      </c>
      <c r="AW1783" s="13" t="s">
        <v>4</v>
      </c>
      <c r="AX1783" s="13" t="s">
        <v>82</v>
      </c>
      <c r="AY1783" s="210" t="s">
        <v>197</v>
      </c>
    </row>
    <row r="1784" spans="1:65" s="2" customFormat="1" ht="24.2" customHeight="1">
      <c r="A1784" s="37"/>
      <c r="B1784" s="38"/>
      <c r="C1784" s="181" t="s">
        <v>2407</v>
      </c>
      <c r="D1784" s="181" t="s">
        <v>199</v>
      </c>
      <c r="E1784" s="182" t="s">
        <v>2408</v>
      </c>
      <c r="F1784" s="183" t="s">
        <v>2409</v>
      </c>
      <c r="G1784" s="184" t="s">
        <v>202</v>
      </c>
      <c r="H1784" s="185">
        <v>127.392</v>
      </c>
      <c r="I1784" s="186"/>
      <c r="J1784" s="187">
        <f>ROUND(I1784*H1784,2)</f>
        <v>0</v>
      </c>
      <c r="K1784" s="183" t="s">
        <v>203</v>
      </c>
      <c r="L1784" s="42"/>
      <c r="M1784" s="188" t="s">
        <v>28</v>
      </c>
      <c r="N1784" s="189" t="s">
        <v>45</v>
      </c>
      <c r="O1784" s="67"/>
      <c r="P1784" s="190">
        <f>O1784*H1784</f>
        <v>0</v>
      </c>
      <c r="Q1784" s="190">
        <v>0</v>
      </c>
      <c r="R1784" s="190">
        <f>Q1784*H1784</f>
        <v>0</v>
      </c>
      <c r="S1784" s="190">
        <v>0</v>
      </c>
      <c r="T1784" s="191">
        <f>S1784*H1784</f>
        <v>0</v>
      </c>
      <c r="U1784" s="37"/>
      <c r="V1784" s="37"/>
      <c r="W1784" s="37"/>
      <c r="X1784" s="37"/>
      <c r="Y1784" s="37"/>
      <c r="Z1784" s="37"/>
      <c r="AA1784" s="37"/>
      <c r="AB1784" s="37"/>
      <c r="AC1784" s="37"/>
      <c r="AD1784" s="37"/>
      <c r="AE1784" s="37"/>
      <c r="AR1784" s="192" t="s">
        <v>283</v>
      </c>
      <c r="AT1784" s="192" t="s">
        <v>199</v>
      </c>
      <c r="AU1784" s="192" t="s">
        <v>84</v>
      </c>
      <c r="AY1784" s="20" t="s">
        <v>197</v>
      </c>
      <c r="BE1784" s="193">
        <f>IF(N1784="základní",J1784,0)</f>
        <v>0</v>
      </c>
      <c r="BF1784" s="193">
        <f>IF(N1784="snížená",J1784,0)</f>
        <v>0</v>
      </c>
      <c r="BG1784" s="193">
        <f>IF(N1784="zákl. přenesená",J1784,0)</f>
        <v>0</v>
      </c>
      <c r="BH1784" s="193">
        <f>IF(N1784="sníž. přenesená",J1784,0)</f>
        <v>0</v>
      </c>
      <c r="BI1784" s="193">
        <f>IF(N1784="nulová",J1784,0)</f>
        <v>0</v>
      </c>
      <c r="BJ1784" s="20" t="s">
        <v>82</v>
      </c>
      <c r="BK1784" s="193">
        <f>ROUND(I1784*H1784,2)</f>
        <v>0</v>
      </c>
      <c r="BL1784" s="20" t="s">
        <v>283</v>
      </c>
      <c r="BM1784" s="192" t="s">
        <v>2410</v>
      </c>
    </row>
    <row r="1785" spans="1:65" s="2" customFormat="1" ht="11.25">
      <c r="A1785" s="37"/>
      <c r="B1785" s="38"/>
      <c r="C1785" s="39"/>
      <c r="D1785" s="194" t="s">
        <v>206</v>
      </c>
      <c r="E1785" s="39"/>
      <c r="F1785" s="195" t="s">
        <v>2411</v>
      </c>
      <c r="G1785" s="39"/>
      <c r="H1785" s="39"/>
      <c r="I1785" s="196"/>
      <c r="J1785" s="39"/>
      <c r="K1785" s="39"/>
      <c r="L1785" s="42"/>
      <c r="M1785" s="197"/>
      <c r="N1785" s="198"/>
      <c r="O1785" s="67"/>
      <c r="P1785" s="67"/>
      <c r="Q1785" s="67"/>
      <c r="R1785" s="67"/>
      <c r="S1785" s="67"/>
      <c r="T1785" s="68"/>
      <c r="U1785" s="37"/>
      <c r="V1785" s="37"/>
      <c r="W1785" s="37"/>
      <c r="X1785" s="37"/>
      <c r="Y1785" s="37"/>
      <c r="Z1785" s="37"/>
      <c r="AA1785" s="37"/>
      <c r="AB1785" s="37"/>
      <c r="AC1785" s="37"/>
      <c r="AD1785" s="37"/>
      <c r="AE1785" s="37"/>
      <c r="AT1785" s="20" t="s">
        <v>206</v>
      </c>
      <c r="AU1785" s="20" t="s">
        <v>84</v>
      </c>
    </row>
    <row r="1786" spans="1:65" s="15" customFormat="1" ht="11.25">
      <c r="B1786" s="222"/>
      <c r="C1786" s="223"/>
      <c r="D1786" s="201" t="s">
        <v>213</v>
      </c>
      <c r="E1786" s="224" t="s">
        <v>28</v>
      </c>
      <c r="F1786" s="225" t="s">
        <v>725</v>
      </c>
      <c r="G1786" s="223"/>
      <c r="H1786" s="224" t="s">
        <v>28</v>
      </c>
      <c r="I1786" s="226"/>
      <c r="J1786" s="223"/>
      <c r="K1786" s="223"/>
      <c r="L1786" s="227"/>
      <c r="M1786" s="228"/>
      <c r="N1786" s="229"/>
      <c r="O1786" s="229"/>
      <c r="P1786" s="229"/>
      <c r="Q1786" s="229"/>
      <c r="R1786" s="229"/>
      <c r="S1786" s="229"/>
      <c r="T1786" s="230"/>
      <c r="AT1786" s="231" t="s">
        <v>213</v>
      </c>
      <c r="AU1786" s="231" t="s">
        <v>84</v>
      </c>
      <c r="AV1786" s="15" t="s">
        <v>82</v>
      </c>
      <c r="AW1786" s="15" t="s">
        <v>35</v>
      </c>
      <c r="AX1786" s="15" t="s">
        <v>74</v>
      </c>
      <c r="AY1786" s="231" t="s">
        <v>197</v>
      </c>
    </row>
    <row r="1787" spans="1:65" s="15" customFormat="1" ht="11.25">
      <c r="B1787" s="222"/>
      <c r="C1787" s="223"/>
      <c r="D1787" s="201" t="s">
        <v>213</v>
      </c>
      <c r="E1787" s="224" t="s">
        <v>28</v>
      </c>
      <c r="F1787" s="225" t="s">
        <v>2273</v>
      </c>
      <c r="G1787" s="223"/>
      <c r="H1787" s="224" t="s">
        <v>28</v>
      </c>
      <c r="I1787" s="226"/>
      <c r="J1787" s="223"/>
      <c r="K1787" s="223"/>
      <c r="L1787" s="227"/>
      <c r="M1787" s="228"/>
      <c r="N1787" s="229"/>
      <c r="O1787" s="229"/>
      <c r="P1787" s="229"/>
      <c r="Q1787" s="229"/>
      <c r="R1787" s="229"/>
      <c r="S1787" s="229"/>
      <c r="T1787" s="230"/>
      <c r="AT1787" s="231" t="s">
        <v>213</v>
      </c>
      <c r="AU1787" s="231" t="s">
        <v>84</v>
      </c>
      <c r="AV1787" s="15" t="s">
        <v>82</v>
      </c>
      <c r="AW1787" s="15" t="s">
        <v>35</v>
      </c>
      <c r="AX1787" s="15" t="s">
        <v>74</v>
      </c>
      <c r="AY1787" s="231" t="s">
        <v>197</v>
      </c>
    </row>
    <row r="1788" spans="1:65" s="13" customFormat="1" ht="11.25">
      <c r="B1788" s="199"/>
      <c r="C1788" s="200"/>
      <c r="D1788" s="201" t="s">
        <v>213</v>
      </c>
      <c r="E1788" s="202" t="s">
        <v>28</v>
      </c>
      <c r="F1788" s="203" t="s">
        <v>2412</v>
      </c>
      <c r="G1788" s="200"/>
      <c r="H1788" s="204">
        <v>57.664000000000001</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3" customFormat="1" ht="11.25">
      <c r="B1789" s="199"/>
      <c r="C1789" s="200"/>
      <c r="D1789" s="201" t="s">
        <v>213</v>
      </c>
      <c r="E1789" s="202" t="s">
        <v>28</v>
      </c>
      <c r="F1789" s="203" t="s">
        <v>2413</v>
      </c>
      <c r="G1789" s="200"/>
      <c r="H1789" s="204">
        <v>69.727999999999994</v>
      </c>
      <c r="I1789" s="205"/>
      <c r="J1789" s="200"/>
      <c r="K1789" s="200"/>
      <c r="L1789" s="206"/>
      <c r="M1789" s="207"/>
      <c r="N1789" s="208"/>
      <c r="O1789" s="208"/>
      <c r="P1789" s="208"/>
      <c r="Q1789" s="208"/>
      <c r="R1789" s="208"/>
      <c r="S1789" s="208"/>
      <c r="T1789" s="209"/>
      <c r="AT1789" s="210" t="s">
        <v>213</v>
      </c>
      <c r="AU1789" s="210" t="s">
        <v>84</v>
      </c>
      <c r="AV1789" s="13" t="s">
        <v>84</v>
      </c>
      <c r="AW1789" s="13" t="s">
        <v>35</v>
      </c>
      <c r="AX1789" s="13" t="s">
        <v>74</v>
      </c>
      <c r="AY1789" s="210" t="s">
        <v>197</v>
      </c>
    </row>
    <row r="1790" spans="1:65" s="14" customFormat="1" ht="11.25">
      <c r="B1790" s="211"/>
      <c r="C1790" s="212"/>
      <c r="D1790" s="201" t="s">
        <v>213</v>
      </c>
      <c r="E1790" s="213" t="s">
        <v>28</v>
      </c>
      <c r="F1790" s="214" t="s">
        <v>226</v>
      </c>
      <c r="G1790" s="212"/>
      <c r="H1790" s="215">
        <v>127.392</v>
      </c>
      <c r="I1790" s="216"/>
      <c r="J1790" s="212"/>
      <c r="K1790" s="212"/>
      <c r="L1790" s="217"/>
      <c r="M1790" s="218"/>
      <c r="N1790" s="219"/>
      <c r="O1790" s="219"/>
      <c r="P1790" s="219"/>
      <c r="Q1790" s="219"/>
      <c r="R1790" s="219"/>
      <c r="S1790" s="219"/>
      <c r="T1790" s="220"/>
      <c r="AT1790" s="221" t="s">
        <v>213</v>
      </c>
      <c r="AU1790" s="221" t="s">
        <v>84</v>
      </c>
      <c r="AV1790" s="14" t="s">
        <v>204</v>
      </c>
      <c r="AW1790" s="14" t="s">
        <v>35</v>
      </c>
      <c r="AX1790" s="14" t="s">
        <v>82</v>
      </c>
      <c r="AY1790" s="221" t="s">
        <v>197</v>
      </c>
    </row>
    <row r="1791" spans="1:65" s="2" customFormat="1" ht="16.5" customHeight="1">
      <c r="A1791" s="37"/>
      <c r="B1791" s="38"/>
      <c r="C1791" s="247" t="s">
        <v>2414</v>
      </c>
      <c r="D1791" s="247" t="s">
        <v>519</v>
      </c>
      <c r="E1791" s="248" t="s">
        <v>2415</v>
      </c>
      <c r="F1791" s="249" t="s">
        <v>2416</v>
      </c>
      <c r="G1791" s="250" t="s">
        <v>428</v>
      </c>
      <c r="H1791" s="251">
        <v>29.05</v>
      </c>
      <c r="I1791" s="252"/>
      <c r="J1791" s="253">
        <f>ROUND(I1791*H1791,2)</f>
        <v>0</v>
      </c>
      <c r="K1791" s="249" t="s">
        <v>203</v>
      </c>
      <c r="L1791" s="254"/>
      <c r="M1791" s="255" t="s">
        <v>28</v>
      </c>
      <c r="N1791" s="256" t="s">
        <v>45</v>
      </c>
      <c r="O1791" s="67"/>
      <c r="P1791" s="190">
        <f>O1791*H1791</f>
        <v>0</v>
      </c>
      <c r="Q1791" s="190">
        <v>1</v>
      </c>
      <c r="R1791" s="190">
        <f>Q1791*H1791</f>
        <v>29.05</v>
      </c>
      <c r="S1791" s="190">
        <v>0</v>
      </c>
      <c r="T1791" s="191">
        <f>S1791*H1791</f>
        <v>0</v>
      </c>
      <c r="U1791" s="37"/>
      <c r="V1791" s="37"/>
      <c r="W1791" s="37"/>
      <c r="X1791" s="37"/>
      <c r="Y1791" s="37"/>
      <c r="Z1791" s="37"/>
      <c r="AA1791" s="37"/>
      <c r="AB1791" s="37"/>
      <c r="AC1791" s="37"/>
      <c r="AD1791" s="37"/>
      <c r="AE1791" s="37"/>
      <c r="AR1791" s="192" t="s">
        <v>365</v>
      </c>
      <c r="AT1791" s="192" t="s">
        <v>519</v>
      </c>
      <c r="AU1791" s="192" t="s">
        <v>84</v>
      </c>
      <c r="AY1791" s="20" t="s">
        <v>197</v>
      </c>
      <c r="BE1791" s="193">
        <f>IF(N1791="základní",J1791,0)</f>
        <v>0</v>
      </c>
      <c r="BF1791" s="193">
        <f>IF(N1791="snížená",J1791,0)</f>
        <v>0</v>
      </c>
      <c r="BG1791" s="193">
        <f>IF(N1791="zákl. přenesená",J1791,0)</f>
        <v>0</v>
      </c>
      <c r="BH1791" s="193">
        <f>IF(N1791="sníž. přenesená",J1791,0)</f>
        <v>0</v>
      </c>
      <c r="BI1791" s="193">
        <f>IF(N1791="nulová",J1791,0)</f>
        <v>0</v>
      </c>
      <c r="BJ1791" s="20" t="s">
        <v>82</v>
      </c>
      <c r="BK1791" s="193">
        <f>ROUND(I1791*H1791,2)</f>
        <v>0</v>
      </c>
      <c r="BL1791" s="20" t="s">
        <v>283</v>
      </c>
      <c r="BM1791" s="192" t="s">
        <v>2417</v>
      </c>
    </row>
    <row r="1792" spans="1:65" s="13" customFormat="1" ht="11.25">
      <c r="B1792" s="199"/>
      <c r="C1792" s="200"/>
      <c r="D1792" s="201" t="s">
        <v>213</v>
      </c>
      <c r="E1792" s="202" t="s">
        <v>28</v>
      </c>
      <c r="F1792" s="203" t="s">
        <v>2418</v>
      </c>
      <c r="G1792" s="200"/>
      <c r="H1792" s="204">
        <v>14.013</v>
      </c>
      <c r="I1792" s="205"/>
      <c r="J1792" s="200"/>
      <c r="K1792" s="200"/>
      <c r="L1792" s="206"/>
      <c r="M1792" s="207"/>
      <c r="N1792" s="208"/>
      <c r="O1792" s="208"/>
      <c r="P1792" s="208"/>
      <c r="Q1792" s="208"/>
      <c r="R1792" s="208"/>
      <c r="S1792" s="208"/>
      <c r="T1792" s="209"/>
      <c r="AT1792" s="210" t="s">
        <v>213</v>
      </c>
      <c r="AU1792" s="210" t="s">
        <v>84</v>
      </c>
      <c r="AV1792" s="13" t="s">
        <v>84</v>
      </c>
      <c r="AW1792" s="13" t="s">
        <v>35</v>
      </c>
      <c r="AX1792" s="13" t="s">
        <v>74</v>
      </c>
      <c r="AY1792" s="210" t="s">
        <v>197</v>
      </c>
    </row>
    <row r="1793" spans="1:65" s="13" customFormat="1" ht="11.25">
      <c r="B1793" s="199"/>
      <c r="C1793" s="200"/>
      <c r="D1793" s="201" t="s">
        <v>213</v>
      </c>
      <c r="E1793" s="202" t="s">
        <v>28</v>
      </c>
      <c r="F1793" s="203" t="s">
        <v>2419</v>
      </c>
      <c r="G1793" s="200"/>
      <c r="H1793" s="204">
        <v>0.51200000000000001</v>
      </c>
      <c r="I1793" s="205"/>
      <c r="J1793" s="200"/>
      <c r="K1793" s="200"/>
      <c r="L1793" s="206"/>
      <c r="M1793" s="207"/>
      <c r="N1793" s="208"/>
      <c r="O1793" s="208"/>
      <c r="P1793" s="208"/>
      <c r="Q1793" s="208"/>
      <c r="R1793" s="208"/>
      <c r="S1793" s="208"/>
      <c r="T1793" s="209"/>
      <c r="AT1793" s="210" t="s">
        <v>213</v>
      </c>
      <c r="AU1793" s="210" t="s">
        <v>84</v>
      </c>
      <c r="AV1793" s="13" t="s">
        <v>84</v>
      </c>
      <c r="AW1793" s="13" t="s">
        <v>35</v>
      </c>
      <c r="AX1793" s="13" t="s">
        <v>74</v>
      </c>
      <c r="AY1793" s="210" t="s">
        <v>197</v>
      </c>
    </row>
    <row r="1794" spans="1:65" s="14" customFormat="1" ht="11.25">
      <c r="B1794" s="211"/>
      <c r="C1794" s="212"/>
      <c r="D1794" s="201" t="s">
        <v>213</v>
      </c>
      <c r="E1794" s="213" t="s">
        <v>28</v>
      </c>
      <c r="F1794" s="214" t="s">
        <v>226</v>
      </c>
      <c r="G1794" s="212"/>
      <c r="H1794" s="215">
        <v>14.525</v>
      </c>
      <c r="I1794" s="216"/>
      <c r="J1794" s="212"/>
      <c r="K1794" s="212"/>
      <c r="L1794" s="217"/>
      <c r="M1794" s="218"/>
      <c r="N1794" s="219"/>
      <c r="O1794" s="219"/>
      <c r="P1794" s="219"/>
      <c r="Q1794" s="219"/>
      <c r="R1794" s="219"/>
      <c r="S1794" s="219"/>
      <c r="T1794" s="220"/>
      <c r="AT1794" s="221" t="s">
        <v>213</v>
      </c>
      <c r="AU1794" s="221" t="s">
        <v>84</v>
      </c>
      <c r="AV1794" s="14" t="s">
        <v>204</v>
      </c>
      <c r="AW1794" s="14" t="s">
        <v>35</v>
      </c>
      <c r="AX1794" s="14" t="s">
        <v>82</v>
      </c>
      <c r="AY1794" s="221" t="s">
        <v>197</v>
      </c>
    </row>
    <row r="1795" spans="1:65" s="13" customFormat="1" ht="11.25">
      <c r="B1795" s="199"/>
      <c r="C1795" s="200"/>
      <c r="D1795" s="201" t="s">
        <v>213</v>
      </c>
      <c r="E1795" s="200"/>
      <c r="F1795" s="203" t="s">
        <v>2420</v>
      </c>
      <c r="G1795" s="200"/>
      <c r="H1795" s="204">
        <v>29.05</v>
      </c>
      <c r="I1795" s="205"/>
      <c r="J1795" s="200"/>
      <c r="K1795" s="200"/>
      <c r="L1795" s="206"/>
      <c r="M1795" s="207"/>
      <c r="N1795" s="208"/>
      <c r="O1795" s="208"/>
      <c r="P1795" s="208"/>
      <c r="Q1795" s="208"/>
      <c r="R1795" s="208"/>
      <c r="S1795" s="208"/>
      <c r="T1795" s="209"/>
      <c r="AT1795" s="210" t="s">
        <v>213</v>
      </c>
      <c r="AU1795" s="210" t="s">
        <v>84</v>
      </c>
      <c r="AV1795" s="13" t="s">
        <v>84</v>
      </c>
      <c r="AW1795" s="13" t="s">
        <v>4</v>
      </c>
      <c r="AX1795" s="13" t="s">
        <v>82</v>
      </c>
      <c r="AY1795" s="210" t="s">
        <v>197</v>
      </c>
    </row>
    <row r="1796" spans="1:65" s="2" customFormat="1" ht="24.2" customHeight="1">
      <c r="A1796" s="37"/>
      <c r="B1796" s="38"/>
      <c r="C1796" s="181" t="s">
        <v>2421</v>
      </c>
      <c r="D1796" s="181" t="s">
        <v>199</v>
      </c>
      <c r="E1796" s="182" t="s">
        <v>2422</v>
      </c>
      <c r="F1796" s="183" t="s">
        <v>2423</v>
      </c>
      <c r="G1796" s="184" t="s">
        <v>202</v>
      </c>
      <c r="H1796" s="185">
        <v>1277.5350000000001</v>
      </c>
      <c r="I1796" s="186"/>
      <c r="J1796" s="187">
        <f>ROUND(I1796*H1796,2)</f>
        <v>0</v>
      </c>
      <c r="K1796" s="183" t="s">
        <v>203</v>
      </c>
      <c r="L1796" s="42"/>
      <c r="M1796" s="188" t="s">
        <v>28</v>
      </c>
      <c r="N1796" s="189" t="s">
        <v>45</v>
      </c>
      <c r="O1796" s="67"/>
      <c r="P1796" s="190">
        <f>O1796*H1796</f>
        <v>0</v>
      </c>
      <c r="Q1796" s="190">
        <v>0</v>
      </c>
      <c r="R1796" s="190">
        <f>Q1796*H1796</f>
        <v>0</v>
      </c>
      <c r="S1796" s="190">
        <v>0</v>
      </c>
      <c r="T1796" s="191">
        <f>S1796*H1796</f>
        <v>0</v>
      </c>
      <c r="U1796" s="37"/>
      <c r="V1796" s="37"/>
      <c r="W1796" s="37"/>
      <c r="X1796" s="37"/>
      <c r="Y1796" s="37"/>
      <c r="Z1796" s="37"/>
      <c r="AA1796" s="37"/>
      <c r="AB1796" s="37"/>
      <c r="AC1796" s="37"/>
      <c r="AD1796" s="37"/>
      <c r="AE1796" s="37"/>
      <c r="AR1796" s="192" t="s">
        <v>283</v>
      </c>
      <c r="AT1796" s="192" t="s">
        <v>199</v>
      </c>
      <c r="AU1796" s="192" t="s">
        <v>84</v>
      </c>
      <c r="AY1796" s="20" t="s">
        <v>197</v>
      </c>
      <c r="BE1796" s="193">
        <f>IF(N1796="základní",J1796,0)</f>
        <v>0</v>
      </c>
      <c r="BF1796" s="193">
        <f>IF(N1796="snížená",J1796,0)</f>
        <v>0</v>
      </c>
      <c r="BG1796" s="193">
        <f>IF(N1796="zákl. přenesená",J1796,0)</f>
        <v>0</v>
      </c>
      <c r="BH1796" s="193">
        <f>IF(N1796="sníž. přenesená",J1796,0)</f>
        <v>0</v>
      </c>
      <c r="BI1796" s="193">
        <f>IF(N1796="nulová",J1796,0)</f>
        <v>0</v>
      </c>
      <c r="BJ1796" s="20" t="s">
        <v>82</v>
      </c>
      <c r="BK1796" s="193">
        <f>ROUND(I1796*H1796,2)</f>
        <v>0</v>
      </c>
      <c r="BL1796" s="20" t="s">
        <v>283</v>
      </c>
      <c r="BM1796" s="192" t="s">
        <v>2424</v>
      </c>
    </row>
    <row r="1797" spans="1:65" s="2" customFormat="1" ht="11.25">
      <c r="A1797" s="37"/>
      <c r="B1797" s="38"/>
      <c r="C1797" s="39"/>
      <c r="D1797" s="194" t="s">
        <v>206</v>
      </c>
      <c r="E1797" s="39"/>
      <c r="F1797" s="195" t="s">
        <v>2425</v>
      </c>
      <c r="G1797" s="39"/>
      <c r="H1797" s="39"/>
      <c r="I1797" s="196"/>
      <c r="J1797" s="39"/>
      <c r="K1797" s="39"/>
      <c r="L1797" s="42"/>
      <c r="M1797" s="197"/>
      <c r="N1797" s="198"/>
      <c r="O1797" s="67"/>
      <c r="P1797" s="67"/>
      <c r="Q1797" s="67"/>
      <c r="R1797" s="67"/>
      <c r="S1797" s="67"/>
      <c r="T1797" s="68"/>
      <c r="U1797" s="37"/>
      <c r="V1797" s="37"/>
      <c r="W1797" s="37"/>
      <c r="X1797" s="37"/>
      <c r="Y1797" s="37"/>
      <c r="Z1797" s="37"/>
      <c r="AA1797" s="37"/>
      <c r="AB1797" s="37"/>
      <c r="AC1797" s="37"/>
      <c r="AD1797" s="37"/>
      <c r="AE1797" s="37"/>
      <c r="AT1797" s="20" t="s">
        <v>206</v>
      </c>
      <c r="AU1797" s="20" t="s">
        <v>84</v>
      </c>
    </row>
    <row r="1798" spans="1:65" s="15" customFormat="1" ht="11.25">
      <c r="B1798" s="222"/>
      <c r="C1798" s="223"/>
      <c r="D1798" s="201" t="s">
        <v>213</v>
      </c>
      <c r="E1798" s="224" t="s">
        <v>28</v>
      </c>
      <c r="F1798" s="225" t="s">
        <v>725</v>
      </c>
      <c r="G1798" s="223"/>
      <c r="H1798" s="224" t="s">
        <v>28</v>
      </c>
      <c r="I1798" s="226"/>
      <c r="J1798" s="223"/>
      <c r="K1798" s="223"/>
      <c r="L1798" s="227"/>
      <c r="M1798" s="228"/>
      <c r="N1798" s="229"/>
      <c r="O1798" s="229"/>
      <c r="P1798" s="229"/>
      <c r="Q1798" s="229"/>
      <c r="R1798" s="229"/>
      <c r="S1798" s="229"/>
      <c r="T1798" s="230"/>
      <c r="AT1798" s="231" t="s">
        <v>213</v>
      </c>
      <c r="AU1798" s="231" t="s">
        <v>84</v>
      </c>
      <c r="AV1798" s="15" t="s">
        <v>82</v>
      </c>
      <c r="AW1798" s="15" t="s">
        <v>35</v>
      </c>
      <c r="AX1798" s="15" t="s">
        <v>74</v>
      </c>
      <c r="AY1798" s="231" t="s">
        <v>197</v>
      </c>
    </row>
    <row r="1799" spans="1:65" s="15" customFormat="1" ht="11.25">
      <c r="B1799" s="222"/>
      <c r="C1799" s="223"/>
      <c r="D1799" s="201" t="s">
        <v>213</v>
      </c>
      <c r="E1799" s="224" t="s">
        <v>28</v>
      </c>
      <c r="F1799" s="225" t="s">
        <v>2273</v>
      </c>
      <c r="G1799" s="223"/>
      <c r="H1799" s="224" t="s">
        <v>28</v>
      </c>
      <c r="I1799" s="226"/>
      <c r="J1799" s="223"/>
      <c r="K1799" s="223"/>
      <c r="L1799" s="227"/>
      <c r="M1799" s="228"/>
      <c r="N1799" s="229"/>
      <c r="O1799" s="229"/>
      <c r="P1799" s="229"/>
      <c r="Q1799" s="229"/>
      <c r="R1799" s="229"/>
      <c r="S1799" s="229"/>
      <c r="T1799" s="230"/>
      <c r="AT1799" s="231" t="s">
        <v>213</v>
      </c>
      <c r="AU1799" s="231" t="s">
        <v>84</v>
      </c>
      <c r="AV1799" s="15" t="s">
        <v>82</v>
      </c>
      <c r="AW1799" s="15" t="s">
        <v>35</v>
      </c>
      <c r="AX1799" s="15" t="s">
        <v>74</v>
      </c>
      <c r="AY1799" s="231" t="s">
        <v>197</v>
      </c>
    </row>
    <row r="1800" spans="1:65" s="13" customFormat="1" ht="11.25">
      <c r="B1800" s="199"/>
      <c r="C1800" s="200"/>
      <c r="D1800" s="201" t="s">
        <v>213</v>
      </c>
      <c r="E1800" s="202" t="s">
        <v>28</v>
      </c>
      <c r="F1800" s="203" t="s">
        <v>2274</v>
      </c>
      <c r="G1800" s="200"/>
      <c r="H1800" s="204">
        <v>1277.5350000000001</v>
      </c>
      <c r="I1800" s="205"/>
      <c r="J1800" s="200"/>
      <c r="K1800" s="200"/>
      <c r="L1800" s="206"/>
      <c r="M1800" s="207"/>
      <c r="N1800" s="208"/>
      <c r="O1800" s="208"/>
      <c r="P1800" s="208"/>
      <c r="Q1800" s="208"/>
      <c r="R1800" s="208"/>
      <c r="S1800" s="208"/>
      <c r="T1800" s="209"/>
      <c r="AT1800" s="210" t="s">
        <v>213</v>
      </c>
      <c r="AU1800" s="210" t="s">
        <v>84</v>
      </c>
      <c r="AV1800" s="13" t="s">
        <v>84</v>
      </c>
      <c r="AW1800" s="13" t="s">
        <v>35</v>
      </c>
      <c r="AX1800" s="13" t="s">
        <v>82</v>
      </c>
      <c r="AY1800" s="210" t="s">
        <v>197</v>
      </c>
    </row>
    <row r="1801" spans="1:65" s="2" customFormat="1" ht="24.2" customHeight="1">
      <c r="A1801" s="37"/>
      <c r="B1801" s="38"/>
      <c r="C1801" s="247" t="s">
        <v>2426</v>
      </c>
      <c r="D1801" s="247" t="s">
        <v>519</v>
      </c>
      <c r="E1801" s="248" t="s">
        <v>2427</v>
      </c>
      <c r="F1801" s="249" t="s">
        <v>2428</v>
      </c>
      <c r="G1801" s="250" t="s">
        <v>202</v>
      </c>
      <c r="H1801" s="251">
        <v>1408.482</v>
      </c>
      <c r="I1801" s="252"/>
      <c r="J1801" s="253">
        <f>ROUND(I1801*H1801,2)</f>
        <v>0</v>
      </c>
      <c r="K1801" s="249" t="s">
        <v>203</v>
      </c>
      <c r="L1801" s="254"/>
      <c r="M1801" s="255" t="s">
        <v>28</v>
      </c>
      <c r="N1801" s="256" t="s">
        <v>45</v>
      </c>
      <c r="O1801" s="67"/>
      <c r="P1801" s="190">
        <f>O1801*H1801</f>
        <v>0</v>
      </c>
      <c r="Q1801" s="190">
        <v>8.0000000000000004E-4</v>
      </c>
      <c r="R1801" s="190">
        <f>Q1801*H1801</f>
        <v>1.1267856000000001</v>
      </c>
      <c r="S1801" s="190">
        <v>0</v>
      </c>
      <c r="T1801" s="191">
        <f>S1801*H1801</f>
        <v>0</v>
      </c>
      <c r="U1801" s="37"/>
      <c r="V1801" s="37"/>
      <c r="W1801" s="37"/>
      <c r="X1801" s="37"/>
      <c r="Y1801" s="37"/>
      <c r="Z1801" s="37"/>
      <c r="AA1801" s="37"/>
      <c r="AB1801" s="37"/>
      <c r="AC1801" s="37"/>
      <c r="AD1801" s="37"/>
      <c r="AE1801" s="37"/>
      <c r="AR1801" s="192" t="s">
        <v>365</v>
      </c>
      <c r="AT1801" s="192" t="s">
        <v>519</v>
      </c>
      <c r="AU1801" s="192" t="s">
        <v>84</v>
      </c>
      <c r="AY1801" s="20" t="s">
        <v>197</v>
      </c>
      <c r="BE1801" s="193">
        <f>IF(N1801="základní",J1801,0)</f>
        <v>0</v>
      </c>
      <c r="BF1801" s="193">
        <f>IF(N1801="snížená",J1801,0)</f>
        <v>0</v>
      </c>
      <c r="BG1801" s="193">
        <f>IF(N1801="zákl. přenesená",J1801,0)</f>
        <v>0</v>
      </c>
      <c r="BH1801" s="193">
        <f>IF(N1801="sníž. přenesená",J1801,0)</f>
        <v>0</v>
      </c>
      <c r="BI1801" s="193">
        <f>IF(N1801="nulová",J1801,0)</f>
        <v>0</v>
      </c>
      <c r="BJ1801" s="20" t="s">
        <v>82</v>
      </c>
      <c r="BK1801" s="193">
        <f>ROUND(I1801*H1801,2)</f>
        <v>0</v>
      </c>
      <c r="BL1801" s="20" t="s">
        <v>283</v>
      </c>
      <c r="BM1801" s="192" t="s">
        <v>2429</v>
      </c>
    </row>
    <row r="1802" spans="1:65" s="13" customFormat="1" ht="11.25">
      <c r="B1802" s="199"/>
      <c r="C1802" s="200"/>
      <c r="D1802" s="201" t="s">
        <v>213</v>
      </c>
      <c r="E1802" s="200"/>
      <c r="F1802" s="203" t="s">
        <v>2430</v>
      </c>
      <c r="G1802" s="200"/>
      <c r="H1802" s="204">
        <v>1408.482</v>
      </c>
      <c r="I1802" s="205"/>
      <c r="J1802" s="200"/>
      <c r="K1802" s="200"/>
      <c r="L1802" s="206"/>
      <c r="M1802" s="207"/>
      <c r="N1802" s="208"/>
      <c r="O1802" s="208"/>
      <c r="P1802" s="208"/>
      <c r="Q1802" s="208"/>
      <c r="R1802" s="208"/>
      <c r="S1802" s="208"/>
      <c r="T1802" s="209"/>
      <c r="AT1802" s="210" t="s">
        <v>213</v>
      </c>
      <c r="AU1802" s="210" t="s">
        <v>84</v>
      </c>
      <c r="AV1802" s="13" t="s">
        <v>84</v>
      </c>
      <c r="AW1802" s="13" t="s">
        <v>4</v>
      </c>
      <c r="AX1802" s="13" t="s">
        <v>82</v>
      </c>
      <c r="AY1802" s="210" t="s">
        <v>197</v>
      </c>
    </row>
    <row r="1803" spans="1:65" s="2" customFormat="1" ht="16.5" customHeight="1">
      <c r="A1803" s="37"/>
      <c r="B1803" s="38"/>
      <c r="C1803" s="181" t="s">
        <v>2431</v>
      </c>
      <c r="D1803" s="181" t="s">
        <v>199</v>
      </c>
      <c r="E1803" s="182" t="s">
        <v>2432</v>
      </c>
      <c r="F1803" s="183" t="s">
        <v>2433</v>
      </c>
      <c r="G1803" s="184" t="s">
        <v>210</v>
      </c>
      <c r="H1803" s="185">
        <v>10</v>
      </c>
      <c r="I1803" s="186"/>
      <c r="J1803" s="187">
        <f>ROUND(I1803*H1803,2)</f>
        <v>0</v>
      </c>
      <c r="K1803" s="183" t="s">
        <v>203</v>
      </c>
      <c r="L1803" s="42"/>
      <c r="M1803" s="188" t="s">
        <v>28</v>
      </c>
      <c r="N1803" s="189" t="s">
        <v>45</v>
      </c>
      <c r="O1803" s="67"/>
      <c r="P1803" s="190">
        <f>O1803*H1803</f>
        <v>0</v>
      </c>
      <c r="Q1803" s="190">
        <v>0</v>
      </c>
      <c r="R1803" s="190">
        <f>Q1803*H1803</f>
        <v>0</v>
      </c>
      <c r="S1803" s="190">
        <v>0</v>
      </c>
      <c r="T1803" s="191">
        <f>S1803*H1803</f>
        <v>0</v>
      </c>
      <c r="U1803" s="37"/>
      <c r="V1803" s="37"/>
      <c r="W1803" s="37"/>
      <c r="X1803" s="37"/>
      <c r="Y1803" s="37"/>
      <c r="Z1803" s="37"/>
      <c r="AA1803" s="37"/>
      <c r="AB1803" s="37"/>
      <c r="AC1803" s="37"/>
      <c r="AD1803" s="37"/>
      <c r="AE1803" s="37"/>
      <c r="AR1803" s="192" t="s">
        <v>283</v>
      </c>
      <c r="AT1803" s="192" t="s">
        <v>199</v>
      </c>
      <c r="AU1803" s="192" t="s">
        <v>84</v>
      </c>
      <c r="AY1803" s="20" t="s">
        <v>197</v>
      </c>
      <c r="BE1803" s="193">
        <f>IF(N1803="základní",J1803,0)</f>
        <v>0</v>
      </c>
      <c r="BF1803" s="193">
        <f>IF(N1803="snížená",J1803,0)</f>
        <v>0</v>
      </c>
      <c r="BG1803" s="193">
        <f>IF(N1803="zákl. přenesená",J1803,0)</f>
        <v>0</v>
      </c>
      <c r="BH1803" s="193">
        <f>IF(N1803="sníž. přenesená",J1803,0)</f>
        <v>0</v>
      </c>
      <c r="BI1803" s="193">
        <f>IF(N1803="nulová",J1803,0)</f>
        <v>0</v>
      </c>
      <c r="BJ1803" s="20" t="s">
        <v>82</v>
      </c>
      <c r="BK1803" s="193">
        <f>ROUND(I1803*H1803,2)</f>
        <v>0</v>
      </c>
      <c r="BL1803" s="20" t="s">
        <v>283</v>
      </c>
      <c r="BM1803" s="192" t="s">
        <v>2434</v>
      </c>
    </row>
    <row r="1804" spans="1:65" s="2" customFormat="1" ht="11.25">
      <c r="A1804" s="37"/>
      <c r="B1804" s="38"/>
      <c r="C1804" s="39"/>
      <c r="D1804" s="194" t="s">
        <v>206</v>
      </c>
      <c r="E1804" s="39"/>
      <c r="F1804" s="195" t="s">
        <v>2435</v>
      </c>
      <c r="G1804" s="39"/>
      <c r="H1804" s="39"/>
      <c r="I1804" s="196"/>
      <c r="J1804" s="39"/>
      <c r="K1804" s="39"/>
      <c r="L1804" s="42"/>
      <c r="M1804" s="197"/>
      <c r="N1804" s="198"/>
      <c r="O1804" s="67"/>
      <c r="P1804" s="67"/>
      <c r="Q1804" s="67"/>
      <c r="R1804" s="67"/>
      <c r="S1804" s="67"/>
      <c r="T1804" s="68"/>
      <c r="U1804" s="37"/>
      <c r="V1804" s="37"/>
      <c r="W1804" s="37"/>
      <c r="X1804" s="37"/>
      <c r="Y1804" s="37"/>
      <c r="Z1804" s="37"/>
      <c r="AA1804" s="37"/>
      <c r="AB1804" s="37"/>
      <c r="AC1804" s="37"/>
      <c r="AD1804" s="37"/>
      <c r="AE1804" s="37"/>
      <c r="AT1804" s="20" t="s">
        <v>206</v>
      </c>
      <c r="AU1804" s="20" t="s">
        <v>84</v>
      </c>
    </row>
    <row r="1805" spans="1:65" s="15" customFormat="1" ht="11.25">
      <c r="B1805" s="222"/>
      <c r="C1805" s="223"/>
      <c r="D1805" s="201" t="s">
        <v>213</v>
      </c>
      <c r="E1805" s="224" t="s">
        <v>28</v>
      </c>
      <c r="F1805" s="225" t="s">
        <v>1966</v>
      </c>
      <c r="G1805" s="223"/>
      <c r="H1805" s="224" t="s">
        <v>28</v>
      </c>
      <c r="I1805" s="226"/>
      <c r="J1805" s="223"/>
      <c r="K1805" s="223"/>
      <c r="L1805" s="227"/>
      <c r="M1805" s="228"/>
      <c r="N1805" s="229"/>
      <c r="O1805" s="229"/>
      <c r="P1805" s="229"/>
      <c r="Q1805" s="229"/>
      <c r="R1805" s="229"/>
      <c r="S1805" s="229"/>
      <c r="T1805" s="230"/>
      <c r="AT1805" s="231" t="s">
        <v>213</v>
      </c>
      <c r="AU1805" s="231" t="s">
        <v>84</v>
      </c>
      <c r="AV1805" s="15" t="s">
        <v>82</v>
      </c>
      <c r="AW1805" s="15" t="s">
        <v>35</v>
      </c>
      <c r="AX1805" s="15" t="s">
        <v>74</v>
      </c>
      <c r="AY1805" s="231" t="s">
        <v>197</v>
      </c>
    </row>
    <row r="1806" spans="1:65" s="13" customFormat="1" ht="11.25">
      <c r="B1806" s="199"/>
      <c r="C1806" s="200"/>
      <c r="D1806" s="201" t="s">
        <v>213</v>
      </c>
      <c r="E1806" s="202" t="s">
        <v>28</v>
      </c>
      <c r="F1806" s="203" t="s">
        <v>2436</v>
      </c>
      <c r="G1806" s="200"/>
      <c r="H1806" s="204">
        <v>10</v>
      </c>
      <c r="I1806" s="205"/>
      <c r="J1806" s="200"/>
      <c r="K1806" s="200"/>
      <c r="L1806" s="206"/>
      <c r="M1806" s="207"/>
      <c r="N1806" s="208"/>
      <c r="O1806" s="208"/>
      <c r="P1806" s="208"/>
      <c r="Q1806" s="208"/>
      <c r="R1806" s="208"/>
      <c r="S1806" s="208"/>
      <c r="T1806" s="209"/>
      <c r="AT1806" s="210" t="s">
        <v>213</v>
      </c>
      <c r="AU1806" s="210" t="s">
        <v>84</v>
      </c>
      <c r="AV1806" s="13" t="s">
        <v>84</v>
      </c>
      <c r="AW1806" s="13" t="s">
        <v>35</v>
      </c>
      <c r="AX1806" s="13" t="s">
        <v>82</v>
      </c>
      <c r="AY1806" s="210" t="s">
        <v>197</v>
      </c>
    </row>
    <row r="1807" spans="1:65" s="2" customFormat="1" ht="16.5" customHeight="1">
      <c r="A1807" s="37"/>
      <c r="B1807" s="38"/>
      <c r="C1807" s="247" t="s">
        <v>2437</v>
      </c>
      <c r="D1807" s="247" t="s">
        <v>519</v>
      </c>
      <c r="E1807" s="248" t="s">
        <v>2438</v>
      </c>
      <c r="F1807" s="249" t="s">
        <v>2439</v>
      </c>
      <c r="G1807" s="250" t="s">
        <v>210</v>
      </c>
      <c r="H1807" s="251">
        <v>10</v>
      </c>
      <c r="I1807" s="252"/>
      <c r="J1807" s="253">
        <f>ROUND(I1807*H1807,2)</f>
        <v>0</v>
      </c>
      <c r="K1807" s="249" t="s">
        <v>203</v>
      </c>
      <c r="L1807" s="254"/>
      <c r="M1807" s="255" t="s">
        <v>28</v>
      </c>
      <c r="N1807" s="256" t="s">
        <v>45</v>
      </c>
      <c r="O1807" s="67"/>
      <c r="P1807" s="190">
        <f>O1807*H1807</f>
        <v>0</v>
      </c>
      <c r="Q1807" s="190">
        <v>2.5000000000000001E-3</v>
      </c>
      <c r="R1807" s="190">
        <f>Q1807*H1807</f>
        <v>2.5000000000000001E-2</v>
      </c>
      <c r="S1807" s="190">
        <v>0</v>
      </c>
      <c r="T1807" s="191">
        <f>S1807*H1807</f>
        <v>0</v>
      </c>
      <c r="U1807" s="37"/>
      <c r="V1807" s="37"/>
      <c r="W1807" s="37"/>
      <c r="X1807" s="37"/>
      <c r="Y1807" s="37"/>
      <c r="Z1807" s="37"/>
      <c r="AA1807" s="37"/>
      <c r="AB1807" s="37"/>
      <c r="AC1807" s="37"/>
      <c r="AD1807" s="37"/>
      <c r="AE1807" s="37"/>
      <c r="AR1807" s="192" t="s">
        <v>365</v>
      </c>
      <c r="AT1807" s="192" t="s">
        <v>519</v>
      </c>
      <c r="AU1807" s="192" t="s">
        <v>84</v>
      </c>
      <c r="AY1807" s="20" t="s">
        <v>197</v>
      </c>
      <c r="BE1807" s="193">
        <f>IF(N1807="základní",J1807,0)</f>
        <v>0</v>
      </c>
      <c r="BF1807" s="193">
        <f>IF(N1807="snížená",J1807,0)</f>
        <v>0</v>
      </c>
      <c r="BG1807" s="193">
        <f>IF(N1807="zákl. přenesená",J1807,0)</f>
        <v>0</v>
      </c>
      <c r="BH1807" s="193">
        <f>IF(N1807="sníž. přenesená",J1807,0)</f>
        <v>0</v>
      </c>
      <c r="BI1807" s="193">
        <f>IF(N1807="nulová",J1807,0)</f>
        <v>0</v>
      </c>
      <c r="BJ1807" s="20" t="s">
        <v>82</v>
      </c>
      <c r="BK1807" s="193">
        <f>ROUND(I1807*H1807,2)</f>
        <v>0</v>
      </c>
      <c r="BL1807" s="20" t="s">
        <v>283</v>
      </c>
      <c r="BM1807" s="192" t="s">
        <v>2440</v>
      </c>
    </row>
    <row r="1808" spans="1:65" s="2" customFormat="1" ht="21.75" customHeight="1">
      <c r="A1808" s="37"/>
      <c r="B1808" s="38"/>
      <c r="C1808" s="181" t="s">
        <v>2441</v>
      </c>
      <c r="D1808" s="181" t="s">
        <v>199</v>
      </c>
      <c r="E1808" s="182" t="s">
        <v>2442</v>
      </c>
      <c r="F1808" s="183" t="s">
        <v>2443</v>
      </c>
      <c r="G1808" s="184" t="s">
        <v>202</v>
      </c>
      <c r="H1808" s="185">
        <v>1137</v>
      </c>
      <c r="I1808" s="186"/>
      <c r="J1808" s="187">
        <f>ROUND(I1808*H1808,2)</f>
        <v>0</v>
      </c>
      <c r="K1808" s="183" t="s">
        <v>203</v>
      </c>
      <c r="L1808" s="42"/>
      <c r="M1808" s="188" t="s">
        <v>28</v>
      </c>
      <c r="N1808" s="189" t="s">
        <v>45</v>
      </c>
      <c r="O1808" s="67"/>
      <c r="P1808" s="190">
        <f>O1808*H1808</f>
        <v>0</v>
      </c>
      <c r="Q1808" s="190">
        <v>0</v>
      </c>
      <c r="R1808" s="190">
        <f>Q1808*H1808</f>
        <v>0</v>
      </c>
      <c r="S1808" s="190">
        <v>0</v>
      </c>
      <c r="T1808" s="191">
        <f>S1808*H1808</f>
        <v>0</v>
      </c>
      <c r="U1808" s="37"/>
      <c r="V1808" s="37"/>
      <c r="W1808" s="37"/>
      <c r="X1808" s="37"/>
      <c r="Y1808" s="37"/>
      <c r="Z1808" s="37"/>
      <c r="AA1808" s="37"/>
      <c r="AB1808" s="37"/>
      <c r="AC1808" s="37"/>
      <c r="AD1808" s="37"/>
      <c r="AE1808" s="37"/>
      <c r="AR1808" s="192" t="s">
        <v>283</v>
      </c>
      <c r="AT1808" s="192" t="s">
        <v>199</v>
      </c>
      <c r="AU1808" s="192" t="s">
        <v>84</v>
      </c>
      <c r="AY1808" s="20" t="s">
        <v>197</v>
      </c>
      <c r="BE1808" s="193">
        <f>IF(N1808="základní",J1808,0)</f>
        <v>0</v>
      </c>
      <c r="BF1808" s="193">
        <f>IF(N1808="snížená",J1808,0)</f>
        <v>0</v>
      </c>
      <c r="BG1808" s="193">
        <f>IF(N1808="zákl. přenesená",J1808,0)</f>
        <v>0</v>
      </c>
      <c r="BH1808" s="193">
        <f>IF(N1808="sníž. přenesená",J1808,0)</f>
        <v>0</v>
      </c>
      <c r="BI1808" s="193">
        <f>IF(N1808="nulová",J1808,0)</f>
        <v>0</v>
      </c>
      <c r="BJ1808" s="20" t="s">
        <v>82</v>
      </c>
      <c r="BK1808" s="193">
        <f>ROUND(I1808*H1808,2)</f>
        <v>0</v>
      </c>
      <c r="BL1808" s="20" t="s">
        <v>283</v>
      </c>
      <c r="BM1808" s="192" t="s">
        <v>2444</v>
      </c>
    </row>
    <row r="1809" spans="1:65" s="2" customFormat="1" ht="11.25">
      <c r="A1809" s="37"/>
      <c r="B1809" s="38"/>
      <c r="C1809" s="39"/>
      <c r="D1809" s="194" t="s">
        <v>206</v>
      </c>
      <c r="E1809" s="39"/>
      <c r="F1809" s="195" t="s">
        <v>2445</v>
      </c>
      <c r="G1809" s="39"/>
      <c r="H1809" s="39"/>
      <c r="I1809" s="196"/>
      <c r="J1809" s="39"/>
      <c r="K1809" s="39"/>
      <c r="L1809" s="42"/>
      <c r="M1809" s="197"/>
      <c r="N1809" s="198"/>
      <c r="O1809" s="67"/>
      <c r="P1809" s="67"/>
      <c r="Q1809" s="67"/>
      <c r="R1809" s="67"/>
      <c r="S1809" s="67"/>
      <c r="T1809" s="68"/>
      <c r="U1809" s="37"/>
      <c r="V1809" s="37"/>
      <c r="W1809" s="37"/>
      <c r="X1809" s="37"/>
      <c r="Y1809" s="37"/>
      <c r="Z1809" s="37"/>
      <c r="AA1809" s="37"/>
      <c r="AB1809" s="37"/>
      <c r="AC1809" s="37"/>
      <c r="AD1809" s="37"/>
      <c r="AE1809" s="37"/>
      <c r="AT1809" s="20" t="s">
        <v>206</v>
      </c>
      <c r="AU1809" s="20" t="s">
        <v>84</v>
      </c>
    </row>
    <row r="1810" spans="1:65" s="15" customFormat="1" ht="11.25">
      <c r="B1810" s="222"/>
      <c r="C1810" s="223"/>
      <c r="D1810" s="201" t="s">
        <v>213</v>
      </c>
      <c r="E1810" s="224" t="s">
        <v>28</v>
      </c>
      <c r="F1810" s="225" t="s">
        <v>725</v>
      </c>
      <c r="G1810" s="223"/>
      <c r="H1810" s="224" t="s">
        <v>28</v>
      </c>
      <c r="I1810" s="226"/>
      <c r="J1810" s="223"/>
      <c r="K1810" s="223"/>
      <c r="L1810" s="227"/>
      <c r="M1810" s="228"/>
      <c r="N1810" s="229"/>
      <c r="O1810" s="229"/>
      <c r="P1810" s="229"/>
      <c r="Q1810" s="229"/>
      <c r="R1810" s="229"/>
      <c r="S1810" s="229"/>
      <c r="T1810" s="230"/>
      <c r="AT1810" s="231" t="s">
        <v>213</v>
      </c>
      <c r="AU1810" s="231" t="s">
        <v>84</v>
      </c>
      <c r="AV1810" s="15" t="s">
        <v>82</v>
      </c>
      <c r="AW1810" s="15" t="s">
        <v>35</v>
      </c>
      <c r="AX1810" s="15" t="s">
        <v>74</v>
      </c>
      <c r="AY1810" s="231" t="s">
        <v>197</v>
      </c>
    </row>
    <row r="1811" spans="1:65" s="15" customFormat="1" ht="11.25">
      <c r="B1811" s="222"/>
      <c r="C1811" s="223"/>
      <c r="D1811" s="201" t="s">
        <v>213</v>
      </c>
      <c r="E1811" s="224" t="s">
        <v>28</v>
      </c>
      <c r="F1811" s="225" t="s">
        <v>2273</v>
      </c>
      <c r="G1811" s="223"/>
      <c r="H1811" s="224" t="s">
        <v>28</v>
      </c>
      <c r="I1811" s="226"/>
      <c r="J1811" s="223"/>
      <c r="K1811" s="223"/>
      <c r="L1811" s="227"/>
      <c r="M1811" s="228"/>
      <c r="N1811" s="229"/>
      <c r="O1811" s="229"/>
      <c r="P1811" s="229"/>
      <c r="Q1811" s="229"/>
      <c r="R1811" s="229"/>
      <c r="S1811" s="229"/>
      <c r="T1811" s="230"/>
      <c r="AT1811" s="231" t="s">
        <v>213</v>
      </c>
      <c r="AU1811" s="231" t="s">
        <v>84</v>
      </c>
      <c r="AV1811" s="15" t="s">
        <v>82</v>
      </c>
      <c r="AW1811" s="15" t="s">
        <v>35</v>
      </c>
      <c r="AX1811" s="15" t="s">
        <v>74</v>
      </c>
      <c r="AY1811" s="231" t="s">
        <v>197</v>
      </c>
    </row>
    <row r="1812" spans="1:65" s="13" customFormat="1" ht="11.25">
      <c r="B1812" s="199"/>
      <c r="C1812" s="200"/>
      <c r="D1812" s="201" t="s">
        <v>213</v>
      </c>
      <c r="E1812" s="202" t="s">
        <v>28</v>
      </c>
      <c r="F1812" s="203" t="s">
        <v>2446</v>
      </c>
      <c r="G1812" s="200"/>
      <c r="H1812" s="204">
        <v>1137</v>
      </c>
      <c r="I1812" s="205"/>
      <c r="J1812" s="200"/>
      <c r="K1812" s="200"/>
      <c r="L1812" s="206"/>
      <c r="M1812" s="207"/>
      <c r="N1812" s="208"/>
      <c r="O1812" s="208"/>
      <c r="P1812" s="208"/>
      <c r="Q1812" s="208"/>
      <c r="R1812" s="208"/>
      <c r="S1812" s="208"/>
      <c r="T1812" s="209"/>
      <c r="AT1812" s="210" t="s">
        <v>213</v>
      </c>
      <c r="AU1812" s="210" t="s">
        <v>84</v>
      </c>
      <c r="AV1812" s="13" t="s">
        <v>84</v>
      </c>
      <c r="AW1812" s="13" t="s">
        <v>35</v>
      </c>
      <c r="AX1812" s="13" t="s">
        <v>82</v>
      </c>
      <c r="AY1812" s="210" t="s">
        <v>197</v>
      </c>
    </row>
    <row r="1813" spans="1:65" s="2" customFormat="1" ht="16.5" customHeight="1">
      <c r="A1813" s="37"/>
      <c r="B1813" s="38"/>
      <c r="C1813" s="247" t="s">
        <v>2447</v>
      </c>
      <c r="D1813" s="247" t="s">
        <v>519</v>
      </c>
      <c r="E1813" s="248" t="s">
        <v>2448</v>
      </c>
      <c r="F1813" s="249" t="s">
        <v>2449</v>
      </c>
      <c r="G1813" s="250" t="s">
        <v>409</v>
      </c>
      <c r="H1813" s="251">
        <v>90.96</v>
      </c>
      <c r="I1813" s="252"/>
      <c r="J1813" s="253">
        <f>ROUND(I1813*H1813,2)</f>
        <v>0</v>
      </c>
      <c r="K1813" s="249" t="s">
        <v>203</v>
      </c>
      <c r="L1813" s="254"/>
      <c r="M1813" s="255" t="s">
        <v>28</v>
      </c>
      <c r="N1813" s="256" t="s">
        <v>45</v>
      </c>
      <c r="O1813" s="67"/>
      <c r="P1813" s="190">
        <f>O1813*H1813</f>
        <v>0</v>
      </c>
      <c r="Q1813" s="190">
        <v>0.75</v>
      </c>
      <c r="R1813" s="190">
        <f>Q1813*H1813</f>
        <v>68.22</v>
      </c>
      <c r="S1813" s="190">
        <v>0</v>
      </c>
      <c r="T1813" s="191">
        <f>S1813*H1813</f>
        <v>0</v>
      </c>
      <c r="U1813" s="37"/>
      <c r="V1813" s="37"/>
      <c r="W1813" s="37"/>
      <c r="X1813" s="37"/>
      <c r="Y1813" s="37"/>
      <c r="Z1813" s="37"/>
      <c r="AA1813" s="37"/>
      <c r="AB1813" s="37"/>
      <c r="AC1813" s="37"/>
      <c r="AD1813" s="37"/>
      <c r="AE1813" s="37"/>
      <c r="AR1813" s="192" t="s">
        <v>365</v>
      </c>
      <c r="AT1813" s="192" t="s">
        <v>519</v>
      </c>
      <c r="AU1813" s="192" t="s">
        <v>84</v>
      </c>
      <c r="AY1813" s="20" t="s">
        <v>197</v>
      </c>
      <c r="BE1813" s="193">
        <f>IF(N1813="základní",J1813,0)</f>
        <v>0</v>
      </c>
      <c r="BF1813" s="193">
        <f>IF(N1813="snížená",J1813,0)</f>
        <v>0</v>
      </c>
      <c r="BG1813" s="193">
        <f>IF(N1813="zákl. přenesená",J1813,0)</f>
        <v>0</v>
      </c>
      <c r="BH1813" s="193">
        <f>IF(N1813="sníž. přenesená",J1813,0)</f>
        <v>0</v>
      </c>
      <c r="BI1813" s="193">
        <f>IF(N1813="nulová",J1813,0)</f>
        <v>0</v>
      </c>
      <c r="BJ1813" s="20" t="s">
        <v>82</v>
      </c>
      <c r="BK1813" s="193">
        <f>ROUND(I1813*H1813,2)</f>
        <v>0</v>
      </c>
      <c r="BL1813" s="20" t="s">
        <v>283</v>
      </c>
      <c r="BM1813" s="192" t="s">
        <v>2450</v>
      </c>
    </row>
    <row r="1814" spans="1:65" s="13" customFormat="1" ht="11.25">
      <c r="B1814" s="199"/>
      <c r="C1814" s="200"/>
      <c r="D1814" s="201" t="s">
        <v>213</v>
      </c>
      <c r="E1814" s="202" t="s">
        <v>28</v>
      </c>
      <c r="F1814" s="203" t="s">
        <v>2451</v>
      </c>
      <c r="G1814" s="200"/>
      <c r="H1814" s="204">
        <v>90.96</v>
      </c>
      <c r="I1814" s="205"/>
      <c r="J1814" s="200"/>
      <c r="K1814" s="200"/>
      <c r="L1814" s="206"/>
      <c r="M1814" s="207"/>
      <c r="N1814" s="208"/>
      <c r="O1814" s="208"/>
      <c r="P1814" s="208"/>
      <c r="Q1814" s="208"/>
      <c r="R1814" s="208"/>
      <c r="S1814" s="208"/>
      <c r="T1814" s="209"/>
      <c r="AT1814" s="210" t="s">
        <v>213</v>
      </c>
      <c r="AU1814" s="210" t="s">
        <v>84</v>
      </c>
      <c r="AV1814" s="13" t="s">
        <v>84</v>
      </c>
      <c r="AW1814" s="13" t="s">
        <v>35</v>
      </c>
      <c r="AX1814" s="13" t="s">
        <v>82</v>
      </c>
      <c r="AY1814" s="210" t="s">
        <v>197</v>
      </c>
    </row>
    <row r="1815" spans="1:65" s="2" customFormat="1" ht="21.75" customHeight="1">
      <c r="A1815" s="37"/>
      <c r="B1815" s="38"/>
      <c r="C1815" s="181" t="s">
        <v>2452</v>
      </c>
      <c r="D1815" s="181" t="s">
        <v>199</v>
      </c>
      <c r="E1815" s="182" t="s">
        <v>2453</v>
      </c>
      <c r="F1815" s="183" t="s">
        <v>2454</v>
      </c>
      <c r="G1815" s="184" t="s">
        <v>202</v>
      </c>
      <c r="H1815" s="185">
        <v>1137</v>
      </c>
      <c r="I1815" s="186"/>
      <c r="J1815" s="187">
        <f>ROUND(I1815*H1815,2)</f>
        <v>0</v>
      </c>
      <c r="K1815" s="183" t="s">
        <v>203</v>
      </c>
      <c r="L1815" s="42"/>
      <c r="M1815" s="188" t="s">
        <v>28</v>
      </c>
      <c r="N1815" s="189" t="s">
        <v>45</v>
      </c>
      <c r="O1815" s="67"/>
      <c r="P1815" s="190">
        <f>O1815*H1815</f>
        <v>0</v>
      </c>
      <c r="Q1815" s="190">
        <v>0</v>
      </c>
      <c r="R1815" s="190">
        <f>Q1815*H1815</f>
        <v>0</v>
      </c>
      <c r="S1815" s="190">
        <v>0</v>
      </c>
      <c r="T1815" s="191">
        <f>S1815*H1815</f>
        <v>0</v>
      </c>
      <c r="U1815" s="37"/>
      <c r="V1815" s="37"/>
      <c r="W1815" s="37"/>
      <c r="X1815" s="37"/>
      <c r="Y1815" s="37"/>
      <c r="Z1815" s="37"/>
      <c r="AA1815" s="37"/>
      <c r="AB1815" s="37"/>
      <c r="AC1815" s="37"/>
      <c r="AD1815" s="37"/>
      <c r="AE1815" s="37"/>
      <c r="AR1815" s="192" t="s">
        <v>283</v>
      </c>
      <c r="AT1815" s="192" t="s">
        <v>199</v>
      </c>
      <c r="AU1815" s="192" t="s">
        <v>84</v>
      </c>
      <c r="AY1815" s="20" t="s">
        <v>197</v>
      </c>
      <c r="BE1815" s="193">
        <f>IF(N1815="základní",J1815,0)</f>
        <v>0</v>
      </c>
      <c r="BF1815" s="193">
        <f>IF(N1815="snížená",J1815,0)</f>
        <v>0</v>
      </c>
      <c r="BG1815" s="193">
        <f>IF(N1815="zákl. přenesená",J1815,0)</f>
        <v>0</v>
      </c>
      <c r="BH1815" s="193">
        <f>IF(N1815="sníž. přenesená",J1815,0)</f>
        <v>0</v>
      </c>
      <c r="BI1815" s="193">
        <f>IF(N1815="nulová",J1815,0)</f>
        <v>0</v>
      </c>
      <c r="BJ1815" s="20" t="s">
        <v>82</v>
      </c>
      <c r="BK1815" s="193">
        <f>ROUND(I1815*H1815,2)</f>
        <v>0</v>
      </c>
      <c r="BL1815" s="20" t="s">
        <v>283</v>
      </c>
      <c r="BM1815" s="192" t="s">
        <v>2455</v>
      </c>
    </row>
    <row r="1816" spans="1:65" s="2" customFormat="1" ht="11.25">
      <c r="A1816" s="37"/>
      <c r="B1816" s="38"/>
      <c r="C1816" s="39"/>
      <c r="D1816" s="194" t="s">
        <v>206</v>
      </c>
      <c r="E1816" s="39"/>
      <c r="F1816" s="195" t="s">
        <v>2456</v>
      </c>
      <c r="G1816" s="39"/>
      <c r="H1816" s="39"/>
      <c r="I1816" s="196"/>
      <c r="J1816" s="39"/>
      <c r="K1816" s="39"/>
      <c r="L1816" s="42"/>
      <c r="M1816" s="197"/>
      <c r="N1816" s="198"/>
      <c r="O1816" s="67"/>
      <c r="P1816" s="67"/>
      <c r="Q1816" s="67"/>
      <c r="R1816" s="67"/>
      <c r="S1816" s="67"/>
      <c r="T1816" s="68"/>
      <c r="U1816" s="37"/>
      <c r="V1816" s="37"/>
      <c r="W1816" s="37"/>
      <c r="X1816" s="37"/>
      <c r="Y1816" s="37"/>
      <c r="Z1816" s="37"/>
      <c r="AA1816" s="37"/>
      <c r="AB1816" s="37"/>
      <c r="AC1816" s="37"/>
      <c r="AD1816" s="37"/>
      <c r="AE1816" s="37"/>
      <c r="AT1816" s="20" t="s">
        <v>206</v>
      </c>
      <c r="AU1816" s="20" t="s">
        <v>84</v>
      </c>
    </row>
    <row r="1817" spans="1:65" s="15" customFormat="1" ht="11.25">
      <c r="B1817" s="222"/>
      <c r="C1817" s="223"/>
      <c r="D1817" s="201" t="s">
        <v>213</v>
      </c>
      <c r="E1817" s="224" t="s">
        <v>28</v>
      </c>
      <c r="F1817" s="225" t="s">
        <v>725</v>
      </c>
      <c r="G1817" s="223"/>
      <c r="H1817" s="224" t="s">
        <v>28</v>
      </c>
      <c r="I1817" s="226"/>
      <c r="J1817" s="223"/>
      <c r="K1817" s="223"/>
      <c r="L1817" s="227"/>
      <c r="M1817" s="228"/>
      <c r="N1817" s="229"/>
      <c r="O1817" s="229"/>
      <c r="P1817" s="229"/>
      <c r="Q1817" s="229"/>
      <c r="R1817" s="229"/>
      <c r="S1817" s="229"/>
      <c r="T1817" s="230"/>
      <c r="AT1817" s="231" t="s">
        <v>213</v>
      </c>
      <c r="AU1817" s="231" t="s">
        <v>84</v>
      </c>
      <c r="AV1817" s="15" t="s">
        <v>82</v>
      </c>
      <c r="AW1817" s="15" t="s">
        <v>35</v>
      </c>
      <c r="AX1817" s="15" t="s">
        <v>74</v>
      </c>
      <c r="AY1817" s="231" t="s">
        <v>197</v>
      </c>
    </row>
    <row r="1818" spans="1:65" s="15" customFormat="1" ht="11.25">
      <c r="B1818" s="222"/>
      <c r="C1818" s="223"/>
      <c r="D1818" s="201" t="s">
        <v>213</v>
      </c>
      <c r="E1818" s="224" t="s">
        <v>28</v>
      </c>
      <c r="F1818" s="225" t="s">
        <v>2273</v>
      </c>
      <c r="G1818" s="223"/>
      <c r="H1818" s="224" t="s">
        <v>28</v>
      </c>
      <c r="I1818" s="226"/>
      <c r="J1818" s="223"/>
      <c r="K1818" s="223"/>
      <c r="L1818" s="227"/>
      <c r="M1818" s="228"/>
      <c r="N1818" s="229"/>
      <c r="O1818" s="229"/>
      <c r="P1818" s="229"/>
      <c r="Q1818" s="229"/>
      <c r="R1818" s="229"/>
      <c r="S1818" s="229"/>
      <c r="T1818" s="230"/>
      <c r="AT1818" s="231" t="s">
        <v>213</v>
      </c>
      <c r="AU1818" s="231" t="s">
        <v>84</v>
      </c>
      <c r="AV1818" s="15" t="s">
        <v>82</v>
      </c>
      <c r="AW1818" s="15" t="s">
        <v>35</v>
      </c>
      <c r="AX1818" s="15" t="s">
        <v>74</v>
      </c>
      <c r="AY1818" s="231" t="s">
        <v>197</v>
      </c>
    </row>
    <row r="1819" spans="1:65" s="13" customFormat="1" ht="11.25">
      <c r="B1819" s="199"/>
      <c r="C1819" s="200"/>
      <c r="D1819" s="201" t="s">
        <v>213</v>
      </c>
      <c r="E1819" s="202" t="s">
        <v>28</v>
      </c>
      <c r="F1819" s="203" t="s">
        <v>2446</v>
      </c>
      <c r="G1819" s="200"/>
      <c r="H1819" s="204">
        <v>1137</v>
      </c>
      <c r="I1819" s="205"/>
      <c r="J1819" s="200"/>
      <c r="K1819" s="200"/>
      <c r="L1819" s="206"/>
      <c r="M1819" s="207"/>
      <c r="N1819" s="208"/>
      <c r="O1819" s="208"/>
      <c r="P1819" s="208"/>
      <c r="Q1819" s="208"/>
      <c r="R1819" s="208"/>
      <c r="S1819" s="208"/>
      <c r="T1819" s="209"/>
      <c r="AT1819" s="210" t="s">
        <v>213</v>
      </c>
      <c r="AU1819" s="210" t="s">
        <v>84</v>
      </c>
      <c r="AV1819" s="13" t="s">
        <v>84</v>
      </c>
      <c r="AW1819" s="13" t="s">
        <v>35</v>
      </c>
      <c r="AX1819" s="13" t="s">
        <v>82</v>
      </c>
      <c r="AY1819" s="210" t="s">
        <v>197</v>
      </c>
    </row>
    <row r="1820" spans="1:65" s="2" customFormat="1" ht="16.5" customHeight="1">
      <c r="A1820" s="37"/>
      <c r="B1820" s="38"/>
      <c r="C1820" s="247" t="s">
        <v>2457</v>
      </c>
      <c r="D1820" s="247" t="s">
        <v>519</v>
      </c>
      <c r="E1820" s="248" t="s">
        <v>2458</v>
      </c>
      <c r="F1820" s="249" t="s">
        <v>2459</v>
      </c>
      <c r="G1820" s="250" t="s">
        <v>202</v>
      </c>
      <c r="H1820" s="251">
        <v>1137</v>
      </c>
      <c r="I1820" s="252"/>
      <c r="J1820" s="253">
        <f>ROUND(I1820*H1820,2)</f>
        <v>0</v>
      </c>
      <c r="K1820" s="249" t="s">
        <v>203</v>
      </c>
      <c r="L1820" s="254"/>
      <c r="M1820" s="255" t="s">
        <v>28</v>
      </c>
      <c r="N1820" s="256" t="s">
        <v>45</v>
      </c>
      <c r="O1820" s="67"/>
      <c r="P1820" s="190">
        <f>O1820*H1820</f>
        <v>0</v>
      </c>
      <c r="Q1820" s="190">
        <v>1.0999999999999999E-2</v>
      </c>
      <c r="R1820" s="190">
        <f>Q1820*H1820</f>
        <v>12.507</v>
      </c>
      <c r="S1820" s="190">
        <v>0</v>
      </c>
      <c r="T1820" s="191">
        <f>S1820*H1820</f>
        <v>0</v>
      </c>
      <c r="U1820" s="37"/>
      <c r="V1820" s="37"/>
      <c r="W1820" s="37"/>
      <c r="X1820" s="37"/>
      <c r="Y1820" s="37"/>
      <c r="Z1820" s="37"/>
      <c r="AA1820" s="37"/>
      <c r="AB1820" s="37"/>
      <c r="AC1820" s="37"/>
      <c r="AD1820" s="37"/>
      <c r="AE1820" s="37"/>
      <c r="AR1820" s="192" t="s">
        <v>365</v>
      </c>
      <c r="AT1820" s="192" t="s">
        <v>519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2460</v>
      </c>
    </row>
    <row r="1821" spans="1:65" s="2" customFormat="1" ht="21.75" customHeight="1">
      <c r="A1821" s="37"/>
      <c r="B1821" s="38"/>
      <c r="C1821" s="181" t="s">
        <v>2461</v>
      </c>
      <c r="D1821" s="181" t="s">
        <v>199</v>
      </c>
      <c r="E1821" s="182" t="s">
        <v>2462</v>
      </c>
      <c r="F1821" s="183" t="s">
        <v>2463</v>
      </c>
      <c r="G1821" s="184" t="s">
        <v>265</v>
      </c>
      <c r="H1821" s="185">
        <v>314</v>
      </c>
      <c r="I1821" s="186"/>
      <c r="J1821" s="187">
        <f>ROUND(I1821*H1821,2)</f>
        <v>0</v>
      </c>
      <c r="K1821" s="183" t="s">
        <v>203</v>
      </c>
      <c r="L1821" s="42"/>
      <c r="M1821" s="188" t="s">
        <v>28</v>
      </c>
      <c r="N1821" s="189" t="s">
        <v>45</v>
      </c>
      <c r="O1821" s="67"/>
      <c r="P1821" s="190">
        <f>O1821*H1821</f>
        <v>0</v>
      </c>
      <c r="Q1821" s="190">
        <v>2.0000000000000002E-5</v>
      </c>
      <c r="R1821" s="190">
        <f>Q1821*H1821</f>
        <v>6.2800000000000009E-3</v>
      </c>
      <c r="S1821" s="190">
        <v>0</v>
      </c>
      <c r="T1821" s="191">
        <f>S1821*H1821</f>
        <v>0</v>
      </c>
      <c r="U1821" s="37"/>
      <c r="V1821" s="37"/>
      <c r="W1821" s="37"/>
      <c r="X1821" s="37"/>
      <c r="Y1821" s="37"/>
      <c r="Z1821" s="37"/>
      <c r="AA1821" s="37"/>
      <c r="AB1821" s="37"/>
      <c r="AC1821" s="37"/>
      <c r="AD1821" s="37"/>
      <c r="AE1821" s="37"/>
      <c r="AR1821" s="192" t="s">
        <v>283</v>
      </c>
      <c r="AT1821" s="192" t="s">
        <v>199</v>
      </c>
      <c r="AU1821" s="192" t="s">
        <v>84</v>
      </c>
      <c r="AY1821" s="20" t="s">
        <v>197</v>
      </c>
      <c r="BE1821" s="193">
        <f>IF(N1821="základní",J1821,0)</f>
        <v>0</v>
      </c>
      <c r="BF1821" s="193">
        <f>IF(N1821="snížená",J1821,0)</f>
        <v>0</v>
      </c>
      <c r="BG1821" s="193">
        <f>IF(N1821="zákl. přenesená",J1821,0)</f>
        <v>0</v>
      </c>
      <c r="BH1821" s="193">
        <f>IF(N1821="sníž. přenesená",J1821,0)</f>
        <v>0</v>
      </c>
      <c r="BI1821" s="193">
        <f>IF(N1821="nulová",J1821,0)</f>
        <v>0</v>
      </c>
      <c r="BJ1821" s="20" t="s">
        <v>82</v>
      </c>
      <c r="BK1821" s="193">
        <f>ROUND(I1821*H1821,2)</f>
        <v>0</v>
      </c>
      <c r="BL1821" s="20" t="s">
        <v>283</v>
      </c>
      <c r="BM1821" s="192" t="s">
        <v>2464</v>
      </c>
    </row>
    <row r="1822" spans="1:65" s="2" customFormat="1" ht="11.25">
      <c r="A1822" s="37"/>
      <c r="B1822" s="38"/>
      <c r="C1822" s="39"/>
      <c r="D1822" s="194" t="s">
        <v>206</v>
      </c>
      <c r="E1822" s="39"/>
      <c r="F1822" s="195" t="s">
        <v>2465</v>
      </c>
      <c r="G1822" s="39"/>
      <c r="H1822" s="39"/>
      <c r="I1822" s="196"/>
      <c r="J1822" s="39"/>
      <c r="K1822" s="39"/>
      <c r="L1822" s="42"/>
      <c r="M1822" s="197"/>
      <c r="N1822" s="198"/>
      <c r="O1822" s="67"/>
      <c r="P1822" s="67"/>
      <c r="Q1822" s="67"/>
      <c r="R1822" s="67"/>
      <c r="S1822" s="67"/>
      <c r="T1822" s="68"/>
      <c r="U1822" s="37"/>
      <c r="V1822" s="37"/>
      <c r="W1822" s="37"/>
      <c r="X1822" s="37"/>
      <c r="Y1822" s="37"/>
      <c r="Z1822" s="37"/>
      <c r="AA1822" s="37"/>
      <c r="AB1822" s="37"/>
      <c r="AC1822" s="37"/>
      <c r="AD1822" s="37"/>
      <c r="AE1822" s="37"/>
      <c r="AT1822" s="20" t="s">
        <v>206</v>
      </c>
      <c r="AU1822" s="20" t="s">
        <v>84</v>
      </c>
    </row>
    <row r="1823" spans="1:65" s="15" customFormat="1" ht="11.25">
      <c r="B1823" s="222"/>
      <c r="C1823" s="223"/>
      <c r="D1823" s="201" t="s">
        <v>213</v>
      </c>
      <c r="E1823" s="224" t="s">
        <v>28</v>
      </c>
      <c r="F1823" s="225" t="s">
        <v>1966</v>
      </c>
      <c r="G1823" s="223"/>
      <c r="H1823" s="224" t="s">
        <v>28</v>
      </c>
      <c r="I1823" s="226"/>
      <c r="J1823" s="223"/>
      <c r="K1823" s="223"/>
      <c r="L1823" s="227"/>
      <c r="M1823" s="228"/>
      <c r="N1823" s="229"/>
      <c r="O1823" s="229"/>
      <c r="P1823" s="229"/>
      <c r="Q1823" s="229"/>
      <c r="R1823" s="229"/>
      <c r="S1823" s="229"/>
      <c r="T1823" s="230"/>
      <c r="AT1823" s="231" t="s">
        <v>213</v>
      </c>
      <c r="AU1823" s="231" t="s">
        <v>84</v>
      </c>
      <c r="AV1823" s="15" t="s">
        <v>82</v>
      </c>
      <c r="AW1823" s="15" t="s">
        <v>35</v>
      </c>
      <c r="AX1823" s="15" t="s">
        <v>74</v>
      </c>
      <c r="AY1823" s="231" t="s">
        <v>197</v>
      </c>
    </row>
    <row r="1824" spans="1:65" s="13" customFormat="1" ht="11.25">
      <c r="B1824" s="199"/>
      <c r="C1824" s="200"/>
      <c r="D1824" s="201" t="s">
        <v>213</v>
      </c>
      <c r="E1824" s="202" t="s">
        <v>28</v>
      </c>
      <c r="F1824" s="203" t="s">
        <v>2466</v>
      </c>
      <c r="G1824" s="200"/>
      <c r="H1824" s="204">
        <v>314</v>
      </c>
      <c r="I1824" s="205"/>
      <c r="J1824" s="200"/>
      <c r="K1824" s="200"/>
      <c r="L1824" s="206"/>
      <c r="M1824" s="207"/>
      <c r="N1824" s="208"/>
      <c r="O1824" s="208"/>
      <c r="P1824" s="208"/>
      <c r="Q1824" s="208"/>
      <c r="R1824" s="208"/>
      <c r="S1824" s="208"/>
      <c r="T1824" s="209"/>
      <c r="AT1824" s="210" t="s">
        <v>213</v>
      </c>
      <c r="AU1824" s="210" t="s">
        <v>84</v>
      </c>
      <c r="AV1824" s="13" t="s">
        <v>84</v>
      </c>
      <c r="AW1824" s="13" t="s">
        <v>35</v>
      </c>
      <c r="AX1824" s="13" t="s">
        <v>82</v>
      </c>
      <c r="AY1824" s="210" t="s">
        <v>197</v>
      </c>
    </row>
    <row r="1825" spans="1:65" s="2" customFormat="1" ht="16.5" customHeight="1">
      <c r="A1825" s="37"/>
      <c r="B1825" s="38"/>
      <c r="C1825" s="247" t="s">
        <v>2467</v>
      </c>
      <c r="D1825" s="247" t="s">
        <v>519</v>
      </c>
      <c r="E1825" s="248" t="s">
        <v>2468</v>
      </c>
      <c r="F1825" s="249" t="s">
        <v>2469</v>
      </c>
      <c r="G1825" s="250" t="s">
        <v>265</v>
      </c>
      <c r="H1825" s="251">
        <v>320.27999999999997</v>
      </c>
      <c r="I1825" s="252"/>
      <c r="J1825" s="253">
        <f>ROUND(I1825*H1825,2)</f>
        <v>0</v>
      </c>
      <c r="K1825" s="249" t="s">
        <v>203</v>
      </c>
      <c r="L1825" s="254"/>
      <c r="M1825" s="255" t="s">
        <v>28</v>
      </c>
      <c r="N1825" s="256" t="s">
        <v>45</v>
      </c>
      <c r="O1825" s="67"/>
      <c r="P1825" s="190">
        <f>O1825*H1825</f>
        <v>0</v>
      </c>
      <c r="Q1825" s="190">
        <v>5.0000000000000001E-4</v>
      </c>
      <c r="R1825" s="190">
        <f>Q1825*H1825</f>
        <v>0.16013999999999998</v>
      </c>
      <c r="S1825" s="190">
        <v>0</v>
      </c>
      <c r="T1825" s="191">
        <f>S1825*H1825</f>
        <v>0</v>
      </c>
      <c r="U1825" s="37"/>
      <c r="V1825" s="37"/>
      <c r="W1825" s="37"/>
      <c r="X1825" s="37"/>
      <c r="Y1825" s="37"/>
      <c r="Z1825" s="37"/>
      <c r="AA1825" s="37"/>
      <c r="AB1825" s="37"/>
      <c r="AC1825" s="37"/>
      <c r="AD1825" s="37"/>
      <c r="AE1825" s="37"/>
      <c r="AR1825" s="192" t="s">
        <v>365</v>
      </c>
      <c r="AT1825" s="192" t="s">
        <v>519</v>
      </c>
      <c r="AU1825" s="192" t="s">
        <v>84</v>
      </c>
      <c r="AY1825" s="20" t="s">
        <v>197</v>
      </c>
      <c r="BE1825" s="193">
        <f>IF(N1825="základní",J1825,0)</f>
        <v>0</v>
      </c>
      <c r="BF1825" s="193">
        <f>IF(N1825="snížená",J1825,0)</f>
        <v>0</v>
      </c>
      <c r="BG1825" s="193">
        <f>IF(N1825="zákl. přenesená",J1825,0)</f>
        <v>0</v>
      </c>
      <c r="BH1825" s="193">
        <f>IF(N1825="sníž. přenesená",J1825,0)</f>
        <v>0</v>
      </c>
      <c r="BI1825" s="193">
        <f>IF(N1825="nulová",J1825,0)</f>
        <v>0</v>
      </c>
      <c r="BJ1825" s="20" t="s">
        <v>82</v>
      </c>
      <c r="BK1825" s="193">
        <f>ROUND(I1825*H1825,2)</f>
        <v>0</v>
      </c>
      <c r="BL1825" s="20" t="s">
        <v>283</v>
      </c>
      <c r="BM1825" s="192" t="s">
        <v>2470</v>
      </c>
    </row>
    <row r="1826" spans="1:65" s="13" customFormat="1" ht="11.25">
      <c r="B1826" s="199"/>
      <c r="C1826" s="200"/>
      <c r="D1826" s="201" t="s">
        <v>213</v>
      </c>
      <c r="E1826" s="200"/>
      <c r="F1826" s="203" t="s">
        <v>2471</v>
      </c>
      <c r="G1826" s="200"/>
      <c r="H1826" s="204">
        <v>320.27999999999997</v>
      </c>
      <c r="I1826" s="205"/>
      <c r="J1826" s="200"/>
      <c r="K1826" s="200"/>
      <c r="L1826" s="206"/>
      <c r="M1826" s="207"/>
      <c r="N1826" s="208"/>
      <c r="O1826" s="208"/>
      <c r="P1826" s="208"/>
      <c r="Q1826" s="208"/>
      <c r="R1826" s="208"/>
      <c r="S1826" s="208"/>
      <c r="T1826" s="209"/>
      <c r="AT1826" s="210" t="s">
        <v>213</v>
      </c>
      <c r="AU1826" s="210" t="s">
        <v>84</v>
      </c>
      <c r="AV1826" s="13" t="s">
        <v>84</v>
      </c>
      <c r="AW1826" s="13" t="s">
        <v>4</v>
      </c>
      <c r="AX1826" s="13" t="s">
        <v>82</v>
      </c>
      <c r="AY1826" s="210" t="s">
        <v>197</v>
      </c>
    </row>
    <row r="1827" spans="1:65" s="2" customFormat="1" ht="16.5" customHeight="1">
      <c r="A1827" s="37"/>
      <c r="B1827" s="38"/>
      <c r="C1827" s="247" t="s">
        <v>2472</v>
      </c>
      <c r="D1827" s="247" t="s">
        <v>519</v>
      </c>
      <c r="E1827" s="248" t="s">
        <v>2473</v>
      </c>
      <c r="F1827" s="249" t="s">
        <v>2474</v>
      </c>
      <c r="G1827" s="250" t="s">
        <v>202</v>
      </c>
      <c r="H1827" s="251">
        <v>103.62</v>
      </c>
      <c r="I1827" s="252"/>
      <c r="J1827" s="253">
        <f>ROUND(I1827*H1827,2)</f>
        <v>0</v>
      </c>
      <c r="K1827" s="249" t="s">
        <v>203</v>
      </c>
      <c r="L1827" s="254"/>
      <c r="M1827" s="255" t="s">
        <v>28</v>
      </c>
      <c r="N1827" s="256" t="s">
        <v>45</v>
      </c>
      <c r="O1827" s="67"/>
      <c r="P1827" s="190">
        <f>O1827*H1827</f>
        <v>0</v>
      </c>
      <c r="Q1827" s="190">
        <v>2.3999999999999998E-3</v>
      </c>
      <c r="R1827" s="190">
        <f>Q1827*H1827</f>
        <v>0.24868799999999999</v>
      </c>
      <c r="S1827" s="190">
        <v>0</v>
      </c>
      <c r="T1827" s="191">
        <f>S1827*H1827</f>
        <v>0</v>
      </c>
      <c r="U1827" s="37"/>
      <c r="V1827" s="37"/>
      <c r="W1827" s="37"/>
      <c r="X1827" s="37"/>
      <c r="Y1827" s="37"/>
      <c r="Z1827" s="37"/>
      <c r="AA1827" s="37"/>
      <c r="AB1827" s="37"/>
      <c r="AC1827" s="37"/>
      <c r="AD1827" s="37"/>
      <c r="AE1827" s="37"/>
      <c r="AR1827" s="192" t="s">
        <v>365</v>
      </c>
      <c r="AT1827" s="192" t="s">
        <v>519</v>
      </c>
      <c r="AU1827" s="192" t="s">
        <v>84</v>
      </c>
      <c r="AY1827" s="20" t="s">
        <v>197</v>
      </c>
      <c r="BE1827" s="193">
        <f>IF(N1827="základní",J1827,0)</f>
        <v>0</v>
      </c>
      <c r="BF1827" s="193">
        <f>IF(N1827="snížená",J1827,0)</f>
        <v>0</v>
      </c>
      <c r="BG1827" s="193">
        <f>IF(N1827="zákl. přenesená",J1827,0)</f>
        <v>0</v>
      </c>
      <c r="BH1827" s="193">
        <f>IF(N1827="sníž. přenesená",J1827,0)</f>
        <v>0</v>
      </c>
      <c r="BI1827" s="193">
        <f>IF(N1827="nulová",J1827,0)</f>
        <v>0</v>
      </c>
      <c r="BJ1827" s="20" t="s">
        <v>82</v>
      </c>
      <c r="BK1827" s="193">
        <f>ROUND(I1827*H1827,2)</f>
        <v>0</v>
      </c>
      <c r="BL1827" s="20" t="s">
        <v>283</v>
      </c>
      <c r="BM1827" s="192" t="s">
        <v>2475</v>
      </c>
    </row>
    <row r="1828" spans="1:65" s="13" customFormat="1" ht="11.25">
      <c r="B1828" s="199"/>
      <c r="C1828" s="200"/>
      <c r="D1828" s="201" t="s">
        <v>213</v>
      </c>
      <c r="E1828" s="202" t="s">
        <v>28</v>
      </c>
      <c r="F1828" s="203" t="s">
        <v>2476</v>
      </c>
      <c r="G1828" s="200"/>
      <c r="H1828" s="204">
        <v>94.2</v>
      </c>
      <c r="I1828" s="205"/>
      <c r="J1828" s="200"/>
      <c r="K1828" s="200"/>
      <c r="L1828" s="206"/>
      <c r="M1828" s="207"/>
      <c r="N1828" s="208"/>
      <c r="O1828" s="208"/>
      <c r="P1828" s="208"/>
      <c r="Q1828" s="208"/>
      <c r="R1828" s="208"/>
      <c r="S1828" s="208"/>
      <c r="T1828" s="209"/>
      <c r="AT1828" s="210" t="s">
        <v>213</v>
      </c>
      <c r="AU1828" s="210" t="s">
        <v>84</v>
      </c>
      <c r="AV1828" s="13" t="s">
        <v>84</v>
      </c>
      <c r="AW1828" s="13" t="s">
        <v>35</v>
      </c>
      <c r="AX1828" s="13" t="s">
        <v>82</v>
      </c>
      <c r="AY1828" s="210" t="s">
        <v>197</v>
      </c>
    </row>
    <row r="1829" spans="1:65" s="13" customFormat="1" ht="11.25">
      <c r="B1829" s="199"/>
      <c r="C1829" s="200"/>
      <c r="D1829" s="201" t="s">
        <v>213</v>
      </c>
      <c r="E1829" s="200"/>
      <c r="F1829" s="203" t="s">
        <v>2477</v>
      </c>
      <c r="G1829" s="200"/>
      <c r="H1829" s="204">
        <v>103.62</v>
      </c>
      <c r="I1829" s="205"/>
      <c r="J1829" s="200"/>
      <c r="K1829" s="200"/>
      <c r="L1829" s="206"/>
      <c r="M1829" s="207"/>
      <c r="N1829" s="208"/>
      <c r="O1829" s="208"/>
      <c r="P1829" s="208"/>
      <c r="Q1829" s="208"/>
      <c r="R1829" s="208"/>
      <c r="S1829" s="208"/>
      <c r="T1829" s="209"/>
      <c r="AT1829" s="210" t="s">
        <v>213</v>
      </c>
      <c r="AU1829" s="210" t="s">
        <v>84</v>
      </c>
      <c r="AV1829" s="13" t="s">
        <v>84</v>
      </c>
      <c r="AW1829" s="13" t="s">
        <v>4</v>
      </c>
      <c r="AX1829" s="13" t="s">
        <v>82</v>
      </c>
      <c r="AY1829" s="210" t="s">
        <v>197</v>
      </c>
    </row>
    <row r="1830" spans="1:65" s="2" customFormat="1" ht="24.2" customHeight="1">
      <c r="A1830" s="37"/>
      <c r="B1830" s="38"/>
      <c r="C1830" s="181" t="s">
        <v>2478</v>
      </c>
      <c r="D1830" s="181" t="s">
        <v>199</v>
      </c>
      <c r="E1830" s="182" t="s">
        <v>2479</v>
      </c>
      <c r="F1830" s="183" t="s">
        <v>2480</v>
      </c>
      <c r="G1830" s="184" t="s">
        <v>202</v>
      </c>
      <c r="H1830" s="185">
        <v>104.735</v>
      </c>
      <c r="I1830" s="186"/>
      <c r="J1830" s="187">
        <f>ROUND(I1830*H1830,2)</f>
        <v>0</v>
      </c>
      <c r="K1830" s="183" t="s">
        <v>203</v>
      </c>
      <c r="L1830" s="42"/>
      <c r="M1830" s="188" t="s">
        <v>28</v>
      </c>
      <c r="N1830" s="189" t="s">
        <v>45</v>
      </c>
      <c r="O1830" s="67"/>
      <c r="P1830" s="190">
        <f>O1830*H1830</f>
        <v>0</v>
      </c>
      <c r="Q1830" s="190">
        <v>0</v>
      </c>
      <c r="R1830" s="190">
        <f>Q1830*H1830</f>
        <v>0</v>
      </c>
      <c r="S1830" s="190">
        <v>0</v>
      </c>
      <c r="T1830" s="191">
        <f>S1830*H1830</f>
        <v>0</v>
      </c>
      <c r="U1830" s="37"/>
      <c r="V1830" s="37"/>
      <c r="W1830" s="37"/>
      <c r="X1830" s="37"/>
      <c r="Y1830" s="37"/>
      <c r="Z1830" s="37"/>
      <c r="AA1830" s="37"/>
      <c r="AB1830" s="37"/>
      <c r="AC1830" s="37"/>
      <c r="AD1830" s="37"/>
      <c r="AE1830" s="37"/>
      <c r="AR1830" s="192" t="s">
        <v>283</v>
      </c>
      <c r="AT1830" s="192" t="s">
        <v>199</v>
      </c>
      <c r="AU1830" s="192" t="s">
        <v>84</v>
      </c>
      <c r="AY1830" s="20" t="s">
        <v>197</v>
      </c>
      <c r="BE1830" s="193">
        <f>IF(N1830="základní",J1830,0)</f>
        <v>0</v>
      </c>
      <c r="BF1830" s="193">
        <f>IF(N1830="snížená",J1830,0)</f>
        <v>0</v>
      </c>
      <c r="BG1830" s="193">
        <f>IF(N1830="zákl. přenesená",J1830,0)</f>
        <v>0</v>
      </c>
      <c r="BH1830" s="193">
        <f>IF(N1830="sníž. přenesená",J1830,0)</f>
        <v>0</v>
      </c>
      <c r="BI1830" s="193">
        <f>IF(N1830="nulová",J1830,0)</f>
        <v>0</v>
      </c>
      <c r="BJ1830" s="20" t="s">
        <v>82</v>
      </c>
      <c r="BK1830" s="193">
        <f>ROUND(I1830*H1830,2)</f>
        <v>0</v>
      </c>
      <c r="BL1830" s="20" t="s">
        <v>283</v>
      </c>
      <c r="BM1830" s="192" t="s">
        <v>2481</v>
      </c>
    </row>
    <row r="1831" spans="1:65" s="2" customFormat="1" ht="11.25">
      <c r="A1831" s="37"/>
      <c r="B1831" s="38"/>
      <c r="C1831" s="39"/>
      <c r="D1831" s="194" t="s">
        <v>206</v>
      </c>
      <c r="E1831" s="39"/>
      <c r="F1831" s="195" t="s">
        <v>2482</v>
      </c>
      <c r="G1831" s="39"/>
      <c r="H1831" s="39"/>
      <c r="I1831" s="196"/>
      <c r="J1831" s="39"/>
      <c r="K1831" s="39"/>
      <c r="L1831" s="42"/>
      <c r="M1831" s="197"/>
      <c r="N1831" s="198"/>
      <c r="O1831" s="67"/>
      <c r="P1831" s="67"/>
      <c r="Q1831" s="67"/>
      <c r="R1831" s="67"/>
      <c r="S1831" s="67"/>
      <c r="T1831" s="68"/>
      <c r="U1831" s="37"/>
      <c r="V1831" s="37"/>
      <c r="W1831" s="37"/>
      <c r="X1831" s="37"/>
      <c r="Y1831" s="37"/>
      <c r="Z1831" s="37"/>
      <c r="AA1831" s="37"/>
      <c r="AB1831" s="37"/>
      <c r="AC1831" s="37"/>
      <c r="AD1831" s="37"/>
      <c r="AE1831" s="37"/>
      <c r="AT1831" s="20" t="s">
        <v>206</v>
      </c>
      <c r="AU1831" s="20" t="s">
        <v>84</v>
      </c>
    </row>
    <row r="1832" spans="1:65" s="15" customFormat="1" ht="11.25">
      <c r="B1832" s="222"/>
      <c r="C1832" s="223"/>
      <c r="D1832" s="201" t="s">
        <v>213</v>
      </c>
      <c r="E1832" s="224" t="s">
        <v>28</v>
      </c>
      <c r="F1832" s="225" t="s">
        <v>725</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5" customFormat="1" ht="11.25">
      <c r="B1833" s="222"/>
      <c r="C1833" s="223"/>
      <c r="D1833" s="201" t="s">
        <v>213</v>
      </c>
      <c r="E1833" s="224" t="s">
        <v>28</v>
      </c>
      <c r="F1833" s="225" t="s">
        <v>2263</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5" customFormat="1" ht="11.25">
      <c r="B1834" s="222"/>
      <c r="C1834" s="223"/>
      <c r="D1834" s="201" t="s">
        <v>213</v>
      </c>
      <c r="E1834" s="224" t="s">
        <v>28</v>
      </c>
      <c r="F1834" s="225" t="s">
        <v>2483</v>
      </c>
      <c r="G1834" s="223"/>
      <c r="H1834" s="224" t="s">
        <v>28</v>
      </c>
      <c r="I1834" s="226"/>
      <c r="J1834" s="223"/>
      <c r="K1834" s="223"/>
      <c r="L1834" s="227"/>
      <c r="M1834" s="228"/>
      <c r="N1834" s="229"/>
      <c r="O1834" s="229"/>
      <c r="P1834" s="229"/>
      <c r="Q1834" s="229"/>
      <c r="R1834" s="229"/>
      <c r="S1834" s="229"/>
      <c r="T1834" s="230"/>
      <c r="AT1834" s="231" t="s">
        <v>213</v>
      </c>
      <c r="AU1834" s="231" t="s">
        <v>84</v>
      </c>
      <c r="AV1834" s="15" t="s">
        <v>82</v>
      </c>
      <c r="AW1834" s="15" t="s">
        <v>35</v>
      </c>
      <c r="AX1834" s="15" t="s">
        <v>74</v>
      </c>
      <c r="AY1834" s="231" t="s">
        <v>197</v>
      </c>
    </row>
    <row r="1835" spans="1:65" s="13" customFormat="1" ht="11.25">
      <c r="B1835" s="199"/>
      <c r="C1835" s="200"/>
      <c r="D1835" s="201" t="s">
        <v>213</v>
      </c>
      <c r="E1835" s="202" t="s">
        <v>28</v>
      </c>
      <c r="F1835" s="203" t="s">
        <v>2484</v>
      </c>
      <c r="G1835" s="200"/>
      <c r="H1835" s="204">
        <v>67</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3" customFormat="1" ht="11.25">
      <c r="B1836" s="199"/>
      <c r="C1836" s="200"/>
      <c r="D1836" s="201" t="s">
        <v>213</v>
      </c>
      <c r="E1836" s="202" t="s">
        <v>28</v>
      </c>
      <c r="F1836" s="203" t="s">
        <v>2485</v>
      </c>
      <c r="G1836" s="200"/>
      <c r="H1836" s="204">
        <v>30</v>
      </c>
      <c r="I1836" s="205"/>
      <c r="J1836" s="200"/>
      <c r="K1836" s="200"/>
      <c r="L1836" s="206"/>
      <c r="M1836" s="207"/>
      <c r="N1836" s="208"/>
      <c r="O1836" s="208"/>
      <c r="P1836" s="208"/>
      <c r="Q1836" s="208"/>
      <c r="R1836" s="208"/>
      <c r="S1836" s="208"/>
      <c r="T1836" s="209"/>
      <c r="AT1836" s="210" t="s">
        <v>213</v>
      </c>
      <c r="AU1836" s="210" t="s">
        <v>84</v>
      </c>
      <c r="AV1836" s="13" t="s">
        <v>84</v>
      </c>
      <c r="AW1836" s="13" t="s">
        <v>35</v>
      </c>
      <c r="AX1836" s="13" t="s">
        <v>74</v>
      </c>
      <c r="AY1836" s="210" t="s">
        <v>197</v>
      </c>
    </row>
    <row r="1837" spans="1:65" s="15" customFormat="1" ht="11.25">
      <c r="B1837" s="222"/>
      <c r="C1837" s="223"/>
      <c r="D1837" s="201" t="s">
        <v>213</v>
      </c>
      <c r="E1837" s="224" t="s">
        <v>28</v>
      </c>
      <c r="F1837" s="225" t="s">
        <v>2486</v>
      </c>
      <c r="G1837" s="223"/>
      <c r="H1837" s="224" t="s">
        <v>28</v>
      </c>
      <c r="I1837" s="226"/>
      <c r="J1837" s="223"/>
      <c r="K1837" s="223"/>
      <c r="L1837" s="227"/>
      <c r="M1837" s="228"/>
      <c r="N1837" s="229"/>
      <c r="O1837" s="229"/>
      <c r="P1837" s="229"/>
      <c r="Q1837" s="229"/>
      <c r="R1837" s="229"/>
      <c r="S1837" s="229"/>
      <c r="T1837" s="230"/>
      <c r="AT1837" s="231" t="s">
        <v>213</v>
      </c>
      <c r="AU1837" s="231" t="s">
        <v>84</v>
      </c>
      <c r="AV1837" s="15" t="s">
        <v>82</v>
      </c>
      <c r="AW1837" s="15" t="s">
        <v>35</v>
      </c>
      <c r="AX1837" s="15" t="s">
        <v>74</v>
      </c>
      <c r="AY1837" s="231" t="s">
        <v>197</v>
      </c>
    </row>
    <row r="1838" spans="1:65" s="13" customFormat="1" ht="11.25">
      <c r="B1838" s="199"/>
      <c r="C1838" s="200"/>
      <c r="D1838" s="201" t="s">
        <v>213</v>
      </c>
      <c r="E1838" s="202" t="s">
        <v>28</v>
      </c>
      <c r="F1838" s="203" t="s">
        <v>2487</v>
      </c>
      <c r="G1838" s="200"/>
      <c r="H1838" s="204">
        <v>4</v>
      </c>
      <c r="I1838" s="205"/>
      <c r="J1838" s="200"/>
      <c r="K1838" s="200"/>
      <c r="L1838" s="206"/>
      <c r="M1838" s="207"/>
      <c r="N1838" s="208"/>
      <c r="O1838" s="208"/>
      <c r="P1838" s="208"/>
      <c r="Q1838" s="208"/>
      <c r="R1838" s="208"/>
      <c r="S1838" s="208"/>
      <c r="T1838" s="209"/>
      <c r="AT1838" s="210" t="s">
        <v>213</v>
      </c>
      <c r="AU1838" s="210" t="s">
        <v>84</v>
      </c>
      <c r="AV1838" s="13" t="s">
        <v>84</v>
      </c>
      <c r="AW1838" s="13" t="s">
        <v>35</v>
      </c>
      <c r="AX1838" s="13" t="s">
        <v>74</v>
      </c>
      <c r="AY1838" s="210" t="s">
        <v>197</v>
      </c>
    </row>
    <row r="1839" spans="1:65" s="13" customFormat="1" ht="11.25">
      <c r="B1839" s="199"/>
      <c r="C1839" s="200"/>
      <c r="D1839" s="201" t="s">
        <v>213</v>
      </c>
      <c r="E1839" s="202" t="s">
        <v>28</v>
      </c>
      <c r="F1839" s="203" t="s">
        <v>2488</v>
      </c>
      <c r="G1839" s="200"/>
      <c r="H1839" s="204">
        <v>3.7349999999999999</v>
      </c>
      <c r="I1839" s="205"/>
      <c r="J1839" s="200"/>
      <c r="K1839" s="200"/>
      <c r="L1839" s="206"/>
      <c r="M1839" s="207"/>
      <c r="N1839" s="208"/>
      <c r="O1839" s="208"/>
      <c r="P1839" s="208"/>
      <c r="Q1839" s="208"/>
      <c r="R1839" s="208"/>
      <c r="S1839" s="208"/>
      <c r="T1839" s="209"/>
      <c r="AT1839" s="210" t="s">
        <v>213</v>
      </c>
      <c r="AU1839" s="210" t="s">
        <v>84</v>
      </c>
      <c r="AV1839" s="13" t="s">
        <v>84</v>
      </c>
      <c r="AW1839" s="13" t="s">
        <v>35</v>
      </c>
      <c r="AX1839" s="13" t="s">
        <v>74</v>
      </c>
      <c r="AY1839" s="210" t="s">
        <v>197</v>
      </c>
    </row>
    <row r="1840" spans="1:65" s="14" customFormat="1" ht="11.25">
      <c r="B1840" s="211"/>
      <c r="C1840" s="212"/>
      <c r="D1840" s="201" t="s">
        <v>213</v>
      </c>
      <c r="E1840" s="213" t="s">
        <v>28</v>
      </c>
      <c r="F1840" s="214" t="s">
        <v>226</v>
      </c>
      <c r="G1840" s="212"/>
      <c r="H1840" s="215">
        <v>104.735</v>
      </c>
      <c r="I1840" s="216"/>
      <c r="J1840" s="212"/>
      <c r="K1840" s="212"/>
      <c r="L1840" s="217"/>
      <c r="M1840" s="218"/>
      <c r="N1840" s="219"/>
      <c r="O1840" s="219"/>
      <c r="P1840" s="219"/>
      <c r="Q1840" s="219"/>
      <c r="R1840" s="219"/>
      <c r="S1840" s="219"/>
      <c r="T1840" s="220"/>
      <c r="AT1840" s="221" t="s">
        <v>213</v>
      </c>
      <c r="AU1840" s="221" t="s">
        <v>84</v>
      </c>
      <c r="AV1840" s="14" t="s">
        <v>204</v>
      </c>
      <c r="AW1840" s="14" t="s">
        <v>35</v>
      </c>
      <c r="AX1840" s="14" t="s">
        <v>82</v>
      </c>
      <c r="AY1840" s="221" t="s">
        <v>197</v>
      </c>
    </row>
    <row r="1841" spans="1:65" s="2" customFormat="1" ht="16.5" customHeight="1">
      <c r="A1841" s="37"/>
      <c r="B1841" s="38"/>
      <c r="C1841" s="247" t="s">
        <v>2489</v>
      </c>
      <c r="D1841" s="247" t="s">
        <v>519</v>
      </c>
      <c r="E1841" s="248" t="s">
        <v>2199</v>
      </c>
      <c r="F1841" s="249" t="s">
        <v>2200</v>
      </c>
      <c r="G1841" s="250" t="s">
        <v>428</v>
      </c>
      <c r="H1841" s="251">
        <v>3.6999999999999998E-2</v>
      </c>
      <c r="I1841" s="252"/>
      <c r="J1841" s="253">
        <f>ROUND(I1841*H1841,2)</f>
        <v>0</v>
      </c>
      <c r="K1841" s="249" t="s">
        <v>203</v>
      </c>
      <c r="L1841" s="254"/>
      <c r="M1841" s="255" t="s">
        <v>28</v>
      </c>
      <c r="N1841" s="256" t="s">
        <v>45</v>
      </c>
      <c r="O1841" s="67"/>
      <c r="P1841" s="190">
        <f>O1841*H1841</f>
        <v>0</v>
      </c>
      <c r="Q1841" s="190">
        <v>1</v>
      </c>
      <c r="R1841" s="190">
        <f>Q1841*H1841</f>
        <v>3.6999999999999998E-2</v>
      </c>
      <c r="S1841" s="190">
        <v>0</v>
      </c>
      <c r="T1841" s="191">
        <f>S1841*H1841</f>
        <v>0</v>
      </c>
      <c r="U1841" s="37"/>
      <c r="V1841" s="37"/>
      <c r="W1841" s="37"/>
      <c r="X1841" s="37"/>
      <c r="Y1841" s="37"/>
      <c r="Z1841" s="37"/>
      <c r="AA1841" s="37"/>
      <c r="AB1841" s="37"/>
      <c r="AC1841" s="37"/>
      <c r="AD1841" s="37"/>
      <c r="AE1841" s="37"/>
      <c r="AR1841" s="192" t="s">
        <v>365</v>
      </c>
      <c r="AT1841" s="192" t="s">
        <v>519</v>
      </c>
      <c r="AU1841" s="192" t="s">
        <v>84</v>
      </c>
      <c r="AY1841" s="20" t="s">
        <v>197</v>
      </c>
      <c r="BE1841" s="193">
        <f>IF(N1841="základní",J1841,0)</f>
        <v>0</v>
      </c>
      <c r="BF1841" s="193">
        <f>IF(N1841="snížená",J1841,0)</f>
        <v>0</v>
      </c>
      <c r="BG1841" s="193">
        <f>IF(N1841="zákl. přenesená",J1841,0)</f>
        <v>0</v>
      </c>
      <c r="BH1841" s="193">
        <f>IF(N1841="sníž. přenesená",J1841,0)</f>
        <v>0</v>
      </c>
      <c r="BI1841" s="193">
        <f>IF(N1841="nulová",J1841,0)</f>
        <v>0</v>
      </c>
      <c r="BJ1841" s="20" t="s">
        <v>82</v>
      </c>
      <c r="BK1841" s="193">
        <f>ROUND(I1841*H1841,2)</f>
        <v>0</v>
      </c>
      <c r="BL1841" s="20" t="s">
        <v>283</v>
      </c>
      <c r="BM1841" s="192" t="s">
        <v>2490</v>
      </c>
    </row>
    <row r="1842" spans="1:65" s="13" customFormat="1" ht="11.25">
      <c r="B1842" s="199"/>
      <c r="C1842" s="200"/>
      <c r="D1842" s="201" t="s">
        <v>213</v>
      </c>
      <c r="E1842" s="200"/>
      <c r="F1842" s="203" t="s">
        <v>2491</v>
      </c>
      <c r="G1842" s="200"/>
      <c r="H1842" s="204">
        <v>3.6999999999999998E-2</v>
      </c>
      <c r="I1842" s="205"/>
      <c r="J1842" s="200"/>
      <c r="K1842" s="200"/>
      <c r="L1842" s="206"/>
      <c r="M1842" s="207"/>
      <c r="N1842" s="208"/>
      <c r="O1842" s="208"/>
      <c r="P1842" s="208"/>
      <c r="Q1842" s="208"/>
      <c r="R1842" s="208"/>
      <c r="S1842" s="208"/>
      <c r="T1842" s="209"/>
      <c r="AT1842" s="210" t="s">
        <v>213</v>
      </c>
      <c r="AU1842" s="210" t="s">
        <v>84</v>
      </c>
      <c r="AV1842" s="13" t="s">
        <v>84</v>
      </c>
      <c r="AW1842" s="13" t="s">
        <v>4</v>
      </c>
      <c r="AX1842" s="13" t="s">
        <v>82</v>
      </c>
      <c r="AY1842" s="210" t="s">
        <v>197</v>
      </c>
    </row>
    <row r="1843" spans="1:65" s="2" customFormat="1" ht="24.2" customHeight="1">
      <c r="A1843" s="37"/>
      <c r="B1843" s="38"/>
      <c r="C1843" s="181" t="s">
        <v>2492</v>
      </c>
      <c r="D1843" s="181" t="s">
        <v>199</v>
      </c>
      <c r="E1843" s="182" t="s">
        <v>2493</v>
      </c>
      <c r="F1843" s="183" t="s">
        <v>2494</v>
      </c>
      <c r="G1843" s="184" t="s">
        <v>202</v>
      </c>
      <c r="H1843" s="185">
        <v>280.01100000000002</v>
      </c>
      <c r="I1843" s="186"/>
      <c r="J1843" s="187">
        <f>ROUND(I1843*H1843,2)</f>
        <v>0</v>
      </c>
      <c r="K1843" s="183" t="s">
        <v>203</v>
      </c>
      <c r="L1843" s="42"/>
      <c r="M1843" s="188" t="s">
        <v>28</v>
      </c>
      <c r="N1843" s="189" t="s">
        <v>45</v>
      </c>
      <c r="O1843" s="67"/>
      <c r="P1843" s="190">
        <f>O1843*H1843</f>
        <v>0</v>
      </c>
      <c r="Q1843" s="190">
        <v>0</v>
      </c>
      <c r="R1843" s="190">
        <f>Q1843*H1843</f>
        <v>0</v>
      </c>
      <c r="S1843" s="190">
        <v>0</v>
      </c>
      <c r="T1843" s="191">
        <f>S1843*H1843</f>
        <v>0</v>
      </c>
      <c r="U1843" s="37"/>
      <c r="V1843" s="37"/>
      <c r="W1843" s="37"/>
      <c r="X1843" s="37"/>
      <c r="Y1843" s="37"/>
      <c r="Z1843" s="37"/>
      <c r="AA1843" s="37"/>
      <c r="AB1843" s="37"/>
      <c r="AC1843" s="37"/>
      <c r="AD1843" s="37"/>
      <c r="AE1843" s="37"/>
      <c r="AR1843" s="192" t="s">
        <v>283</v>
      </c>
      <c r="AT1843" s="192" t="s">
        <v>199</v>
      </c>
      <c r="AU1843" s="192" t="s">
        <v>84</v>
      </c>
      <c r="AY1843" s="20" t="s">
        <v>197</v>
      </c>
      <c r="BE1843" s="193">
        <f>IF(N1843="základní",J1843,0)</f>
        <v>0</v>
      </c>
      <c r="BF1843" s="193">
        <f>IF(N1843="snížená",J1843,0)</f>
        <v>0</v>
      </c>
      <c r="BG1843" s="193">
        <f>IF(N1843="zákl. přenesená",J1843,0)</f>
        <v>0</v>
      </c>
      <c r="BH1843" s="193">
        <f>IF(N1843="sníž. přenesená",J1843,0)</f>
        <v>0</v>
      </c>
      <c r="BI1843" s="193">
        <f>IF(N1843="nulová",J1843,0)</f>
        <v>0</v>
      </c>
      <c r="BJ1843" s="20" t="s">
        <v>82</v>
      </c>
      <c r="BK1843" s="193">
        <f>ROUND(I1843*H1843,2)</f>
        <v>0</v>
      </c>
      <c r="BL1843" s="20" t="s">
        <v>283</v>
      </c>
      <c r="BM1843" s="192" t="s">
        <v>2495</v>
      </c>
    </row>
    <row r="1844" spans="1:65" s="2" customFormat="1" ht="11.25">
      <c r="A1844" s="37"/>
      <c r="B1844" s="38"/>
      <c r="C1844" s="39"/>
      <c r="D1844" s="194" t="s">
        <v>206</v>
      </c>
      <c r="E1844" s="39"/>
      <c r="F1844" s="195" t="s">
        <v>2496</v>
      </c>
      <c r="G1844" s="39"/>
      <c r="H1844" s="39"/>
      <c r="I1844" s="196"/>
      <c r="J1844" s="39"/>
      <c r="K1844" s="39"/>
      <c r="L1844" s="42"/>
      <c r="M1844" s="197"/>
      <c r="N1844" s="198"/>
      <c r="O1844" s="67"/>
      <c r="P1844" s="67"/>
      <c r="Q1844" s="67"/>
      <c r="R1844" s="67"/>
      <c r="S1844" s="67"/>
      <c r="T1844" s="68"/>
      <c r="U1844" s="37"/>
      <c r="V1844" s="37"/>
      <c r="W1844" s="37"/>
      <c r="X1844" s="37"/>
      <c r="Y1844" s="37"/>
      <c r="Z1844" s="37"/>
      <c r="AA1844" s="37"/>
      <c r="AB1844" s="37"/>
      <c r="AC1844" s="37"/>
      <c r="AD1844" s="37"/>
      <c r="AE1844" s="37"/>
      <c r="AT1844" s="20" t="s">
        <v>206</v>
      </c>
      <c r="AU1844" s="20" t="s">
        <v>84</v>
      </c>
    </row>
    <row r="1845" spans="1:65" s="15" customFormat="1" ht="11.25">
      <c r="B1845" s="222"/>
      <c r="C1845" s="223"/>
      <c r="D1845" s="201" t="s">
        <v>213</v>
      </c>
      <c r="E1845" s="224" t="s">
        <v>28</v>
      </c>
      <c r="F1845" s="225" t="s">
        <v>725</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5" customFormat="1" ht="11.25">
      <c r="B1846" s="222"/>
      <c r="C1846" s="223"/>
      <c r="D1846" s="201" t="s">
        <v>213</v>
      </c>
      <c r="E1846" s="224" t="s">
        <v>28</v>
      </c>
      <c r="F1846" s="225" t="s">
        <v>2497</v>
      </c>
      <c r="G1846" s="223"/>
      <c r="H1846" s="224" t="s">
        <v>28</v>
      </c>
      <c r="I1846" s="226"/>
      <c r="J1846" s="223"/>
      <c r="K1846" s="223"/>
      <c r="L1846" s="227"/>
      <c r="M1846" s="228"/>
      <c r="N1846" s="229"/>
      <c r="O1846" s="229"/>
      <c r="P1846" s="229"/>
      <c r="Q1846" s="229"/>
      <c r="R1846" s="229"/>
      <c r="S1846" s="229"/>
      <c r="T1846" s="230"/>
      <c r="AT1846" s="231" t="s">
        <v>213</v>
      </c>
      <c r="AU1846" s="231" t="s">
        <v>84</v>
      </c>
      <c r="AV1846" s="15" t="s">
        <v>82</v>
      </c>
      <c r="AW1846" s="15" t="s">
        <v>35</v>
      </c>
      <c r="AX1846" s="15" t="s">
        <v>74</v>
      </c>
      <c r="AY1846" s="231" t="s">
        <v>197</v>
      </c>
    </row>
    <row r="1847" spans="1:65" s="13" customFormat="1" ht="11.25">
      <c r="B1847" s="199"/>
      <c r="C1847" s="200"/>
      <c r="D1847" s="201" t="s">
        <v>213</v>
      </c>
      <c r="E1847" s="202" t="s">
        <v>28</v>
      </c>
      <c r="F1847" s="203" t="s">
        <v>2498</v>
      </c>
      <c r="G1847" s="200"/>
      <c r="H1847" s="204">
        <v>200.42099999999999</v>
      </c>
      <c r="I1847" s="205"/>
      <c r="J1847" s="200"/>
      <c r="K1847" s="200"/>
      <c r="L1847" s="206"/>
      <c r="M1847" s="207"/>
      <c r="N1847" s="208"/>
      <c r="O1847" s="208"/>
      <c r="P1847" s="208"/>
      <c r="Q1847" s="208"/>
      <c r="R1847" s="208"/>
      <c r="S1847" s="208"/>
      <c r="T1847" s="209"/>
      <c r="AT1847" s="210" t="s">
        <v>213</v>
      </c>
      <c r="AU1847" s="210" t="s">
        <v>84</v>
      </c>
      <c r="AV1847" s="13" t="s">
        <v>84</v>
      </c>
      <c r="AW1847" s="13" t="s">
        <v>35</v>
      </c>
      <c r="AX1847" s="13" t="s">
        <v>74</v>
      </c>
      <c r="AY1847" s="210" t="s">
        <v>197</v>
      </c>
    </row>
    <row r="1848" spans="1:65" s="16" customFormat="1" ht="11.25">
      <c r="B1848" s="232"/>
      <c r="C1848" s="233"/>
      <c r="D1848" s="201" t="s">
        <v>213</v>
      </c>
      <c r="E1848" s="234" t="s">
        <v>28</v>
      </c>
      <c r="F1848" s="235" t="s">
        <v>416</v>
      </c>
      <c r="G1848" s="233"/>
      <c r="H1848" s="236">
        <v>200.42099999999999</v>
      </c>
      <c r="I1848" s="237"/>
      <c r="J1848" s="233"/>
      <c r="K1848" s="233"/>
      <c r="L1848" s="238"/>
      <c r="M1848" s="239"/>
      <c r="N1848" s="240"/>
      <c r="O1848" s="240"/>
      <c r="P1848" s="240"/>
      <c r="Q1848" s="240"/>
      <c r="R1848" s="240"/>
      <c r="S1848" s="240"/>
      <c r="T1848" s="241"/>
      <c r="AT1848" s="242" t="s">
        <v>213</v>
      </c>
      <c r="AU1848" s="242" t="s">
        <v>84</v>
      </c>
      <c r="AV1848" s="16" t="s">
        <v>160</v>
      </c>
      <c r="AW1848" s="16" t="s">
        <v>35</v>
      </c>
      <c r="AX1848" s="16" t="s">
        <v>74</v>
      </c>
      <c r="AY1848" s="242" t="s">
        <v>197</v>
      </c>
    </row>
    <row r="1849" spans="1:65" s="15" customFormat="1" ht="11.25">
      <c r="B1849" s="222"/>
      <c r="C1849" s="223"/>
      <c r="D1849" s="201" t="s">
        <v>213</v>
      </c>
      <c r="E1849" s="224" t="s">
        <v>28</v>
      </c>
      <c r="F1849" s="225" t="s">
        <v>2263</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5" customFormat="1" ht="11.25">
      <c r="B1850" s="222"/>
      <c r="C1850" s="223"/>
      <c r="D1850" s="201" t="s">
        <v>213</v>
      </c>
      <c r="E1850" s="224" t="s">
        <v>28</v>
      </c>
      <c r="F1850" s="225" t="s">
        <v>2499</v>
      </c>
      <c r="G1850" s="223"/>
      <c r="H1850" s="224" t="s">
        <v>28</v>
      </c>
      <c r="I1850" s="226"/>
      <c r="J1850" s="223"/>
      <c r="K1850" s="223"/>
      <c r="L1850" s="227"/>
      <c r="M1850" s="228"/>
      <c r="N1850" s="229"/>
      <c r="O1850" s="229"/>
      <c r="P1850" s="229"/>
      <c r="Q1850" s="229"/>
      <c r="R1850" s="229"/>
      <c r="S1850" s="229"/>
      <c r="T1850" s="230"/>
      <c r="AT1850" s="231" t="s">
        <v>213</v>
      </c>
      <c r="AU1850" s="231" t="s">
        <v>84</v>
      </c>
      <c r="AV1850" s="15" t="s">
        <v>82</v>
      </c>
      <c r="AW1850" s="15" t="s">
        <v>35</v>
      </c>
      <c r="AX1850" s="15" t="s">
        <v>74</v>
      </c>
      <c r="AY1850" s="231" t="s">
        <v>197</v>
      </c>
    </row>
    <row r="1851" spans="1:65" s="13" customFormat="1" ht="11.25">
      <c r="B1851" s="199"/>
      <c r="C1851" s="200"/>
      <c r="D1851" s="201" t="s">
        <v>213</v>
      </c>
      <c r="E1851" s="202" t="s">
        <v>28</v>
      </c>
      <c r="F1851" s="203" t="s">
        <v>2500</v>
      </c>
      <c r="G1851" s="200"/>
      <c r="H1851" s="204">
        <v>60.3</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3" customFormat="1" ht="11.25">
      <c r="B1852" s="199"/>
      <c r="C1852" s="200"/>
      <c r="D1852" s="201" t="s">
        <v>213</v>
      </c>
      <c r="E1852" s="202" t="s">
        <v>28</v>
      </c>
      <c r="F1852" s="203" t="s">
        <v>2501</v>
      </c>
      <c r="G1852" s="200"/>
      <c r="H1852" s="204">
        <v>12</v>
      </c>
      <c r="I1852" s="205"/>
      <c r="J1852" s="200"/>
      <c r="K1852" s="200"/>
      <c r="L1852" s="206"/>
      <c r="M1852" s="207"/>
      <c r="N1852" s="208"/>
      <c r="O1852" s="208"/>
      <c r="P1852" s="208"/>
      <c r="Q1852" s="208"/>
      <c r="R1852" s="208"/>
      <c r="S1852" s="208"/>
      <c r="T1852" s="209"/>
      <c r="AT1852" s="210" t="s">
        <v>213</v>
      </c>
      <c r="AU1852" s="210" t="s">
        <v>84</v>
      </c>
      <c r="AV1852" s="13" t="s">
        <v>84</v>
      </c>
      <c r="AW1852" s="13" t="s">
        <v>35</v>
      </c>
      <c r="AX1852" s="13" t="s">
        <v>74</v>
      </c>
      <c r="AY1852" s="210" t="s">
        <v>197</v>
      </c>
    </row>
    <row r="1853" spans="1:65" s="15" customFormat="1" ht="11.25">
      <c r="B1853" s="222"/>
      <c r="C1853" s="223"/>
      <c r="D1853" s="201" t="s">
        <v>213</v>
      </c>
      <c r="E1853" s="224" t="s">
        <v>28</v>
      </c>
      <c r="F1853" s="225" t="s">
        <v>2486</v>
      </c>
      <c r="G1853" s="223"/>
      <c r="H1853" s="224" t="s">
        <v>28</v>
      </c>
      <c r="I1853" s="226"/>
      <c r="J1853" s="223"/>
      <c r="K1853" s="223"/>
      <c r="L1853" s="227"/>
      <c r="M1853" s="228"/>
      <c r="N1853" s="229"/>
      <c r="O1853" s="229"/>
      <c r="P1853" s="229"/>
      <c r="Q1853" s="229"/>
      <c r="R1853" s="229"/>
      <c r="S1853" s="229"/>
      <c r="T1853" s="230"/>
      <c r="AT1853" s="231" t="s">
        <v>213</v>
      </c>
      <c r="AU1853" s="231" t="s">
        <v>84</v>
      </c>
      <c r="AV1853" s="15" t="s">
        <v>82</v>
      </c>
      <c r="AW1853" s="15" t="s">
        <v>35</v>
      </c>
      <c r="AX1853" s="15" t="s">
        <v>74</v>
      </c>
      <c r="AY1853" s="231" t="s">
        <v>197</v>
      </c>
    </row>
    <row r="1854" spans="1:65" s="13" customFormat="1" ht="11.25">
      <c r="B1854" s="199"/>
      <c r="C1854" s="200"/>
      <c r="D1854" s="201" t="s">
        <v>213</v>
      </c>
      <c r="E1854" s="202" t="s">
        <v>28</v>
      </c>
      <c r="F1854" s="203" t="s">
        <v>2502</v>
      </c>
      <c r="G1854" s="200"/>
      <c r="H1854" s="204">
        <v>4.8</v>
      </c>
      <c r="I1854" s="205"/>
      <c r="J1854" s="200"/>
      <c r="K1854" s="200"/>
      <c r="L1854" s="206"/>
      <c r="M1854" s="207"/>
      <c r="N1854" s="208"/>
      <c r="O1854" s="208"/>
      <c r="P1854" s="208"/>
      <c r="Q1854" s="208"/>
      <c r="R1854" s="208"/>
      <c r="S1854" s="208"/>
      <c r="T1854" s="209"/>
      <c r="AT1854" s="210" t="s">
        <v>213</v>
      </c>
      <c r="AU1854" s="210" t="s">
        <v>84</v>
      </c>
      <c r="AV1854" s="13" t="s">
        <v>84</v>
      </c>
      <c r="AW1854" s="13" t="s">
        <v>35</v>
      </c>
      <c r="AX1854" s="13" t="s">
        <v>74</v>
      </c>
      <c r="AY1854" s="210" t="s">
        <v>197</v>
      </c>
    </row>
    <row r="1855" spans="1:65" s="13" customFormat="1" ht="11.25">
      <c r="B1855" s="199"/>
      <c r="C1855" s="200"/>
      <c r="D1855" s="201" t="s">
        <v>213</v>
      </c>
      <c r="E1855" s="202" t="s">
        <v>28</v>
      </c>
      <c r="F1855" s="203" t="s">
        <v>2503</v>
      </c>
      <c r="G1855" s="200"/>
      <c r="H1855" s="204">
        <v>2.4900000000000002</v>
      </c>
      <c r="I1855" s="205"/>
      <c r="J1855" s="200"/>
      <c r="K1855" s="200"/>
      <c r="L1855" s="206"/>
      <c r="M1855" s="207"/>
      <c r="N1855" s="208"/>
      <c r="O1855" s="208"/>
      <c r="P1855" s="208"/>
      <c r="Q1855" s="208"/>
      <c r="R1855" s="208"/>
      <c r="S1855" s="208"/>
      <c r="T1855" s="209"/>
      <c r="AT1855" s="210" t="s">
        <v>213</v>
      </c>
      <c r="AU1855" s="210" t="s">
        <v>84</v>
      </c>
      <c r="AV1855" s="13" t="s">
        <v>84</v>
      </c>
      <c r="AW1855" s="13" t="s">
        <v>35</v>
      </c>
      <c r="AX1855" s="13" t="s">
        <v>74</v>
      </c>
      <c r="AY1855" s="210" t="s">
        <v>197</v>
      </c>
    </row>
    <row r="1856" spans="1:65" s="16" customFormat="1" ht="11.25">
      <c r="B1856" s="232"/>
      <c r="C1856" s="233"/>
      <c r="D1856" s="201" t="s">
        <v>213</v>
      </c>
      <c r="E1856" s="234" t="s">
        <v>28</v>
      </c>
      <c r="F1856" s="235" t="s">
        <v>416</v>
      </c>
      <c r="G1856" s="233"/>
      <c r="H1856" s="236">
        <v>79.59</v>
      </c>
      <c r="I1856" s="237"/>
      <c r="J1856" s="233"/>
      <c r="K1856" s="233"/>
      <c r="L1856" s="238"/>
      <c r="M1856" s="239"/>
      <c r="N1856" s="240"/>
      <c r="O1856" s="240"/>
      <c r="P1856" s="240"/>
      <c r="Q1856" s="240"/>
      <c r="R1856" s="240"/>
      <c r="S1856" s="240"/>
      <c r="T1856" s="241"/>
      <c r="AT1856" s="242" t="s">
        <v>213</v>
      </c>
      <c r="AU1856" s="242" t="s">
        <v>84</v>
      </c>
      <c r="AV1856" s="16" t="s">
        <v>160</v>
      </c>
      <c r="AW1856" s="16" t="s">
        <v>35</v>
      </c>
      <c r="AX1856" s="16" t="s">
        <v>74</v>
      </c>
      <c r="AY1856" s="242" t="s">
        <v>197</v>
      </c>
    </row>
    <row r="1857" spans="1:65" s="14" customFormat="1" ht="11.25">
      <c r="B1857" s="211"/>
      <c r="C1857" s="212"/>
      <c r="D1857" s="201" t="s">
        <v>213</v>
      </c>
      <c r="E1857" s="213" t="s">
        <v>28</v>
      </c>
      <c r="F1857" s="214" t="s">
        <v>226</v>
      </c>
      <c r="G1857" s="212"/>
      <c r="H1857" s="215">
        <v>280.01100000000002</v>
      </c>
      <c r="I1857" s="216"/>
      <c r="J1857" s="212"/>
      <c r="K1857" s="212"/>
      <c r="L1857" s="217"/>
      <c r="M1857" s="218"/>
      <c r="N1857" s="219"/>
      <c r="O1857" s="219"/>
      <c r="P1857" s="219"/>
      <c r="Q1857" s="219"/>
      <c r="R1857" s="219"/>
      <c r="S1857" s="219"/>
      <c r="T1857" s="220"/>
      <c r="AT1857" s="221" t="s">
        <v>213</v>
      </c>
      <c r="AU1857" s="221" t="s">
        <v>84</v>
      </c>
      <c r="AV1857" s="14" t="s">
        <v>204</v>
      </c>
      <c r="AW1857" s="14" t="s">
        <v>35</v>
      </c>
      <c r="AX1857" s="14" t="s">
        <v>82</v>
      </c>
      <c r="AY1857" s="221" t="s">
        <v>197</v>
      </c>
    </row>
    <row r="1858" spans="1:65" s="2" customFormat="1" ht="24.2" customHeight="1">
      <c r="A1858" s="37"/>
      <c r="B1858" s="38"/>
      <c r="C1858" s="247" t="s">
        <v>2504</v>
      </c>
      <c r="D1858" s="247" t="s">
        <v>519</v>
      </c>
      <c r="E1858" s="248" t="s">
        <v>2276</v>
      </c>
      <c r="F1858" s="249" t="s">
        <v>2277</v>
      </c>
      <c r="G1858" s="250" t="s">
        <v>202</v>
      </c>
      <c r="H1858" s="251">
        <v>240.505</v>
      </c>
      <c r="I1858" s="252"/>
      <c r="J1858" s="253">
        <f>ROUND(I1858*H1858,2)</f>
        <v>0</v>
      </c>
      <c r="K1858" s="249" t="s">
        <v>203</v>
      </c>
      <c r="L1858" s="254"/>
      <c r="M1858" s="255" t="s">
        <v>28</v>
      </c>
      <c r="N1858" s="256" t="s">
        <v>45</v>
      </c>
      <c r="O1858" s="67"/>
      <c r="P1858" s="190">
        <f>O1858*H1858</f>
        <v>0</v>
      </c>
      <c r="Q1858" s="190">
        <v>4.7999999999999996E-3</v>
      </c>
      <c r="R1858" s="190">
        <f>Q1858*H1858</f>
        <v>1.1544239999999999</v>
      </c>
      <c r="S1858" s="190">
        <v>0</v>
      </c>
      <c r="T1858" s="191">
        <f>S1858*H1858</f>
        <v>0</v>
      </c>
      <c r="U1858" s="37"/>
      <c r="V1858" s="37"/>
      <c r="W1858" s="37"/>
      <c r="X1858" s="37"/>
      <c r="Y1858" s="37"/>
      <c r="Z1858" s="37"/>
      <c r="AA1858" s="37"/>
      <c r="AB1858" s="37"/>
      <c r="AC1858" s="37"/>
      <c r="AD1858" s="37"/>
      <c r="AE1858" s="37"/>
      <c r="AR1858" s="192" t="s">
        <v>365</v>
      </c>
      <c r="AT1858" s="192" t="s">
        <v>519</v>
      </c>
      <c r="AU1858" s="192" t="s">
        <v>84</v>
      </c>
      <c r="AY1858" s="20" t="s">
        <v>197</v>
      </c>
      <c r="BE1858" s="193">
        <f>IF(N1858="základní",J1858,0)</f>
        <v>0</v>
      </c>
      <c r="BF1858" s="193">
        <f>IF(N1858="snížená",J1858,0)</f>
        <v>0</v>
      </c>
      <c r="BG1858" s="193">
        <f>IF(N1858="zákl. přenesená",J1858,0)</f>
        <v>0</v>
      </c>
      <c r="BH1858" s="193">
        <f>IF(N1858="sníž. přenesená",J1858,0)</f>
        <v>0</v>
      </c>
      <c r="BI1858" s="193">
        <f>IF(N1858="nulová",J1858,0)</f>
        <v>0</v>
      </c>
      <c r="BJ1858" s="20" t="s">
        <v>82</v>
      </c>
      <c r="BK1858" s="193">
        <f>ROUND(I1858*H1858,2)</f>
        <v>0</v>
      </c>
      <c r="BL1858" s="20" t="s">
        <v>283</v>
      </c>
      <c r="BM1858" s="192" t="s">
        <v>2505</v>
      </c>
    </row>
    <row r="1859" spans="1:65" s="13" customFormat="1" ht="11.25">
      <c r="B1859" s="199"/>
      <c r="C1859" s="200"/>
      <c r="D1859" s="201" t="s">
        <v>213</v>
      </c>
      <c r="E1859" s="200"/>
      <c r="F1859" s="203" t="s">
        <v>2506</v>
      </c>
      <c r="G1859" s="200"/>
      <c r="H1859" s="204">
        <v>240.505</v>
      </c>
      <c r="I1859" s="205"/>
      <c r="J1859" s="200"/>
      <c r="K1859" s="200"/>
      <c r="L1859" s="206"/>
      <c r="M1859" s="207"/>
      <c r="N1859" s="208"/>
      <c r="O1859" s="208"/>
      <c r="P1859" s="208"/>
      <c r="Q1859" s="208"/>
      <c r="R1859" s="208"/>
      <c r="S1859" s="208"/>
      <c r="T1859" s="209"/>
      <c r="AT1859" s="210" t="s">
        <v>213</v>
      </c>
      <c r="AU1859" s="210" t="s">
        <v>84</v>
      </c>
      <c r="AV1859" s="13" t="s">
        <v>84</v>
      </c>
      <c r="AW1859" s="13" t="s">
        <v>4</v>
      </c>
      <c r="AX1859" s="13" t="s">
        <v>82</v>
      </c>
      <c r="AY1859" s="210" t="s">
        <v>197</v>
      </c>
    </row>
    <row r="1860" spans="1:65" s="2" customFormat="1" ht="16.5" customHeight="1">
      <c r="A1860" s="37"/>
      <c r="B1860" s="38"/>
      <c r="C1860" s="247" t="s">
        <v>2507</v>
      </c>
      <c r="D1860" s="247" t="s">
        <v>519</v>
      </c>
      <c r="E1860" s="248" t="s">
        <v>2403</v>
      </c>
      <c r="F1860" s="249" t="s">
        <v>2404</v>
      </c>
      <c r="G1860" s="250" t="s">
        <v>202</v>
      </c>
      <c r="H1860" s="251">
        <v>95.507999999999996</v>
      </c>
      <c r="I1860" s="252"/>
      <c r="J1860" s="253">
        <f>ROUND(I1860*H1860,2)</f>
        <v>0</v>
      </c>
      <c r="K1860" s="249" t="s">
        <v>203</v>
      </c>
      <c r="L1860" s="254"/>
      <c r="M1860" s="255" t="s">
        <v>28</v>
      </c>
      <c r="N1860" s="256" t="s">
        <v>45</v>
      </c>
      <c r="O1860" s="67"/>
      <c r="P1860" s="190">
        <f>O1860*H1860</f>
        <v>0</v>
      </c>
      <c r="Q1860" s="190">
        <v>1.4999999999999999E-4</v>
      </c>
      <c r="R1860" s="190">
        <f>Q1860*H1860</f>
        <v>1.4326199999999997E-2</v>
      </c>
      <c r="S1860" s="190">
        <v>0</v>
      </c>
      <c r="T1860" s="191">
        <f>S1860*H1860</f>
        <v>0</v>
      </c>
      <c r="U1860" s="37"/>
      <c r="V1860" s="37"/>
      <c r="W1860" s="37"/>
      <c r="X1860" s="37"/>
      <c r="Y1860" s="37"/>
      <c r="Z1860" s="37"/>
      <c r="AA1860" s="37"/>
      <c r="AB1860" s="37"/>
      <c r="AC1860" s="37"/>
      <c r="AD1860" s="37"/>
      <c r="AE1860" s="37"/>
      <c r="AR1860" s="192" t="s">
        <v>365</v>
      </c>
      <c r="AT1860" s="192" t="s">
        <v>519</v>
      </c>
      <c r="AU1860" s="192" t="s">
        <v>84</v>
      </c>
      <c r="AY1860" s="20" t="s">
        <v>197</v>
      </c>
      <c r="BE1860" s="193">
        <f>IF(N1860="základní",J1860,0)</f>
        <v>0</v>
      </c>
      <c r="BF1860" s="193">
        <f>IF(N1860="snížená",J1860,0)</f>
        <v>0</v>
      </c>
      <c r="BG1860" s="193">
        <f>IF(N1860="zákl. přenesená",J1860,0)</f>
        <v>0</v>
      </c>
      <c r="BH1860" s="193">
        <f>IF(N1860="sníž. přenesená",J1860,0)</f>
        <v>0</v>
      </c>
      <c r="BI1860" s="193">
        <f>IF(N1860="nulová",J1860,0)</f>
        <v>0</v>
      </c>
      <c r="BJ1860" s="20" t="s">
        <v>82</v>
      </c>
      <c r="BK1860" s="193">
        <f>ROUND(I1860*H1860,2)</f>
        <v>0</v>
      </c>
      <c r="BL1860" s="20" t="s">
        <v>283</v>
      </c>
      <c r="BM1860" s="192" t="s">
        <v>2508</v>
      </c>
    </row>
    <row r="1861" spans="1:65" s="13" customFormat="1" ht="11.25">
      <c r="B1861" s="199"/>
      <c r="C1861" s="200"/>
      <c r="D1861" s="201" t="s">
        <v>213</v>
      </c>
      <c r="E1861" s="200"/>
      <c r="F1861" s="203" t="s">
        <v>2509</v>
      </c>
      <c r="G1861" s="200"/>
      <c r="H1861" s="204">
        <v>95.507999999999996</v>
      </c>
      <c r="I1861" s="205"/>
      <c r="J1861" s="200"/>
      <c r="K1861" s="200"/>
      <c r="L1861" s="206"/>
      <c r="M1861" s="207"/>
      <c r="N1861" s="208"/>
      <c r="O1861" s="208"/>
      <c r="P1861" s="208"/>
      <c r="Q1861" s="208"/>
      <c r="R1861" s="208"/>
      <c r="S1861" s="208"/>
      <c r="T1861" s="209"/>
      <c r="AT1861" s="210" t="s">
        <v>213</v>
      </c>
      <c r="AU1861" s="210" t="s">
        <v>84</v>
      </c>
      <c r="AV1861" s="13" t="s">
        <v>84</v>
      </c>
      <c r="AW1861" s="13" t="s">
        <v>4</v>
      </c>
      <c r="AX1861" s="13" t="s">
        <v>82</v>
      </c>
      <c r="AY1861" s="210" t="s">
        <v>197</v>
      </c>
    </row>
    <row r="1862" spans="1:65" s="2" customFormat="1" ht="24.2" customHeight="1">
      <c r="A1862" s="37"/>
      <c r="B1862" s="38"/>
      <c r="C1862" s="181" t="s">
        <v>2510</v>
      </c>
      <c r="D1862" s="181" t="s">
        <v>199</v>
      </c>
      <c r="E1862" s="182" t="s">
        <v>2511</v>
      </c>
      <c r="F1862" s="183" t="s">
        <v>2512</v>
      </c>
      <c r="G1862" s="184" t="s">
        <v>202</v>
      </c>
      <c r="H1862" s="185">
        <v>305.15600000000001</v>
      </c>
      <c r="I1862" s="186"/>
      <c r="J1862" s="187">
        <f>ROUND(I1862*H1862,2)</f>
        <v>0</v>
      </c>
      <c r="K1862" s="183" t="s">
        <v>203</v>
      </c>
      <c r="L1862" s="42"/>
      <c r="M1862" s="188" t="s">
        <v>28</v>
      </c>
      <c r="N1862" s="189" t="s">
        <v>45</v>
      </c>
      <c r="O1862" s="67"/>
      <c r="P1862" s="190">
        <f>O1862*H1862</f>
        <v>0</v>
      </c>
      <c r="Q1862" s="190">
        <v>9.3999999999999997E-4</v>
      </c>
      <c r="R1862" s="190">
        <f>Q1862*H1862</f>
        <v>0.28684663999999999</v>
      </c>
      <c r="S1862" s="190">
        <v>0</v>
      </c>
      <c r="T1862" s="191">
        <f>S1862*H1862</f>
        <v>0</v>
      </c>
      <c r="U1862" s="37"/>
      <c r="V1862" s="37"/>
      <c r="W1862" s="37"/>
      <c r="X1862" s="37"/>
      <c r="Y1862" s="37"/>
      <c r="Z1862" s="37"/>
      <c r="AA1862" s="37"/>
      <c r="AB1862" s="37"/>
      <c r="AC1862" s="37"/>
      <c r="AD1862" s="37"/>
      <c r="AE1862" s="37"/>
      <c r="AR1862" s="192" t="s">
        <v>283</v>
      </c>
      <c r="AT1862" s="192" t="s">
        <v>199</v>
      </c>
      <c r="AU1862" s="192" t="s">
        <v>84</v>
      </c>
      <c r="AY1862" s="20" t="s">
        <v>197</v>
      </c>
      <c r="BE1862" s="193">
        <f>IF(N1862="základní",J1862,0)</f>
        <v>0</v>
      </c>
      <c r="BF1862" s="193">
        <f>IF(N1862="snížená",J1862,0)</f>
        <v>0</v>
      </c>
      <c r="BG1862" s="193">
        <f>IF(N1862="zákl. přenesená",J1862,0)</f>
        <v>0</v>
      </c>
      <c r="BH1862" s="193">
        <f>IF(N1862="sníž. přenesená",J1862,0)</f>
        <v>0</v>
      </c>
      <c r="BI1862" s="193">
        <f>IF(N1862="nulová",J1862,0)</f>
        <v>0</v>
      </c>
      <c r="BJ1862" s="20" t="s">
        <v>82</v>
      </c>
      <c r="BK1862" s="193">
        <f>ROUND(I1862*H1862,2)</f>
        <v>0</v>
      </c>
      <c r="BL1862" s="20" t="s">
        <v>283</v>
      </c>
      <c r="BM1862" s="192" t="s">
        <v>2513</v>
      </c>
    </row>
    <row r="1863" spans="1:65" s="2" customFormat="1" ht="11.25">
      <c r="A1863" s="37"/>
      <c r="B1863" s="38"/>
      <c r="C1863" s="39"/>
      <c r="D1863" s="194" t="s">
        <v>206</v>
      </c>
      <c r="E1863" s="39"/>
      <c r="F1863" s="195" t="s">
        <v>2514</v>
      </c>
      <c r="G1863" s="39"/>
      <c r="H1863" s="39"/>
      <c r="I1863" s="196"/>
      <c r="J1863" s="39"/>
      <c r="K1863" s="39"/>
      <c r="L1863" s="42"/>
      <c r="M1863" s="197"/>
      <c r="N1863" s="198"/>
      <c r="O1863" s="67"/>
      <c r="P1863" s="67"/>
      <c r="Q1863" s="67"/>
      <c r="R1863" s="67"/>
      <c r="S1863" s="67"/>
      <c r="T1863" s="68"/>
      <c r="U1863" s="37"/>
      <c r="V1863" s="37"/>
      <c r="W1863" s="37"/>
      <c r="X1863" s="37"/>
      <c r="Y1863" s="37"/>
      <c r="Z1863" s="37"/>
      <c r="AA1863" s="37"/>
      <c r="AB1863" s="37"/>
      <c r="AC1863" s="37"/>
      <c r="AD1863" s="37"/>
      <c r="AE1863" s="37"/>
      <c r="AT1863" s="20" t="s">
        <v>206</v>
      </c>
      <c r="AU1863" s="20" t="s">
        <v>84</v>
      </c>
    </row>
    <row r="1864" spans="1:65" s="15" customFormat="1" ht="11.25">
      <c r="B1864" s="222"/>
      <c r="C1864" s="223"/>
      <c r="D1864" s="201" t="s">
        <v>213</v>
      </c>
      <c r="E1864" s="224" t="s">
        <v>28</v>
      </c>
      <c r="F1864" s="225" t="s">
        <v>725</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5" customFormat="1" ht="11.25">
      <c r="B1865" s="222"/>
      <c r="C1865" s="223"/>
      <c r="D1865" s="201" t="s">
        <v>213</v>
      </c>
      <c r="E1865" s="224" t="s">
        <v>28</v>
      </c>
      <c r="F1865" s="225" t="s">
        <v>2497</v>
      </c>
      <c r="G1865" s="223"/>
      <c r="H1865" s="224" t="s">
        <v>28</v>
      </c>
      <c r="I1865" s="226"/>
      <c r="J1865" s="223"/>
      <c r="K1865" s="223"/>
      <c r="L1865" s="227"/>
      <c r="M1865" s="228"/>
      <c r="N1865" s="229"/>
      <c r="O1865" s="229"/>
      <c r="P1865" s="229"/>
      <c r="Q1865" s="229"/>
      <c r="R1865" s="229"/>
      <c r="S1865" s="229"/>
      <c r="T1865" s="230"/>
      <c r="AT1865" s="231" t="s">
        <v>213</v>
      </c>
      <c r="AU1865" s="231" t="s">
        <v>84</v>
      </c>
      <c r="AV1865" s="15" t="s">
        <v>82</v>
      </c>
      <c r="AW1865" s="15" t="s">
        <v>35</v>
      </c>
      <c r="AX1865" s="15" t="s">
        <v>74</v>
      </c>
      <c r="AY1865" s="231" t="s">
        <v>197</v>
      </c>
    </row>
    <row r="1866" spans="1:65" s="13" customFormat="1" ht="11.25">
      <c r="B1866" s="199"/>
      <c r="C1866" s="200"/>
      <c r="D1866" s="201" t="s">
        <v>213</v>
      </c>
      <c r="E1866" s="202" t="s">
        <v>28</v>
      </c>
      <c r="F1866" s="203" t="s">
        <v>2515</v>
      </c>
      <c r="G1866" s="200"/>
      <c r="H1866" s="204">
        <v>200.42099999999999</v>
      </c>
      <c r="I1866" s="205"/>
      <c r="J1866" s="200"/>
      <c r="K1866" s="200"/>
      <c r="L1866" s="206"/>
      <c r="M1866" s="207"/>
      <c r="N1866" s="208"/>
      <c r="O1866" s="208"/>
      <c r="P1866" s="208"/>
      <c r="Q1866" s="208"/>
      <c r="R1866" s="208"/>
      <c r="S1866" s="208"/>
      <c r="T1866" s="209"/>
      <c r="AT1866" s="210" t="s">
        <v>213</v>
      </c>
      <c r="AU1866" s="210" t="s">
        <v>84</v>
      </c>
      <c r="AV1866" s="13" t="s">
        <v>84</v>
      </c>
      <c r="AW1866" s="13" t="s">
        <v>35</v>
      </c>
      <c r="AX1866" s="13" t="s">
        <v>74</v>
      </c>
      <c r="AY1866" s="210" t="s">
        <v>197</v>
      </c>
    </row>
    <row r="1867" spans="1:65" s="16" customFormat="1" ht="11.25">
      <c r="B1867" s="232"/>
      <c r="C1867" s="233"/>
      <c r="D1867" s="201" t="s">
        <v>213</v>
      </c>
      <c r="E1867" s="234" t="s">
        <v>28</v>
      </c>
      <c r="F1867" s="235" t="s">
        <v>416</v>
      </c>
      <c r="G1867" s="233"/>
      <c r="H1867" s="236">
        <v>200.42099999999999</v>
      </c>
      <c r="I1867" s="237"/>
      <c r="J1867" s="233"/>
      <c r="K1867" s="233"/>
      <c r="L1867" s="238"/>
      <c r="M1867" s="239"/>
      <c r="N1867" s="240"/>
      <c r="O1867" s="240"/>
      <c r="P1867" s="240"/>
      <c r="Q1867" s="240"/>
      <c r="R1867" s="240"/>
      <c r="S1867" s="240"/>
      <c r="T1867" s="241"/>
      <c r="AT1867" s="242" t="s">
        <v>213</v>
      </c>
      <c r="AU1867" s="242" t="s">
        <v>84</v>
      </c>
      <c r="AV1867" s="16" t="s">
        <v>160</v>
      </c>
      <c r="AW1867" s="16" t="s">
        <v>35</v>
      </c>
      <c r="AX1867" s="16" t="s">
        <v>74</v>
      </c>
      <c r="AY1867" s="242" t="s">
        <v>197</v>
      </c>
    </row>
    <row r="1868" spans="1:65" s="15" customFormat="1" ht="11.25">
      <c r="B1868" s="222"/>
      <c r="C1868" s="223"/>
      <c r="D1868" s="201" t="s">
        <v>213</v>
      </c>
      <c r="E1868" s="224" t="s">
        <v>28</v>
      </c>
      <c r="F1868" s="225" t="s">
        <v>2263</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5" customFormat="1" ht="11.25">
      <c r="B1869" s="222"/>
      <c r="C1869" s="223"/>
      <c r="D1869" s="201" t="s">
        <v>213</v>
      </c>
      <c r="E1869" s="224" t="s">
        <v>28</v>
      </c>
      <c r="F1869" s="225" t="s">
        <v>2483</v>
      </c>
      <c r="G1869" s="223"/>
      <c r="H1869" s="224" t="s">
        <v>28</v>
      </c>
      <c r="I1869" s="226"/>
      <c r="J1869" s="223"/>
      <c r="K1869" s="223"/>
      <c r="L1869" s="227"/>
      <c r="M1869" s="228"/>
      <c r="N1869" s="229"/>
      <c r="O1869" s="229"/>
      <c r="P1869" s="229"/>
      <c r="Q1869" s="229"/>
      <c r="R1869" s="229"/>
      <c r="S1869" s="229"/>
      <c r="T1869" s="230"/>
      <c r="AT1869" s="231" t="s">
        <v>213</v>
      </c>
      <c r="AU1869" s="231" t="s">
        <v>84</v>
      </c>
      <c r="AV1869" s="15" t="s">
        <v>82</v>
      </c>
      <c r="AW1869" s="15" t="s">
        <v>35</v>
      </c>
      <c r="AX1869" s="15" t="s">
        <v>74</v>
      </c>
      <c r="AY1869" s="231" t="s">
        <v>197</v>
      </c>
    </row>
    <row r="1870" spans="1:65" s="13" customFormat="1" ht="11.25">
      <c r="B1870" s="199"/>
      <c r="C1870" s="200"/>
      <c r="D1870" s="201" t="s">
        <v>213</v>
      </c>
      <c r="E1870" s="202" t="s">
        <v>28</v>
      </c>
      <c r="F1870" s="203" t="s">
        <v>2484</v>
      </c>
      <c r="G1870" s="200"/>
      <c r="H1870" s="204">
        <v>67</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3" customFormat="1" ht="11.25">
      <c r="B1871" s="199"/>
      <c r="C1871" s="200"/>
      <c r="D1871" s="201" t="s">
        <v>213</v>
      </c>
      <c r="E1871" s="202" t="s">
        <v>28</v>
      </c>
      <c r="F1871" s="203" t="s">
        <v>2485</v>
      </c>
      <c r="G1871" s="200"/>
      <c r="H1871" s="204">
        <v>30</v>
      </c>
      <c r="I1871" s="205"/>
      <c r="J1871" s="200"/>
      <c r="K1871" s="200"/>
      <c r="L1871" s="206"/>
      <c r="M1871" s="207"/>
      <c r="N1871" s="208"/>
      <c r="O1871" s="208"/>
      <c r="P1871" s="208"/>
      <c r="Q1871" s="208"/>
      <c r="R1871" s="208"/>
      <c r="S1871" s="208"/>
      <c r="T1871" s="209"/>
      <c r="AT1871" s="210" t="s">
        <v>213</v>
      </c>
      <c r="AU1871" s="210" t="s">
        <v>84</v>
      </c>
      <c r="AV1871" s="13" t="s">
        <v>84</v>
      </c>
      <c r="AW1871" s="13" t="s">
        <v>35</v>
      </c>
      <c r="AX1871" s="13" t="s">
        <v>74</v>
      </c>
      <c r="AY1871" s="210" t="s">
        <v>197</v>
      </c>
    </row>
    <row r="1872" spans="1:65" s="15" customFormat="1" ht="11.25">
      <c r="B1872" s="222"/>
      <c r="C1872" s="223"/>
      <c r="D1872" s="201" t="s">
        <v>213</v>
      </c>
      <c r="E1872" s="224" t="s">
        <v>28</v>
      </c>
      <c r="F1872" s="225" t="s">
        <v>2486</v>
      </c>
      <c r="G1872" s="223"/>
      <c r="H1872" s="224" t="s">
        <v>28</v>
      </c>
      <c r="I1872" s="226"/>
      <c r="J1872" s="223"/>
      <c r="K1872" s="223"/>
      <c r="L1872" s="227"/>
      <c r="M1872" s="228"/>
      <c r="N1872" s="229"/>
      <c r="O1872" s="229"/>
      <c r="P1872" s="229"/>
      <c r="Q1872" s="229"/>
      <c r="R1872" s="229"/>
      <c r="S1872" s="229"/>
      <c r="T1872" s="230"/>
      <c r="AT1872" s="231" t="s">
        <v>213</v>
      </c>
      <c r="AU1872" s="231" t="s">
        <v>84</v>
      </c>
      <c r="AV1872" s="15" t="s">
        <v>82</v>
      </c>
      <c r="AW1872" s="15" t="s">
        <v>35</v>
      </c>
      <c r="AX1872" s="15" t="s">
        <v>74</v>
      </c>
      <c r="AY1872" s="231" t="s">
        <v>197</v>
      </c>
    </row>
    <row r="1873" spans="1:65" s="13" customFormat="1" ht="11.25">
      <c r="B1873" s="199"/>
      <c r="C1873" s="200"/>
      <c r="D1873" s="201" t="s">
        <v>213</v>
      </c>
      <c r="E1873" s="202" t="s">
        <v>28</v>
      </c>
      <c r="F1873" s="203" t="s">
        <v>2487</v>
      </c>
      <c r="G1873" s="200"/>
      <c r="H1873" s="204">
        <v>4</v>
      </c>
      <c r="I1873" s="205"/>
      <c r="J1873" s="200"/>
      <c r="K1873" s="200"/>
      <c r="L1873" s="206"/>
      <c r="M1873" s="207"/>
      <c r="N1873" s="208"/>
      <c r="O1873" s="208"/>
      <c r="P1873" s="208"/>
      <c r="Q1873" s="208"/>
      <c r="R1873" s="208"/>
      <c r="S1873" s="208"/>
      <c r="T1873" s="209"/>
      <c r="AT1873" s="210" t="s">
        <v>213</v>
      </c>
      <c r="AU1873" s="210" t="s">
        <v>84</v>
      </c>
      <c r="AV1873" s="13" t="s">
        <v>84</v>
      </c>
      <c r="AW1873" s="13" t="s">
        <v>35</v>
      </c>
      <c r="AX1873" s="13" t="s">
        <v>74</v>
      </c>
      <c r="AY1873" s="210" t="s">
        <v>197</v>
      </c>
    </row>
    <row r="1874" spans="1:65" s="13" customFormat="1" ht="11.25">
      <c r="B1874" s="199"/>
      <c r="C1874" s="200"/>
      <c r="D1874" s="201" t="s">
        <v>213</v>
      </c>
      <c r="E1874" s="202" t="s">
        <v>28</v>
      </c>
      <c r="F1874" s="203" t="s">
        <v>2488</v>
      </c>
      <c r="G1874" s="200"/>
      <c r="H1874" s="204">
        <v>3.7349999999999999</v>
      </c>
      <c r="I1874" s="205"/>
      <c r="J1874" s="200"/>
      <c r="K1874" s="200"/>
      <c r="L1874" s="206"/>
      <c r="M1874" s="207"/>
      <c r="N1874" s="208"/>
      <c r="O1874" s="208"/>
      <c r="P1874" s="208"/>
      <c r="Q1874" s="208"/>
      <c r="R1874" s="208"/>
      <c r="S1874" s="208"/>
      <c r="T1874" s="209"/>
      <c r="AT1874" s="210" t="s">
        <v>213</v>
      </c>
      <c r="AU1874" s="210" t="s">
        <v>84</v>
      </c>
      <c r="AV1874" s="13" t="s">
        <v>84</v>
      </c>
      <c r="AW1874" s="13" t="s">
        <v>35</v>
      </c>
      <c r="AX1874" s="13" t="s">
        <v>74</v>
      </c>
      <c r="AY1874" s="210" t="s">
        <v>197</v>
      </c>
    </row>
    <row r="1875" spans="1:65" s="16" customFormat="1" ht="11.25">
      <c r="B1875" s="232"/>
      <c r="C1875" s="233"/>
      <c r="D1875" s="201" t="s">
        <v>213</v>
      </c>
      <c r="E1875" s="234" t="s">
        <v>28</v>
      </c>
      <c r="F1875" s="235" t="s">
        <v>416</v>
      </c>
      <c r="G1875" s="233"/>
      <c r="H1875" s="236">
        <v>104.735</v>
      </c>
      <c r="I1875" s="237"/>
      <c r="J1875" s="233"/>
      <c r="K1875" s="233"/>
      <c r="L1875" s="238"/>
      <c r="M1875" s="239"/>
      <c r="N1875" s="240"/>
      <c r="O1875" s="240"/>
      <c r="P1875" s="240"/>
      <c r="Q1875" s="240"/>
      <c r="R1875" s="240"/>
      <c r="S1875" s="240"/>
      <c r="T1875" s="241"/>
      <c r="AT1875" s="242" t="s">
        <v>213</v>
      </c>
      <c r="AU1875" s="242" t="s">
        <v>84</v>
      </c>
      <c r="AV1875" s="16" t="s">
        <v>160</v>
      </c>
      <c r="AW1875" s="16" t="s">
        <v>35</v>
      </c>
      <c r="AX1875" s="16" t="s">
        <v>74</v>
      </c>
      <c r="AY1875" s="242" t="s">
        <v>197</v>
      </c>
    </row>
    <row r="1876" spans="1:65" s="14" customFormat="1" ht="11.25">
      <c r="B1876" s="211"/>
      <c r="C1876" s="212"/>
      <c r="D1876" s="201" t="s">
        <v>213</v>
      </c>
      <c r="E1876" s="213" t="s">
        <v>28</v>
      </c>
      <c r="F1876" s="214" t="s">
        <v>226</v>
      </c>
      <c r="G1876" s="212"/>
      <c r="H1876" s="215">
        <v>305.15600000000001</v>
      </c>
      <c r="I1876" s="216"/>
      <c r="J1876" s="212"/>
      <c r="K1876" s="212"/>
      <c r="L1876" s="217"/>
      <c r="M1876" s="218"/>
      <c r="N1876" s="219"/>
      <c r="O1876" s="219"/>
      <c r="P1876" s="219"/>
      <c r="Q1876" s="219"/>
      <c r="R1876" s="219"/>
      <c r="S1876" s="219"/>
      <c r="T1876" s="220"/>
      <c r="AT1876" s="221" t="s">
        <v>213</v>
      </c>
      <c r="AU1876" s="221" t="s">
        <v>84</v>
      </c>
      <c r="AV1876" s="14" t="s">
        <v>204</v>
      </c>
      <c r="AW1876" s="14" t="s">
        <v>35</v>
      </c>
      <c r="AX1876" s="14" t="s">
        <v>82</v>
      </c>
      <c r="AY1876" s="221" t="s">
        <v>197</v>
      </c>
    </row>
    <row r="1877" spans="1:65" s="2" customFormat="1" ht="24.2" customHeight="1">
      <c r="A1877" s="37"/>
      <c r="B1877" s="38"/>
      <c r="C1877" s="247" t="s">
        <v>2516</v>
      </c>
      <c r="D1877" s="247" t="s">
        <v>519</v>
      </c>
      <c r="E1877" s="248" t="s">
        <v>2286</v>
      </c>
      <c r="F1877" s="249" t="s">
        <v>2287</v>
      </c>
      <c r="G1877" s="250" t="s">
        <v>202</v>
      </c>
      <c r="H1877" s="251">
        <v>240.505</v>
      </c>
      <c r="I1877" s="252"/>
      <c r="J1877" s="253">
        <f>ROUND(I1877*H1877,2)</f>
        <v>0</v>
      </c>
      <c r="K1877" s="249" t="s">
        <v>203</v>
      </c>
      <c r="L1877" s="254"/>
      <c r="M1877" s="255" t="s">
        <v>28</v>
      </c>
      <c r="N1877" s="256" t="s">
        <v>45</v>
      </c>
      <c r="O1877" s="67"/>
      <c r="P1877" s="190">
        <f>O1877*H1877</f>
        <v>0</v>
      </c>
      <c r="Q1877" s="190">
        <v>6.4000000000000003E-3</v>
      </c>
      <c r="R1877" s="190">
        <f>Q1877*H1877</f>
        <v>1.5392320000000002</v>
      </c>
      <c r="S1877" s="190">
        <v>0</v>
      </c>
      <c r="T1877" s="191">
        <f>S1877*H1877</f>
        <v>0</v>
      </c>
      <c r="U1877" s="37"/>
      <c r="V1877" s="37"/>
      <c r="W1877" s="37"/>
      <c r="X1877" s="37"/>
      <c r="Y1877" s="37"/>
      <c r="Z1877" s="37"/>
      <c r="AA1877" s="37"/>
      <c r="AB1877" s="37"/>
      <c r="AC1877" s="37"/>
      <c r="AD1877" s="37"/>
      <c r="AE1877" s="37"/>
      <c r="AR1877" s="192" t="s">
        <v>365</v>
      </c>
      <c r="AT1877" s="192" t="s">
        <v>519</v>
      </c>
      <c r="AU1877" s="192" t="s">
        <v>84</v>
      </c>
      <c r="AY1877" s="20" t="s">
        <v>197</v>
      </c>
      <c r="BE1877" s="193">
        <f>IF(N1877="základní",J1877,0)</f>
        <v>0</v>
      </c>
      <c r="BF1877" s="193">
        <f>IF(N1877="snížená",J1877,0)</f>
        <v>0</v>
      </c>
      <c r="BG1877" s="193">
        <f>IF(N1877="zákl. přenesená",J1877,0)</f>
        <v>0</v>
      </c>
      <c r="BH1877" s="193">
        <f>IF(N1877="sníž. přenesená",J1877,0)</f>
        <v>0</v>
      </c>
      <c r="BI1877" s="193">
        <f>IF(N1877="nulová",J1877,0)</f>
        <v>0</v>
      </c>
      <c r="BJ1877" s="20" t="s">
        <v>82</v>
      </c>
      <c r="BK1877" s="193">
        <f>ROUND(I1877*H1877,2)</f>
        <v>0</v>
      </c>
      <c r="BL1877" s="20" t="s">
        <v>283</v>
      </c>
      <c r="BM1877" s="192" t="s">
        <v>2517</v>
      </c>
    </row>
    <row r="1878" spans="1:65" s="13" customFormat="1" ht="11.25">
      <c r="B1878" s="199"/>
      <c r="C1878" s="200"/>
      <c r="D1878" s="201" t="s">
        <v>213</v>
      </c>
      <c r="E1878" s="200"/>
      <c r="F1878" s="203" t="s">
        <v>2506</v>
      </c>
      <c r="G1878" s="200"/>
      <c r="H1878" s="204">
        <v>240.505</v>
      </c>
      <c r="I1878" s="205"/>
      <c r="J1878" s="200"/>
      <c r="K1878" s="200"/>
      <c r="L1878" s="206"/>
      <c r="M1878" s="207"/>
      <c r="N1878" s="208"/>
      <c r="O1878" s="208"/>
      <c r="P1878" s="208"/>
      <c r="Q1878" s="208"/>
      <c r="R1878" s="208"/>
      <c r="S1878" s="208"/>
      <c r="T1878" s="209"/>
      <c r="AT1878" s="210" t="s">
        <v>213</v>
      </c>
      <c r="AU1878" s="210" t="s">
        <v>84</v>
      </c>
      <c r="AV1878" s="13" t="s">
        <v>84</v>
      </c>
      <c r="AW1878" s="13" t="s">
        <v>4</v>
      </c>
      <c r="AX1878" s="13" t="s">
        <v>82</v>
      </c>
      <c r="AY1878" s="210" t="s">
        <v>197</v>
      </c>
    </row>
    <row r="1879" spans="1:65" s="2" customFormat="1" ht="24.2" customHeight="1">
      <c r="A1879" s="37"/>
      <c r="B1879" s="38"/>
      <c r="C1879" s="247" t="s">
        <v>2518</v>
      </c>
      <c r="D1879" s="247" t="s">
        <v>519</v>
      </c>
      <c r="E1879" s="248" t="s">
        <v>2229</v>
      </c>
      <c r="F1879" s="249" t="s">
        <v>2230</v>
      </c>
      <c r="G1879" s="250" t="s">
        <v>202</v>
      </c>
      <c r="H1879" s="251">
        <v>125.682</v>
      </c>
      <c r="I1879" s="252"/>
      <c r="J1879" s="253">
        <f>ROUND(I1879*H1879,2)</f>
        <v>0</v>
      </c>
      <c r="K1879" s="249" t="s">
        <v>203</v>
      </c>
      <c r="L1879" s="254"/>
      <c r="M1879" s="255" t="s">
        <v>28</v>
      </c>
      <c r="N1879" s="256" t="s">
        <v>45</v>
      </c>
      <c r="O1879" s="67"/>
      <c r="P1879" s="190">
        <f>O1879*H1879</f>
        <v>0</v>
      </c>
      <c r="Q1879" s="190">
        <v>5.4000000000000003E-3</v>
      </c>
      <c r="R1879" s="190">
        <f>Q1879*H1879</f>
        <v>0.67868280000000003</v>
      </c>
      <c r="S1879" s="190">
        <v>0</v>
      </c>
      <c r="T1879" s="191">
        <f>S1879*H1879</f>
        <v>0</v>
      </c>
      <c r="U1879" s="37"/>
      <c r="V1879" s="37"/>
      <c r="W1879" s="37"/>
      <c r="X1879" s="37"/>
      <c r="Y1879" s="37"/>
      <c r="Z1879" s="37"/>
      <c r="AA1879" s="37"/>
      <c r="AB1879" s="37"/>
      <c r="AC1879" s="37"/>
      <c r="AD1879" s="37"/>
      <c r="AE1879" s="37"/>
      <c r="AR1879" s="192" t="s">
        <v>365</v>
      </c>
      <c r="AT1879" s="192" t="s">
        <v>519</v>
      </c>
      <c r="AU1879" s="192" t="s">
        <v>84</v>
      </c>
      <c r="AY1879" s="20" t="s">
        <v>197</v>
      </c>
      <c r="BE1879" s="193">
        <f>IF(N1879="základní",J1879,0)</f>
        <v>0</v>
      </c>
      <c r="BF1879" s="193">
        <f>IF(N1879="snížená",J1879,0)</f>
        <v>0</v>
      </c>
      <c r="BG1879" s="193">
        <f>IF(N1879="zákl. přenesená",J1879,0)</f>
        <v>0</v>
      </c>
      <c r="BH1879" s="193">
        <f>IF(N1879="sníž. přenesená",J1879,0)</f>
        <v>0</v>
      </c>
      <c r="BI1879" s="193">
        <f>IF(N1879="nulová",J1879,0)</f>
        <v>0</v>
      </c>
      <c r="BJ1879" s="20" t="s">
        <v>82</v>
      </c>
      <c r="BK1879" s="193">
        <f>ROUND(I1879*H1879,2)</f>
        <v>0</v>
      </c>
      <c r="BL1879" s="20" t="s">
        <v>283</v>
      </c>
      <c r="BM1879" s="192" t="s">
        <v>2519</v>
      </c>
    </row>
    <row r="1880" spans="1:65" s="13" customFormat="1" ht="11.25">
      <c r="B1880" s="199"/>
      <c r="C1880" s="200"/>
      <c r="D1880" s="201" t="s">
        <v>213</v>
      </c>
      <c r="E1880" s="200"/>
      <c r="F1880" s="203" t="s">
        <v>2520</v>
      </c>
      <c r="G1880" s="200"/>
      <c r="H1880" s="204">
        <v>125.682</v>
      </c>
      <c r="I1880" s="205"/>
      <c r="J1880" s="200"/>
      <c r="K1880" s="200"/>
      <c r="L1880" s="206"/>
      <c r="M1880" s="207"/>
      <c r="N1880" s="208"/>
      <c r="O1880" s="208"/>
      <c r="P1880" s="208"/>
      <c r="Q1880" s="208"/>
      <c r="R1880" s="208"/>
      <c r="S1880" s="208"/>
      <c r="T1880" s="209"/>
      <c r="AT1880" s="210" t="s">
        <v>213</v>
      </c>
      <c r="AU1880" s="210" t="s">
        <v>84</v>
      </c>
      <c r="AV1880" s="13" t="s">
        <v>84</v>
      </c>
      <c r="AW1880" s="13" t="s">
        <v>4</v>
      </c>
      <c r="AX1880" s="13" t="s">
        <v>82</v>
      </c>
      <c r="AY1880" s="210" t="s">
        <v>197</v>
      </c>
    </row>
    <row r="1881" spans="1:65" s="2" customFormat="1" ht="24.2" customHeight="1">
      <c r="A1881" s="37"/>
      <c r="B1881" s="38"/>
      <c r="C1881" s="181" t="s">
        <v>2521</v>
      </c>
      <c r="D1881" s="181" t="s">
        <v>199</v>
      </c>
      <c r="E1881" s="182" t="s">
        <v>2522</v>
      </c>
      <c r="F1881" s="183" t="s">
        <v>2523</v>
      </c>
      <c r="G1881" s="184" t="s">
        <v>202</v>
      </c>
      <c r="H1881" s="185">
        <v>200.42099999999999</v>
      </c>
      <c r="I1881" s="186"/>
      <c r="J1881" s="187">
        <f>ROUND(I1881*H1881,2)</f>
        <v>0</v>
      </c>
      <c r="K1881" s="183" t="s">
        <v>28</v>
      </c>
      <c r="L1881" s="42"/>
      <c r="M1881" s="188" t="s">
        <v>28</v>
      </c>
      <c r="N1881" s="189" t="s">
        <v>45</v>
      </c>
      <c r="O1881" s="67"/>
      <c r="P1881" s="190">
        <f>O1881*H1881</f>
        <v>0</v>
      </c>
      <c r="Q1881" s="190">
        <v>5.0000000000000001E-4</v>
      </c>
      <c r="R1881" s="190">
        <f>Q1881*H1881</f>
        <v>0.10021049999999999</v>
      </c>
      <c r="S1881" s="190">
        <v>0</v>
      </c>
      <c r="T1881" s="191">
        <f>S1881*H1881</f>
        <v>0</v>
      </c>
      <c r="U1881" s="37"/>
      <c r="V1881" s="37"/>
      <c r="W1881" s="37"/>
      <c r="X1881" s="37"/>
      <c r="Y1881" s="37"/>
      <c r="Z1881" s="37"/>
      <c r="AA1881" s="37"/>
      <c r="AB1881" s="37"/>
      <c r="AC1881" s="37"/>
      <c r="AD1881" s="37"/>
      <c r="AE1881" s="37"/>
      <c r="AR1881" s="192" t="s">
        <v>283</v>
      </c>
      <c r="AT1881" s="192" t="s">
        <v>199</v>
      </c>
      <c r="AU1881" s="192" t="s">
        <v>84</v>
      </c>
      <c r="AY1881" s="20" t="s">
        <v>197</v>
      </c>
      <c r="BE1881" s="193">
        <f>IF(N1881="základní",J1881,0)</f>
        <v>0</v>
      </c>
      <c r="BF1881" s="193">
        <f>IF(N1881="snížená",J1881,0)</f>
        <v>0</v>
      </c>
      <c r="BG1881" s="193">
        <f>IF(N1881="zákl. přenesená",J1881,0)</f>
        <v>0</v>
      </c>
      <c r="BH1881" s="193">
        <f>IF(N1881="sníž. přenesená",J1881,0)</f>
        <v>0</v>
      </c>
      <c r="BI1881" s="193">
        <f>IF(N1881="nulová",J1881,0)</f>
        <v>0</v>
      </c>
      <c r="BJ1881" s="20" t="s">
        <v>82</v>
      </c>
      <c r="BK1881" s="193">
        <f>ROUND(I1881*H1881,2)</f>
        <v>0</v>
      </c>
      <c r="BL1881" s="20" t="s">
        <v>283</v>
      </c>
      <c r="BM1881" s="192" t="s">
        <v>2524</v>
      </c>
    </row>
    <row r="1882" spans="1:65" s="15" customFormat="1" ht="11.25">
      <c r="B1882" s="222"/>
      <c r="C1882" s="223"/>
      <c r="D1882" s="201" t="s">
        <v>213</v>
      </c>
      <c r="E1882" s="224" t="s">
        <v>28</v>
      </c>
      <c r="F1882" s="225" t="s">
        <v>725</v>
      </c>
      <c r="G1882" s="223"/>
      <c r="H1882" s="224" t="s">
        <v>28</v>
      </c>
      <c r="I1882" s="226"/>
      <c r="J1882" s="223"/>
      <c r="K1882" s="223"/>
      <c r="L1882" s="227"/>
      <c r="M1882" s="228"/>
      <c r="N1882" s="229"/>
      <c r="O1882" s="229"/>
      <c r="P1882" s="229"/>
      <c r="Q1882" s="229"/>
      <c r="R1882" s="229"/>
      <c r="S1882" s="229"/>
      <c r="T1882" s="230"/>
      <c r="AT1882" s="231" t="s">
        <v>213</v>
      </c>
      <c r="AU1882" s="231" t="s">
        <v>84</v>
      </c>
      <c r="AV1882" s="15" t="s">
        <v>82</v>
      </c>
      <c r="AW1882" s="15" t="s">
        <v>35</v>
      </c>
      <c r="AX1882" s="15" t="s">
        <v>74</v>
      </c>
      <c r="AY1882" s="231" t="s">
        <v>197</v>
      </c>
    </row>
    <row r="1883" spans="1:65" s="15" customFormat="1" ht="11.25">
      <c r="B1883" s="222"/>
      <c r="C1883" s="223"/>
      <c r="D1883" s="201" t="s">
        <v>213</v>
      </c>
      <c r="E1883" s="224" t="s">
        <v>28</v>
      </c>
      <c r="F1883" s="225" t="s">
        <v>2497</v>
      </c>
      <c r="G1883" s="223"/>
      <c r="H1883" s="224" t="s">
        <v>28</v>
      </c>
      <c r="I1883" s="226"/>
      <c r="J1883" s="223"/>
      <c r="K1883" s="223"/>
      <c r="L1883" s="227"/>
      <c r="M1883" s="228"/>
      <c r="N1883" s="229"/>
      <c r="O1883" s="229"/>
      <c r="P1883" s="229"/>
      <c r="Q1883" s="229"/>
      <c r="R1883" s="229"/>
      <c r="S1883" s="229"/>
      <c r="T1883" s="230"/>
      <c r="AT1883" s="231" t="s">
        <v>213</v>
      </c>
      <c r="AU1883" s="231" t="s">
        <v>84</v>
      </c>
      <c r="AV1883" s="15" t="s">
        <v>82</v>
      </c>
      <c r="AW1883" s="15" t="s">
        <v>35</v>
      </c>
      <c r="AX1883" s="15" t="s">
        <v>74</v>
      </c>
      <c r="AY1883" s="231" t="s">
        <v>197</v>
      </c>
    </row>
    <row r="1884" spans="1:65" s="13" customFormat="1" ht="11.25">
      <c r="B1884" s="199"/>
      <c r="C1884" s="200"/>
      <c r="D1884" s="201" t="s">
        <v>213</v>
      </c>
      <c r="E1884" s="202" t="s">
        <v>28</v>
      </c>
      <c r="F1884" s="203" t="s">
        <v>2525</v>
      </c>
      <c r="G1884" s="200"/>
      <c r="H1884" s="204">
        <v>200.42099999999999</v>
      </c>
      <c r="I1884" s="205"/>
      <c r="J1884" s="200"/>
      <c r="K1884" s="200"/>
      <c r="L1884" s="206"/>
      <c r="M1884" s="207"/>
      <c r="N1884" s="208"/>
      <c r="O1884" s="208"/>
      <c r="P1884" s="208"/>
      <c r="Q1884" s="208"/>
      <c r="R1884" s="208"/>
      <c r="S1884" s="208"/>
      <c r="T1884" s="209"/>
      <c r="AT1884" s="210" t="s">
        <v>213</v>
      </c>
      <c r="AU1884" s="210" t="s">
        <v>84</v>
      </c>
      <c r="AV1884" s="13" t="s">
        <v>84</v>
      </c>
      <c r="AW1884" s="13" t="s">
        <v>35</v>
      </c>
      <c r="AX1884" s="13" t="s">
        <v>82</v>
      </c>
      <c r="AY1884" s="210" t="s">
        <v>197</v>
      </c>
    </row>
    <row r="1885" spans="1:65" s="2" customFormat="1" ht="16.5" customHeight="1">
      <c r="A1885" s="37"/>
      <c r="B1885" s="38"/>
      <c r="C1885" s="247" t="s">
        <v>2526</v>
      </c>
      <c r="D1885" s="247" t="s">
        <v>519</v>
      </c>
      <c r="E1885" s="248" t="s">
        <v>2304</v>
      </c>
      <c r="F1885" s="249" t="s">
        <v>2305</v>
      </c>
      <c r="G1885" s="250" t="s">
        <v>202</v>
      </c>
      <c r="H1885" s="251">
        <v>240.505</v>
      </c>
      <c r="I1885" s="252"/>
      <c r="J1885" s="253">
        <f>ROUND(I1885*H1885,2)</f>
        <v>0</v>
      </c>
      <c r="K1885" s="249" t="s">
        <v>203</v>
      </c>
      <c r="L1885" s="254"/>
      <c r="M1885" s="255" t="s">
        <v>28</v>
      </c>
      <c r="N1885" s="256" t="s">
        <v>45</v>
      </c>
      <c r="O1885" s="67"/>
      <c r="P1885" s="190">
        <f>O1885*H1885</f>
        <v>0</v>
      </c>
      <c r="Q1885" s="190">
        <v>1.8000000000000001E-4</v>
      </c>
      <c r="R1885" s="190">
        <f>Q1885*H1885</f>
        <v>4.32909E-2</v>
      </c>
      <c r="S1885" s="190">
        <v>0</v>
      </c>
      <c r="T1885" s="191">
        <f>S1885*H1885</f>
        <v>0</v>
      </c>
      <c r="U1885" s="37"/>
      <c r="V1885" s="37"/>
      <c r="W1885" s="37"/>
      <c r="X1885" s="37"/>
      <c r="Y1885" s="37"/>
      <c r="Z1885" s="37"/>
      <c r="AA1885" s="37"/>
      <c r="AB1885" s="37"/>
      <c r="AC1885" s="37"/>
      <c r="AD1885" s="37"/>
      <c r="AE1885" s="37"/>
      <c r="AR1885" s="192" t="s">
        <v>365</v>
      </c>
      <c r="AT1885" s="192" t="s">
        <v>519</v>
      </c>
      <c r="AU1885" s="192" t="s">
        <v>84</v>
      </c>
      <c r="AY1885" s="20" t="s">
        <v>197</v>
      </c>
      <c r="BE1885" s="193">
        <f>IF(N1885="základní",J1885,0)</f>
        <v>0</v>
      </c>
      <c r="BF1885" s="193">
        <f>IF(N1885="snížená",J1885,0)</f>
        <v>0</v>
      </c>
      <c r="BG1885" s="193">
        <f>IF(N1885="zákl. přenesená",J1885,0)</f>
        <v>0</v>
      </c>
      <c r="BH1885" s="193">
        <f>IF(N1885="sníž. přenesená",J1885,0)</f>
        <v>0</v>
      </c>
      <c r="BI1885" s="193">
        <f>IF(N1885="nulová",J1885,0)</f>
        <v>0</v>
      </c>
      <c r="BJ1885" s="20" t="s">
        <v>82</v>
      </c>
      <c r="BK1885" s="193">
        <f>ROUND(I1885*H1885,2)</f>
        <v>0</v>
      </c>
      <c r="BL1885" s="20" t="s">
        <v>283</v>
      </c>
      <c r="BM1885" s="192" t="s">
        <v>2527</v>
      </c>
    </row>
    <row r="1886" spans="1:65" s="13" customFormat="1" ht="11.25">
      <c r="B1886" s="199"/>
      <c r="C1886" s="200"/>
      <c r="D1886" s="201" t="s">
        <v>213</v>
      </c>
      <c r="E1886" s="200"/>
      <c r="F1886" s="203" t="s">
        <v>2506</v>
      </c>
      <c r="G1886" s="200"/>
      <c r="H1886" s="204">
        <v>240.505</v>
      </c>
      <c r="I1886" s="205"/>
      <c r="J1886" s="200"/>
      <c r="K1886" s="200"/>
      <c r="L1886" s="206"/>
      <c r="M1886" s="207"/>
      <c r="N1886" s="208"/>
      <c r="O1886" s="208"/>
      <c r="P1886" s="208"/>
      <c r="Q1886" s="208"/>
      <c r="R1886" s="208"/>
      <c r="S1886" s="208"/>
      <c r="T1886" s="209"/>
      <c r="AT1886" s="210" t="s">
        <v>213</v>
      </c>
      <c r="AU1886" s="210" t="s">
        <v>84</v>
      </c>
      <c r="AV1886" s="13" t="s">
        <v>84</v>
      </c>
      <c r="AW1886" s="13" t="s">
        <v>4</v>
      </c>
      <c r="AX1886" s="13" t="s">
        <v>82</v>
      </c>
      <c r="AY1886" s="210" t="s">
        <v>197</v>
      </c>
    </row>
    <row r="1887" spans="1:65" s="2" customFormat="1" ht="16.5" customHeight="1">
      <c r="A1887" s="37"/>
      <c r="B1887" s="38"/>
      <c r="C1887" s="247" t="s">
        <v>2528</v>
      </c>
      <c r="D1887" s="247" t="s">
        <v>519</v>
      </c>
      <c r="E1887" s="248" t="s">
        <v>2308</v>
      </c>
      <c r="F1887" s="249" t="s">
        <v>2309</v>
      </c>
      <c r="G1887" s="250" t="s">
        <v>265</v>
      </c>
      <c r="H1887" s="251">
        <v>100</v>
      </c>
      <c r="I1887" s="252"/>
      <c r="J1887" s="253">
        <f>ROUND(I1887*H1887,2)</f>
        <v>0</v>
      </c>
      <c r="K1887" s="249" t="s">
        <v>203</v>
      </c>
      <c r="L1887" s="254"/>
      <c r="M1887" s="255" t="s">
        <v>28</v>
      </c>
      <c r="N1887" s="256" t="s">
        <v>45</v>
      </c>
      <c r="O1887" s="67"/>
      <c r="P1887" s="190">
        <f>O1887*H1887</f>
        <v>0</v>
      </c>
      <c r="Q1887" s="190">
        <v>2.0000000000000002E-5</v>
      </c>
      <c r="R1887" s="190">
        <f>Q1887*H1887</f>
        <v>2E-3</v>
      </c>
      <c r="S1887" s="190">
        <v>0</v>
      </c>
      <c r="T1887" s="191">
        <f>S1887*H1887</f>
        <v>0</v>
      </c>
      <c r="U1887" s="37"/>
      <c r="V1887" s="37"/>
      <c r="W1887" s="37"/>
      <c r="X1887" s="37"/>
      <c r="Y1887" s="37"/>
      <c r="Z1887" s="37"/>
      <c r="AA1887" s="37"/>
      <c r="AB1887" s="37"/>
      <c r="AC1887" s="37"/>
      <c r="AD1887" s="37"/>
      <c r="AE1887" s="37"/>
      <c r="AR1887" s="192" t="s">
        <v>365</v>
      </c>
      <c r="AT1887" s="192" t="s">
        <v>519</v>
      </c>
      <c r="AU1887" s="192" t="s">
        <v>84</v>
      </c>
      <c r="AY1887" s="20" t="s">
        <v>197</v>
      </c>
      <c r="BE1887" s="193">
        <f>IF(N1887="základní",J1887,0)</f>
        <v>0</v>
      </c>
      <c r="BF1887" s="193">
        <f>IF(N1887="snížená",J1887,0)</f>
        <v>0</v>
      </c>
      <c r="BG1887" s="193">
        <f>IF(N1887="zákl. přenesená",J1887,0)</f>
        <v>0</v>
      </c>
      <c r="BH1887" s="193">
        <f>IF(N1887="sníž. přenesená",J1887,0)</f>
        <v>0</v>
      </c>
      <c r="BI1887" s="193">
        <f>IF(N1887="nulová",J1887,0)</f>
        <v>0</v>
      </c>
      <c r="BJ1887" s="20" t="s">
        <v>82</v>
      </c>
      <c r="BK1887" s="193">
        <f>ROUND(I1887*H1887,2)</f>
        <v>0</v>
      </c>
      <c r="BL1887" s="20" t="s">
        <v>283</v>
      </c>
      <c r="BM1887" s="192" t="s">
        <v>2529</v>
      </c>
    </row>
    <row r="1888" spans="1:65" s="2" customFormat="1" ht="24.2" customHeight="1">
      <c r="A1888" s="37"/>
      <c r="B1888" s="38"/>
      <c r="C1888" s="181" t="s">
        <v>2530</v>
      </c>
      <c r="D1888" s="181" t="s">
        <v>199</v>
      </c>
      <c r="E1888" s="182" t="s">
        <v>2531</v>
      </c>
      <c r="F1888" s="183" t="s">
        <v>2532</v>
      </c>
      <c r="G1888" s="184" t="s">
        <v>202</v>
      </c>
      <c r="H1888" s="185">
        <v>79.59</v>
      </c>
      <c r="I1888" s="186"/>
      <c r="J1888" s="187">
        <f>ROUND(I1888*H1888,2)</f>
        <v>0</v>
      </c>
      <c r="K1888" s="183" t="s">
        <v>203</v>
      </c>
      <c r="L1888" s="42"/>
      <c r="M1888" s="188" t="s">
        <v>28</v>
      </c>
      <c r="N1888" s="189" t="s">
        <v>45</v>
      </c>
      <c r="O1888" s="67"/>
      <c r="P1888" s="190">
        <f>O1888*H1888</f>
        <v>0</v>
      </c>
      <c r="Q1888" s="190">
        <v>5.0000000000000001E-4</v>
      </c>
      <c r="R1888" s="190">
        <f>Q1888*H1888</f>
        <v>3.9795000000000004E-2</v>
      </c>
      <c r="S1888" s="190">
        <v>0</v>
      </c>
      <c r="T1888" s="191">
        <f>S1888*H1888</f>
        <v>0</v>
      </c>
      <c r="U1888" s="37"/>
      <c r="V1888" s="37"/>
      <c r="W1888" s="37"/>
      <c r="X1888" s="37"/>
      <c r="Y1888" s="37"/>
      <c r="Z1888" s="37"/>
      <c r="AA1888" s="37"/>
      <c r="AB1888" s="37"/>
      <c r="AC1888" s="37"/>
      <c r="AD1888" s="37"/>
      <c r="AE1888" s="37"/>
      <c r="AR1888" s="192" t="s">
        <v>283</v>
      </c>
      <c r="AT1888" s="192" t="s">
        <v>199</v>
      </c>
      <c r="AU1888" s="192" t="s">
        <v>84</v>
      </c>
      <c r="AY1888" s="20" t="s">
        <v>197</v>
      </c>
      <c r="BE1888" s="193">
        <f>IF(N1888="základní",J1888,0)</f>
        <v>0</v>
      </c>
      <c r="BF1888" s="193">
        <f>IF(N1888="snížená",J1888,0)</f>
        <v>0</v>
      </c>
      <c r="BG1888" s="193">
        <f>IF(N1888="zákl. přenesená",J1888,0)</f>
        <v>0</v>
      </c>
      <c r="BH1888" s="193">
        <f>IF(N1888="sníž. přenesená",J1888,0)</f>
        <v>0</v>
      </c>
      <c r="BI1888" s="193">
        <f>IF(N1888="nulová",J1888,0)</f>
        <v>0</v>
      </c>
      <c r="BJ1888" s="20" t="s">
        <v>82</v>
      </c>
      <c r="BK1888" s="193">
        <f>ROUND(I1888*H1888,2)</f>
        <v>0</v>
      </c>
      <c r="BL1888" s="20" t="s">
        <v>283</v>
      </c>
      <c r="BM1888" s="192" t="s">
        <v>2533</v>
      </c>
    </row>
    <row r="1889" spans="1:65" s="2" customFormat="1" ht="11.25">
      <c r="A1889" s="37"/>
      <c r="B1889" s="38"/>
      <c r="C1889" s="39"/>
      <c r="D1889" s="194" t="s">
        <v>206</v>
      </c>
      <c r="E1889" s="39"/>
      <c r="F1889" s="195" t="s">
        <v>2534</v>
      </c>
      <c r="G1889" s="39"/>
      <c r="H1889" s="39"/>
      <c r="I1889" s="196"/>
      <c r="J1889" s="39"/>
      <c r="K1889" s="39"/>
      <c r="L1889" s="42"/>
      <c r="M1889" s="197"/>
      <c r="N1889" s="198"/>
      <c r="O1889" s="67"/>
      <c r="P1889" s="67"/>
      <c r="Q1889" s="67"/>
      <c r="R1889" s="67"/>
      <c r="S1889" s="67"/>
      <c r="T1889" s="68"/>
      <c r="U1889" s="37"/>
      <c r="V1889" s="37"/>
      <c r="W1889" s="37"/>
      <c r="X1889" s="37"/>
      <c r="Y1889" s="37"/>
      <c r="Z1889" s="37"/>
      <c r="AA1889" s="37"/>
      <c r="AB1889" s="37"/>
      <c r="AC1889" s="37"/>
      <c r="AD1889" s="37"/>
      <c r="AE1889" s="37"/>
      <c r="AT1889" s="20" t="s">
        <v>206</v>
      </c>
      <c r="AU1889" s="20" t="s">
        <v>84</v>
      </c>
    </row>
    <row r="1890" spans="1:65" s="15" customFormat="1" ht="11.25">
      <c r="B1890" s="222"/>
      <c r="C1890" s="223"/>
      <c r="D1890" s="201" t="s">
        <v>213</v>
      </c>
      <c r="E1890" s="224" t="s">
        <v>28</v>
      </c>
      <c r="F1890" s="225" t="s">
        <v>725</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5" customFormat="1" ht="11.25">
      <c r="B1891" s="222"/>
      <c r="C1891" s="223"/>
      <c r="D1891" s="201" t="s">
        <v>213</v>
      </c>
      <c r="E1891" s="224" t="s">
        <v>28</v>
      </c>
      <c r="F1891" s="225" t="s">
        <v>2263</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5" customFormat="1" ht="11.25">
      <c r="B1892" s="222"/>
      <c r="C1892" s="223"/>
      <c r="D1892" s="201" t="s">
        <v>213</v>
      </c>
      <c r="E1892" s="224" t="s">
        <v>28</v>
      </c>
      <c r="F1892" s="225" t="s">
        <v>2499</v>
      </c>
      <c r="G1892" s="223"/>
      <c r="H1892" s="224" t="s">
        <v>28</v>
      </c>
      <c r="I1892" s="226"/>
      <c r="J1892" s="223"/>
      <c r="K1892" s="223"/>
      <c r="L1892" s="227"/>
      <c r="M1892" s="228"/>
      <c r="N1892" s="229"/>
      <c r="O1892" s="229"/>
      <c r="P1892" s="229"/>
      <c r="Q1892" s="229"/>
      <c r="R1892" s="229"/>
      <c r="S1892" s="229"/>
      <c r="T1892" s="230"/>
      <c r="AT1892" s="231" t="s">
        <v>213</v>
      </c>
      <c r="AU1892" s="231" t="s">
        <v>84</v>
      </c>
      <c r="AV1892" s="15" t="s">
        <v>82</v>
      </c>
      <c r="AW1892" s="15" t="s">
        <v>35</v>
      </c>
      <c r="AX1892" s="15" t="s">
        <v>74</v>
      </c>
      <c r="AY1892" s="231" t="s">
        <v>197</v>
      </c>
    </row>
    <row r="1893" spans="1:65" s="13" customFormat="1" ht="11.25">
      <c r="B1893" s="199"/>
      <c r="C1893" s="200"/>
      <c r="D1893" s="201" t="s">
        <v>213</v>
      </c>
      <c r="E1893" s="202" t="s">
        <v>28</v>
      </c>
      <c r="F1893" s="203" t="s">
        <v>2500</v>
      </c>
      <c r="G1893" s="200"/>
      <c r="H1893" s="204">
        <v>60.3</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3" customFormat="1" ht="11.25">
      <c r="B1894" s="199"/>
      <c r="C1894" s="200"/>
      <c r="D1894" s="201" t="s">
        <v>213</v>
      </c>
      <c r="E1894" s="202" t="s">
        <v>28</v>
      </c>
      <c r="F1894" s="203" t="s">
        <v>2501</v>
      </c>
      <c r="G1894" s="200"/>
      <c r="H1894" s="204">
        <v>12</v>
      </c>
      <c r="I1894" s="205"/>
      <c r="J1894" s="200"/>
      <c r="K1894" s="200"/>
      <c r="L1894" s="206"/>
      <c r="M1894" s="207"/>
      <c r="N1894" s="208"/>
      <c r="O1894" s="208"/>
      <c r="P1894" s="208"/>
      <c r="Q1894" s="208"/>
      <c r="R1894" s="208"/>
      <c r="S1894" s="208"/>
      <c r="T1894" s="209"/>
      <c r="AT1894" s="210" t="s">
        <v>213</v>
      </c>
      <c r="AU1894" s="210" t="s">
        <v>84</v>
      </c>
      <c r="AV1894" s="13" t="s">
        <v>84</v>
      </c>
      <c r="AW1894" s="13" t="s">
        <v>35</v>
      </c>
      <c r="AX1894" s="13" t="s">
        <v>74</v>
      </c>
      <c r="AY1894" s="210" t="s">
        <v>197</v>
      </c>
    </row>
    <row r="1895" spans="1:65" s="15" customFormat="1" ht="11.25">
      <c r="B1895" s="222"/>
      <c r="C1895" s="223"/>
      <c r="D1895" s="201" t="s">
        <v>213</v>
      </c>
      <c r="E1895" s="224" t="s">
        <v>28</v>
      </c>
      <c r="F1895" s="225" t="s">
        <v>2486</v>
      </c>
      <c r="G1895" s="223"/>
      <c r="H1895" s="224" t="s">
        <v>28</v>
      </c>
      <c r="I1895" s="226"/>
      <c r="J1895" s="223"/>
      <c r="K1895" s="223"/>
      <c r="L1895" s="227"/>
      <c r="M1895" s="228"/>
      <c r="N1895" s="229"/>
      <c r="O1895" s="229"/>
      <c r="P1895" s="229"/>
      <c r="Q1895" s="229"/>
      <c r="R1895" s="229"/>
      <c r="S1895" s="229"/>
      <c r="T1895" s="230"/>
      <c r="AT1895" s="231" t="s">
        <v>213</v>
      </c>
      <c r="AU1895" s="231" t="s">
        <v>84</v>
      </c>
      <c r="AV1895" s="15" t="s">
        <v>82</v>
      </c>
      <c r="AW1895" s="15" t="s">
        <v>35</v>
      </c>
      <c r="AX1895" s="15" t="s">
        <v>74</v>
      </c>
      <c r="AY1895" s="231" t="s">
        <v>197</v>
      </c>
    </row>
    <row r="1896" spans="1:65" s="13" customFormat="1" ht="11.25">
      <c r="B1896" s="199"/>
      <c r="C1896" s="200"/>
      <c r="D1896" s="201" t="s">
        <v>213</v>
      </c>
      <c r="E1896" s="202" t="s">
        <v>28</v>
      </c>
      <c r="F1896" s="203" t="s">
        <v>2502</v>
      </c>
      <c r="G1896" s="200"/>
      <c r="H1896" s="204">
        <v>4.8</v>
      </c>
      <c r="I1896" s="205"/>
      <c r="J1896" s="200"/>
      <c r="K1896" s="200"/>
      <c r="L1896" s="206"/>
      <c r="M1896" s="207"/>
      <c r="N1896" s="208"/>
      <c r="O1896" s="208"/>
      <c r="P1896" s="208"/>
      <c r="Q1896" s="208"/>
      <c r="R1896" s="208"/>
      <c r="S1896" s="208"/>
      <c r="T1896" s="209"/>
      <c r="AT1896" s="210" t="s">
        <v>213</v>
      </c>
      <c r="AU1896" s="210" t="s">
        <v>84</v>
      </c>
      <c r="AV1896" s="13" t="s">
        <v>84</v>
      </c>
      <c r="AW1896" s="13" t="s">
        <v>35</v>
      </c>
      <c r="AX1896" s="13" t="s">
        <v>74</v>
      </c>
      <c r="AY1896" s="210" t="s">
        <v>197</v>
      </c>
    </row>
    <row r="1897" spans="1:65" s="13" customFormat="1" ht="11.25">
      <c r="B1897" s="199"/>
      <c r="C1897" s="200"/>
      <c r="D1897" s="201" t="s">
        <v>213</v>
      </c>
      <c r="E1897" s="202" t="s">
        <v>28</v>
      </c>
      <c r="F1897" s="203" t="s">
        <v>2503</v>
      </c>
      <c r="G1897" s="200"/>
      <c r="H1897" s="204">
        <v>2.4900000000000002</v>
      </c>
      <c r="I1897" s="205"/>
      <c r="J1897" s="200"/>
      <c r="K1897" s="200"/>
      <c r="L1897" s="206"/>
      <c r="M1897" s="207"/>
      <c r="N1897" s="208"/>
      <c r="O1897" s="208"/>
      <c r="P1897" s="208"/>
      <c r="Q1897" s="208"/>
      <c r="R1897" s="208"/>
      <c r="S1897" s="208"/>
      <c r="T1897" s="209"/>
      <c r="AT1897" s="210" t="s">
        <v>213</v>
      </c>
      <c r="AU1897" s="210" t="s">
        <v>84</v>
      </c>
      <c r="AV1897" s="13" t="s">
        <v>84</v>
      </c>
      <c r="AW1897" s="13" t="s">
        <v>35</v>
      </c>
      <c r="AX1897" s="13" t="s">
        <v>74</v>
      </c>
      <c r="AY1897" s="210" t="s">
        <v>197</v>
      </c>
    </row>
    <row r="1898" spans="1:65" s="14" customFormat="1" ht="11.25">
      <c r="B1898" s="211"/>
      <c r="C1898" s="212"/>
      <c r="D1898" s="201" t="s">
        <v>213</v>
      </c>
      <c r="E1898" s="213" t="s">
        <v>28</v>
      </c>
      <c r="F1898" s="214" t="s">
        <v>226</v>
      </c>
      <c r="G1898" s="212"/>
      <c r="H1898" s="215">
        <v>79.59</v>
      </c>
      <c r="I1898" s="216"/>
      <c r="J1898" s="212"/>
      <c r="K1898" s="212"/>
      <c r="L1898" s="217"/>
      <c r="M1898" s="218"/>
      <c r="N1898" s="219"/>
      <c r="O1898" s="219"/>
      <c r="P1898" s="219"/>
      <c r="Q1898" s="219"/>
      <c r="R1898" s="219"/>
      <c r="S1898" s="219"/>
      <c r="T1898" s="220"/>
      <c r="AT1898" s="221" t="s">
        <v>213</v>
      </c>
      <c r="AU1898" s="221" t="s">
        <v>84</v>
      </c>
      <c r="AV1898" s="14" t="s">
        <v>204</v>
      </c>
      <c r="AW1898" s="14" t="s">
        <v>35</v>
      </c>
      <c r="AX1898" s="14" t="s">
        <v>82</v>
      </c>
      <c r="AY1898" s="221" t="s">
        <v>197</v>
      </c>
    </row>
    <row r="1899" spans="1:65" s="2" customFormat="1" ht="16.5" customHeight="1">
      <c r="A1899" s="37"/>
      <c r="B1899" s="38"/>
      <c r="C1899" s="247" t="s">
        <v>2535</v>
      </c>
      <c r="D1899" s="247" t="s">
        <v>519</v>
      </c>
      <c r="E1899" s="248" t="s">
        <v>2393</v>
      </c>
      <c r="F1899" s="249" t="s">
        <v>2394</v>
      </c>
      <c r="G1899" s="250" t="s">
        <v>202</v>
      </c>
      <c r="H1899" s="251">
        <v>95.507999999999996</v>
      </c>
      <c r="I1899" s="252"/>
      <c r="J1899" s="253">
        <f>ROUND(I1899*H1899,2)</f>
        <v>0</v>
      </c>
      <c r="K1899" s="249" t="s">
        <v>203</v>
      </c>
      <c r="L1899" s="254"/>
      <c r="M1899" s="255" t="s">
        <v>28</v>
      </c>
      <c r="N1899" s="256" t="s">
        <v>45</v>
      </c>
      <c r="O1899" s="67"/>
      <c r="P1899" s="190">
        <f>O1899*H1899</f>
        <v>0</v>
      </c>
      <c r="Q1899" s="190">
        <v>2.2000000000000001E-3</v>
      </c>
      <c r="R1899" s="190">
        <f>Q1899*H1899</f>
        <v>0.21011760000000002</v>
      </c>
      <c r="S1899" s="190">
        <v>0</v>
      </c>
      <c r="T1899" s="191">
        <f>S1899*H1899</f>
        <v>0</v>
      </c>
      <c r="U1899" s="37"/>
      <c r="V1899" s="37"/>
      <c r="W1899" s="37"/>
      <c r="X1899" s="37"/>
      <c r="Y1899" s="37"/>
      <c r="Z1899" s="37"/>
      <c r="AA1899" s="37"/>
      <c r="AB1899" s="37"/>
      <c r="AC1899" s="37"/>
      <c r="AD1899" s="37"/>
      <c r="AE1899" s="37"/>
      <c r="AR1899" s="192" t="s">
        <v>365</v>
      </c>
      <c r="AT1899" s="192" t="s">
        <v>519</v>
      </c>
      <c r="AU1899" s="192" t="s">
        <v>84</v>
      </c>
      <c r="AY1899" s="20" t="s">
        <v>197</v>
      </c>
      <c r="BE1899" s="193">
        <f>IF(N1899="základní",J1899,0)</f>
        <v>0</v>
      </c>
      <c r="BF1899" s="193">
        <f>IF(N1899="snížená",J1899,0)</f>
        <v>0</v>
      </c>
      <c r="BG1899" s="193">
        <f>IF(N1899="zákl. přenesená",J1899,0)</f>
        <v>0</v>
      </c>
      <c r="BH1899" s="193">
        <f>IF(N1899="sníž. přenesená",J1899,0)</f>
        <v>0</v>
      </c>
      <c r="BI1899" s="193">
        <f>IF(N1899="nulová",J1899,0)</f>
        <v>0</v>
      </c>
      <c r="BJ1899" s="20" t="s">
        <v>82</v>
      </c>
      <c r="BK1899" s="193">
        <f>ROUND(I1899*H1899,2)</f>
        <v>0</v>
      </c>
      <c r="BL1899" s="20" t="s">
        <v>283</v>
      </c>
      <c r="BM1899" s="192" t="s">
        <v>2536</v>
      </c>
    </row>
    <row r="1900" spans="1:65" s="13" customFormat="1" ht="11.25">
      <c r="B1900" s="199"/>
      <c r="C1900" s="200"/>
      <c r="D1900" s="201" t="s">
        <v>213</v>
      </c>
      <c r="E1900" s="200"/>
      <c r="F1900" s="203" t="s">
        <v>2509</v>
      </c>
      <c r="G1900" s="200"/>
      <c r="H1900" s="204">
        <v>95.507999999999996</v>
      </c>
      <c r="I1900" s="205"/>
      <c r="J1900" s="200"/>
      <c r="K1900" s="200"/>
      <c r="L1900" s="206"/>
      <c r="M1900" s="207"/>
      <c r="N1900" s="208"/>
      <c r="O1900" s="208"/>
      <c r="P1900" s="208"/>
      <c r="Q1900" s="208"/>
      <c r="R1900" s="208"/>
      <c r="S1900" s="208"/>
      <c r="T1900" s="209"/>
      <c r="AT1900" s="210" t="s">
        <v>213</v>
      </c>
      <c r="AU1900" s="210" t="s">
        <v>84</v>
      </c>
      <c r="AV1900" s="13" t="s">
        <v>84</v>
      </c>
      <c r="AW1900" s="13" t="s">
        <v>4</v>
      </c>
      <c r="AX1900" s="13" t="s">
        <v>82</v>
      </c>
      <c r="AY1900" s="210" t="s">
        <v>197</v>
      </c>
    </row>
    <row r="1901" spans="1:65" s="2" customFormat="1" ht="24.2" customHeight="1">
      <c r="A1901" s="37"/>
      <c r="B1901" s="38"/>
      <c r="C1901" s="181" t="s">
        <v>2537</v>
      </c>
      <c r="D1901" s="181" t="s">
        <v>199</v>
      </c>
      <c r="E1901" s="182" t="s">
        <v>2538</v>
      </c>
      <c r="F1901" s="183" t="s">
        <v>2539</v>
      </c>
      <c r="G1901" s="184" t="s">
        <v>428</v>
      </c>
      <c r="H1901" s="185">
        <v>138.14500000000001</v>
      </c>
      <c r="I1901" s="186"/>
      <c r="J1901" s="187">
        <f>ROUND(I1901*H1901,2)</f>
        <v>0</v>
      </c>
      <c r="K1901" s="183" t="s">
        <v>203</v>
      </c>
      <c r="L1901" s="42"/>
      <c r="M1901" s="188" t="s">
        <v>28</v>
      </c>
      <c r="N1901" s="189" t="s">
        <v>45</v>
      </c>
      <c r="O1901" s="67"/>
      <c r="P1901" s="190">
        <f>O1901*H1901</f>
        <v>0</v>
      </c>
      <c r="Q1901" s="190">
        <v>0</v>
      </c>
      <c r="R1901" s="190">
        <f>Q1901*H1901</f>
        <v>0</v>
      </c>
      <c r="S1901" s="190">
        <v>0</v>
      </c>
      <c r="T1901" s="191">
        <f>S1901*H1901</f>
        <v>0</v>
      </c>
      <c r="U1901" s="37"/>
      <c r="V1901" s="37"/>
      <c r="W1901" s="37"/>
      <c r="X1901" s="37"/>
      <c r="Y1901" s="37"/>
      <c r="Z1901" s="37"/>
      <c r="AA1901" s="37"/>
      <c r="AB1901" s="37"/>
      <c r="AC1901" s="37"/>
      <c r="AD1901" s="37"/>
      <c r="AE1901" s="37"/>
      <c r="AR1901" s="192" t="s">
        <v>283</v>
      </c>
      <c r="AT1901" s="192" t="s">
        <v>199</v>
      </c>
      <c r="AU1901" s="192" t="s">
        <v>84</v>
      </c>
      <c r="AY1901" s="20" t="s">
        <v>197</v>
      </c>
      <c r="BE1901" s="193">
        <f>IF(N1901="základní",J1901,0)</f>
        <v>0</v>
      </c>
      <c r="BF1901" s="193">
        <f>IF(N1901="snížená",J1901,0)</f>
        <v>0</v>
      </c>
      <c r="BG1901" s="193">
        <f>IF(N1901="zákl. přenesená",J1901,0)</f>
        <v>0</v>
      </c>
      <c r="BH1901" s="193">
        <f>IF(N1901="sníž. přenesená",J1901,0)</f>
        <v>0</v>
      </c>
      <c r="BI1901" s="193">
        <f>IF(N1901="nulová",J1901,0)</f>
        <v>0</v>
      </c>
      <c r="BJ1901" s="20" t="s">
        <v>82</v>
      </c>
      <c r="BK1901" s="193">
        <f>ROUND(I1901*H1901,2)</f>
        <v>0</v>
      </c>
      <c r="BL1901" s="20" t="s">
        <v>283</v>
      </c>
      <c r="BM1901" s="192" t="s">
        <v>2540</v>
      </c>
    </row>
    <row r="1902" spans="1:65" s="2" customFormat="1" ht="11.25">
      <c r="A1902" s="37"/>
      <c r="B1902" s="38"/>
      <c r="C1902" s="39"/>
      <c r="D1902" s="194" t="s">
        <v>206</v>
      </c>
      <c r="E1902" s="39"/>
      <c r="F1902" s="195" t="s">
        <v>2541</v>
      </c>
      <c r="G1902" s="39"/>
      <c r="H1902" s="39"/>
      <c r="I1902" s="196"/>
      <c r="J1902" s="39"/>
      <c r="K1902" s="39"/>
      <c r="L1902" s="42"/>
      <c r="M1902" s="197"/>
      <c r="N1902" s="198"/>
      <c r="O1902" s="67"/>
      <c r="P1902" s="67"/>
      <c r="Q1902" s="67"/>
      <c r="R1902" s="67"/>
      <c r="S1902" s="67"/>
      <c r="T1902" s="68"/>
      <c r="U1902" s="37"/>
      <c r="V1902" s="37"/>
      <c r="W1902" s="37"/>
      <c r="X1902" s="37"/>
      <c r="Y1902" s="37"/>
      <c r="Z1902" s="37"/>
      <c r="AA1902" s="37"/>
      <c r="AB1902" s="37"/>
      <c r="AC1902" s="37"/>
      <c r="AD1902" s="37"/>
      <c r="AE1902" s="37"/>
      <c r="AT1902" s="20" t="s">
        <v>206</v>
      </c>
      <c r="AU1902" s="20" t="s">
        <v>84</v>
      </c>
    </row>
    <row r="1903" spans="1:65" s="2" customFormat="1" ht="37.9" customHeight="1">
      <c r="A1903" s="37"/>
      <c r="B1903" s="38"/>
      <c r="C1903" s="181" t="s">
        <v>2542</v>
      </c>
      <c r="D1903" s="181" t="s">
        <v>199</v>
      </c>
      <c r="E1903" s="182" t="s">
        <v>2543</v>
      </c>
      <c r="F1903" s="183" t="s">
        <v>2544</v>
      </c>
      <c r="G1903" s="184" t="s">
        <v>428</v>
      </c>
      <c r="H1903" s="185">
        <v>138.14500000000001</v>
      </c>
      <c r="I1903" s="186"/>
      <c r="J1903" s="187">
        <f>ROUND(I1903*H1903,2)</f>
        <v>0</v>
      </c>
      <c r="K1903" s="183" t="s">
        <v>203</v>
      </c>
      <c r="L1903" s="42"/>
      <c r="M1903" s="188" t="s">
        <v>28</v>
      </c>
      <c r="N1903" s="189" t="s">
        <v>45</v>
      </c>
      <c r="O1903" s="67"/>
      <c r="P1903" s="190">
        <f>O1903*H1903</f>
        <v>0</v>
      </c>
      <c r="Q1903" s="190">
        <v>0</v>
      </c>
      <c r="R1903" s="190">
        <f>Q1903*H1903</f>
        <v>0</v>
      </c>
      <c r="S1903" s="190">
        <v>0</v>
      </c>
      <c r="T1903" s="191">
        <f>S1903*H1903</f>
        <v>0</v>
      </c>
      <c r="U1903" s="37"/>
      <c r="V1903" s="37"/>
      <c r="W1903" s="37"/>
      <c r="X1903" s="37"/>
      <c r="Y1903" s="37"/>
      <c r="Z1903" s="37"/>
      <c r="AA1903" s="37"/>
      <c r="AB1903" s="37"/>
      <c r="AC1903" s="37"/>
      <c r="AD1903" s="37"/>
      <c r="AE1903" s="37"/>
      <c r="AR1903" s="192" t="s">
        <v>283</v>
      </c>
      <c r="AT1903" s="192" t="s">
        <v>199</v>
      </c>
      <c r="AU1903" s="192" t="s">
        <v>84</v>
      </c>
      <c r="AY1903" s="20" t="s">
        <v>197</v>
      </c>
      <c r="BE1903" s="193">
        <f>IF(N1903="základní",J1903,0)</f>
        <v>0</v>
      </c>
      <c r="BF1903" s="193">
        <f>IF(N1903="snížená",J1903,0)</f>
        <v>0</v>
      </c>
      <c r="BG1903" s="193">
        <f>IF(N1903="zákl. přenesená",J1903,0)</f>
        <v>0</v>
      </c>
      <c r="BH1903" s="193">
        <f>IF(N1903="sníž. přenesená",J1903,0)</f>
        <v>0</v>
      </c>
      <c r="BI1903" s="193">
        <f>IF(N1903="nulová",J1903,0)</f>
        <v>0</v>
      </c>
      <c r="BJ1903" s="20" t="s">
        <v>82</v>
      </c>
      <c r="BK1903" s="193">
        <f>ROUND(I1903*H1903,2)</f>
        <v>0</v>
      </c>
      <c r="BL1903" s="20" t="s">
        <v>283</v>
      </c>
      <c r="BM1903" s="192" t="s">
        <v>2545</v>
      </c>
    </row>
    <row r="1904" spans="1:65" s="2" customFormat="1" ht="11.25">
      <c r="A1904" s="37"/>
      <c r="B1904" s="38"/>
      <c r="C1904" s="39"/>
      <c r="D1904" s="194" t="s">
        <v>206</v>
      </c>
      <c r="E1904" s="39"/>
      <c r="F1904" s="195" t="s">
        <v>2546</v>
      </c>
      <c r="G1904" s="39"/>
      <c r="H1904" s="39"/>
      <c r="I1904" s="196"/>
      <c r="J1904" s="39"/>
      <c r="K1904" s="39"/>
      <c r="L1904" s="42"/>
      <c r="M1904" s="197"/>
      <c r="N1904" s="198"/>
      <c r="O1904" s="67"/>
      <c r="P1904" s="67"/>
      <c r="Q1904" s="67"/>
      <c r="R1904" s="67"/>
      <c r="S1904" s="67"/>
      <c r="T1904" s="68"/>
      <c r="U1904" s="37"/>
      <c r="V1904" s="37"/>
      <c r="W1904" s="37"/>
      <c r="X1904" s="37"/>
      <c r="Y1904" s="37"/>
      <c r="Z1904" s="37"/>
      <c r="AA1904" s="37"/>
      <c r="AB1904" s="37"/>
      <c r="AC1904" s="37"/>
      <c r="AD1904" s="37"/>
      <c r="AE1904" s="37"/>
      <c r="AT1904" s="20" t="s">
        <v>206</v>
      </c>
      <c r="AU1904" s="20" t="s">
        <v>84</v>
      </c>
    </row>
    <row r="1905" spans="1:65" s="12" customFormat="1" ht="22.9" customHeight="1">
      <c r="B1905" s="165"/>
      <c r="C1905" s="166"/>
      <c r="D1905" s="167" t="s">
        <v>73</v>
      </c>
      <c r="E1905" s="179" t="s">
        <v>2547</v>
      </c>
      <c r="F1905" s="179" t="s">
        <v>2548</v>
      </c>
      <c r="G1905" s="166"/>
      <c r="H1905" s="166"/>
      <c r="I1905" s="169"/>
      <c r="J1905" s="180">
        <f>BK1905</f>
        <v>0</v>
      </c>
      <c r="K1905" s="166"/>
      <c r="L1905" s="171"/>
      <c r="M1905" s="172"/>
      <c r="N1905" s="173"/>
      <c r="O1905" s="173"/>
      <c r="P1905" s="174">
        <f>SUM(P1906:P2083)</f>
        <v>0</v>
      </c>
      <c r="Q1905" s="173"/>
      <c r="R1905" s="174">
        <f>SUM(R1906:R2083)</f>
        <v>37.836858049999996</v>
      </c>
      <c r="S1905" s="173"/>
      <c r="T1905" s="175">
        <f>SUM(T1906:T2083)</f>
        <v>0</v>
      </c>
      <c r="AR1905" s="176" t="s">
        <v>84</v>
      </c>
      <c r="AT1905" s="177" t="s">
        <v>73</v>
      </c>
      <c r="AU1905" s="177" t="s">
        <v>82</v>
      </c>
      <c r="AY1905" s="176" t="s">
        <v>197</v>
      </c>
      <c r="BK1905" s="178">
        <f>SUM(BK1906:BK2083)</f>
        <v>0</v>
      </c>
    </row>
    <row r="1906" spans="1:65" s="2" customFormat="1" ht="24.2" customHeight="1">
      <c r="A1906" s="37"/>
      <c r="B1906" s="38"/>
      <c r="C1906" s="181" t="s">
        <v>2549</v>
      </c>
      <c r="D1906" s="181" t="s">
        <v>199</v>
      </c>
      <c r="E1906" s="182" t="s">
        <v>2550</v>
      </c>
      <c r="F1906" s="183" t="s">
        <v>2551</v>
      </c>
      <c r="G1906" s="184" t="s">
        <v>202</v>
      </c>
      <c r="H1906" s="185">
        <v>1357.6</v>
      </c>
      <c r="I1906" s="186"/>
      <c r="J1906" s="187">
        <f>ROUND(I1906*H1906,2)</f>
        <v>0</v>
      </c>
      <c r="K1906" s="183" t="s">
        <v>203</v>
      </c>
      <c r="L1906" s="42"/>
      <c r="M1906" s="188" t="s">
        <v>28</v>
      </c>
      <c r="N1906" s="189" t="s">
        <v>45</v>
      </c>
      <c r="O1906" s="67"/>
      <c r="P1906" s="190">
        <f>O1906*H1906</f>
        <v>0</v>
      </c>
      <c r="Q1906" s="190">
        <v>0</v>
      </c>
      <c r="R1906" s="190">
        <f>Q1906*H1906</f>
        <v>0</v>
      </c>
      <c r="S1906" s="190">
        <v>0</v>
      </c>
      <c r="T1906" s="191">
        <f>S1906*H1906</f>
        <v>0</v>
      </c>
      <c r="U1906" s="37"/>
      <c r="V1906" s="37"/>
      <c r="W1906" s="37"/>
      <c r="X1906" s="37"/>
      <c r="Y1906" s="37"/>
      <c r="Z1906" s="37"/>
      <c r="AA1906" s="37"/>
      <c r="AB1906" s="37"/>
      <c r="AC1906" s="37"/>
      <c r="AD1906" s="37"/>
      <c r="AE1906" s="37"/>
      <c r="AR1906" s="192" t="s">
        <v>283</v>
      </c>
      <c r="AT1906" s="192" t="s">
        <v>199</v>
      </c>
      <c r="AU1906" s="192" t="s">
        <v>84</v>
      </c>
      <c r="AY1906" s="20" t="s">
        <v>197</v>
      </c>
      <c r="BE1906" s="193">
        <f>IF(N1906="základní",J1906,0)</f>
        <v>0</v>
      </c>
      <c r="BF1906" s="193">
        <f>IF(N1906="snížená",J1906,0)</f>
        <v>0</v>
      </c>
      <c r="BG1906" s="193">
        <f>IF(N1906="zákl. přenesená",J1906,0)</f>
        <v>0</v>
      </c>
      <c r="BH1906" s="193">
        <f>IF(N1906="sníž. přenesená",J1906,0)</f>
        <v>0</v>
      </c>
      <c r="BI1906" s="193">
        <f>IF(N1906="nulová",J1906,0)</f>
        <v>0</v>
      </c>
      <c r="BJ1906" s="20" t="s">
        <v>82</v>
      </c>
      <c r="BK1906" s="193">
        <f>ROUND(I1906*H1906,2)</f>
        <v>0</v>
      </c>
      <c r="BL1906" s="20" t="s">
        <v>283</v>
      </c>
      <c r="BM1906" s="192" t="s">
        <v>2552</v>
      </c>
    </row>
    <row r="1907" spans="1:65" s="2" customFormat="1" ht="11.25">
      <c r="A1907" s="37"/>
      <c r="B1907" s="38"/>
      <c r="C1907" s="39"/>
      <c r="D1907" s="194" t="s">
        <v>206</v>
      </c>
      <c r="E1907" s="39"/>
      <c r="F1907" s="195" t="s">
        <v>2553</v>
      </c>
      <c r="G1907" s="39"/>
      <c r="H1907" s="39"/>
      <c r="I1907" s="196"/>
      <c r="J1907" s="39"/>
      <c r="K1907" s="39"/>
      <c r="L1907" s="42"/>
      <c r="M1907" s="197"/>
      <c r="N1907" s="198"/>
      <c r="O1907" s="67"/>
      <c r="P1907" s="67"/>
      <c r="Q1907" s="67"/>
      <c r="R1907" s="67"/>
      <c r="S1907" s="67"/>
      <c r="T1907" s="68"/>
      <c r="U1907" s="37"/>
      <c r="V1907" s="37"/>
      <c r="W1907" s="37"/>
      <c r="X1907" s="37"/>
      <c r="Y1907" s="37"/>
      <c r="Z1907" s="37"/>
      <c r="AA1907" s="37"/>
      <c r="AB1907" s="37"/>
      <c r="AC1907" s="37"/>
      <c r="AD1907" s="37"/>
      <c r="AE1907" s="37"/>
      <c r="AT1907" s="20" t="s">
        <v>206</v>
      </c>
      <c r="AU1907" s="20" t="s">
        <v>84</v>
      </c>
    </row>
    <row r="1908" spans="1:65" s="15" customFormat="1" ht="11.25">
      <c r="B1908" s="222"/>
      <c r="C1908" s="223"/>
      <c r="D1908" s="201" t="s">
        <v>213</v>
      </c>
      <c r="E1908" s="224" t="s">
        <v>28</v>
      </c>
      <c r="F1908" s="225" t="s">
        <v>412</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5" customFormat="1" ht="11.25">
      <c r="B1909" s="222"/>
      <c r="C1909" s="223"/>
      <c r="D1909" s="201" t="s">
        <v>213</v>
      </c>
      <c r="E1909" s="224" t="s">
        <v>28</v>
      </c>
      <c r="F1909" s="225" t="s">
        <v>2554</v>
      </c>
      <c r="G1909" s="223"/>
      <c r="H1909" s="224" t="s">
        <v>28</v>
      </c>
      <c r="I1909" s="226"/>
      <c r="J1909" s="223"/>
      <c r="K1909" s="223"/>
      <c r="L1909" s="227"/>
      <c r="M1909" s="228"/>
      <c r="N1909" s="229"/>
      <c r="O1909" s="229"/>
      <c r="P1909" s="229"/>
      <c r="Q1909" s="229"/>
      <c r="R1909" s="229"/>
      <c r="S1909" s="229"/>
      <c r="T1909" s="230"/>
      <c r="AT1909" s="231" t="s">
        <v>213</v>
      </c>
      <c r="AU1909" s="231" t="s">
        <v>84</v>
      </c>
      <c r="AV1909" s="15" t="s">
        <v>82</v>
      </c>
      <c r="AW1909" s="15" t="s">
        <v>35</v>
      </c>
      <c r="AX1909" s="15" t="s">
        <v>74</v>
      </c>
      <c r="AY1909" s="231" t="s">
        <v>197</v>
      </c>
    </row>
    <row r="1910" spans="1:65" s="13" customFormat="1" ht="11.25">
      <c r="B1910" s="199"/>
      <c r="C1910" s="200"/>
      <c r="D1910" s="201" t="s">
        <v>213</v>
      </c>
      <c r="E1910" s="202" t="s">
        <v>28</v>
      </c>
      <c r="F1910" s="203" t="s">
        <v>560</v>
      </c>
      <c r="G1910" s="200"/>
      <c r="H1910" s="204">
        <v>160.9</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3" customFormat="1" ht="11.25">
      <c r="B1911" s="199"/>
      <c r="C1911" s="200"/>
      <c r="D1911" s="201" t="s">
        <v>213</v>
      </c>
      <c r="E1911" s="202" t="s">
        <v>28</v>
      </c>
      <c r="F1911" s="203" t="s">
        <v>564</v>
      </c>
      <c r="G1911" s="200"/>
      <c r="H1911" s="204">
        <v>93.7</v>
      </c>
      <c r="I1911" s="205"/>
      <c r="J1911" s="200"/>
      <c r="K1911" s="200"/>
      <c r="L1911" s="206"/>
      <c r="M1911" s="207"/>
      <c r="N1911" s="208"/>
      <c r="O1911" s="208"/>
      <c r="P1911" s="208"/>
      <c r="Q1911" s="208"/>
      <c r="R1911" s="208"/>
      <c r="S1911" s="208"/>
      <c r="T1911" s="209"/>
      <c r="AT1911" s="210" t="s">
        <v>213</v>
      </c>
      <c r="AU1911" s="210" t="s">
        <v>84</v>
      </c>
      <c r="AV1911" s="13" t="s">
        <v>84</v>
      </c>
      <c r="AW1911" s="13" t="s">
        <v>35</v>
      </c>
      <c r="AX1911" s="13" t="s">
        <v>74</v>
      </c>
      <c r="AY1911" s="210" t="s">
        <v>197</v>
      </c>
    </row>
    <row r="1912" spans="1:65" s="16" customFormat="1" ht="11.25">
      <c r="B1912" s="232"/>
      <c r="C1912" s="233"/>
      <c r="D1912" s="201" t="s">
        <v>213</v>
      </c>
      <c r="E1912" s="234" t="s">
        <v>28</v>
      </c>
      <c r="F1912" s="235" t="s">
        <v>416</v>
      </c>
      <c r="G1912" s="233"/>
      <c r="H1912" s="236">
        <v>254.6</v>
      </c>
      <c r="I1912" s="237"/>
      <c r="J1912" s="233"/>
      <c r="K1912" s="233"/>
      <c r="L1912" s="238"/>
      <c r="M1912" s="239"/>
      <c r="N1912" s="240"/>
      <c r="O1912" s="240"/>
      <c r="P1912" s="240"/>
      <c r="Q1912" s="240"/>
      <c r="R1912" s="240"/>
      <c r="S1912" s="240"/>
      <c r="T1912" s="241"/>
      <c r="AT1912" s="242" t="s">
        <v>213</v>
      </c>
      <c r="AU1912" s="242" t="s">
        <v>84</v>
      </c>
      <c r="AV1912" s="16" t="s">
        <v>160</v>
      </c>
      <c r="AW1912" s="16" t="s">
        <v>35</v>
      </c>
      <c r="AX1912" s="16" t="s">
        <v>74</v>
      </c>
      <c r="AY1912" s="242" t="s">
        <v>197</v>
      </c>
    </row>
    <row r="1913" spans="1:65" s="15" customFormat="1" ht="11.25">
      <c r="B1913" s="222"/>
      <c r="C1913" s="223"/>
      <c r="D1913" s="201" t="s">
        <v>213</v>
      </c>
      <c r="E1913" s="224" t="s">
        <v>28</v>
      </c>
      <c r="F1913" s="225" t="s">
        <v>2555</v>
      </c>
      <c r="G1913" s="223"/>
      <c r="H1913" s="224" t="s">
        <v>28</v>
      </c>
      <c r="I1913" s="226"/>
      <c r="J1913" s="223"/>
      <c r="K1913" s="223"/>
      <c r="L1913" s="227"/>
      <c r="M1913" s="228"/>
      <c r="N1913" s="229"/>
      <c r="O1913" s="229"/>
      <c r="P1913" s="229"/>
      <c r="Q1913" s="229"/>
      <c r="R1913" s="229"/>
      <c r="S1913" s="229"/>
      <c r="T1913" s="230"/>
      <c r="AT1913" s="231" t="s">
        <v>213</v>
      </c>
      <c r="AU1913" s="231" t="s">
        <v>84</v>
      </c>
      <c r="AV1913" s="15" t="s">
        <v>82</v>
      </c>
      <c r="AW1913" s="15" t="s">
        <v>35</v>
      </c>
      <c r="AX1913" s="15" t="s">
        <v>74</v>
      </c>
      <c r="AY1913" s="231" t="s">
        <v>197</v>
      </c>
    </row>
    <row r="1914" spans="1:65" s="13" customFormat="1" ht="11.25">
      <c r="B1914" s="199"/>
      <c r="C1914" s="200"/>
      <c r="D1914" s="201" t="s">
        <v>213</v>
      </c>
      <c r="E1914" s="202" t="s">
        <v>28</v>
      </c>
      <c r="F1914" s="203" t="s">
        <v>538</v>
      </c>
      <c r="G1914" s="200"/>
      <c r="H1914" s="204">
        <v>1103</v>
      </c>
      <c r="I1914" s="205"/>
      <c r="J1914" s="200"/>
      <c r="K1914" s="200"/>
      <c r="L1914" s="206"/>
      <c r="M1914" s="207"/>
      <c r="N1914" s="208"/>
      <c r="O1914" s="208"/>
      <c r="P1914" s="208"/>
      <c r="Q1914" s="208"/>
      <c r="R1914" s="208"/>
      <c r="S1914" s="208"/>
      <c r="T1914" s="209"/>
      <c r="AT1914" s="210" t="s">
        <v>213</v>
      </c>
      <c r="AU1914" s="210" t="s">
        <v>84</v>
      </c>
      <c r="AV1914" s="13" t="s">
        <v>84</v>
      </c>
      <c r="AW1914" s="13" t="s">
        <v>35</v>
      </c>
      <c r="AX1914" s="13" t="s">
        <v>74</v>
      </c>
      <c r="AY1914" s="210" t="s">
        <v>197</v>
      </c>
    </row>
    <row r="1915" spans="1:65" s="14" customFormat="1" ht="11.25">
      <c r="B1915" s="211"/>
      <c r="C1915" s="212"/>
      <c r="D1915" s="201" t="s">
        <v>213</v>
      </c>
      <c r="E1915" s="213" t="s">
        <v>28</v>
      </c>
      <c r="F1915" s="214" t="s">
        <v>226</v>
      </c>
      <c r="G1915" s="212"/>
      <c r="H1915" s="215">
        <v>1357.6</v>
      </c>
      <c r="I1915" s="216"/>
      <c r="J1915" s="212"/>
      <c r="K1915" s="212"/>
      <c r="L1915" s="217"/>
      <c r="M1915" s="218"/>
      <c r="N1915" s="219"/>
      <c r="O1915" s="219"/>
      <c r="P1915" s="219"/>
      <c r="Q1915" s="219"/>
      <c r="R1915" s="219"/>
      <c r="S1915" s="219"/>
      <c r="T1915" s="220"/>
      <c r="AT1915" s="221" t="s">
        <v>213</v>
      </c>
      <c r="AU1915" s="221" t="s">
        <v>84</v>
      </c>
      <c r="AV1915" s="14" t="s">
        <v>204</v>
      </c>
      <c r="AW1915" s="14" t="s">
        <v>35</v>
      </c>
      <c r="AX1915" s="14" t="s">
        <v>82</v>
      </c>
      <c r="AY1915" s="221" t="s">
        <v>197</v>
      </c>
    </row>
    <row r="1916" spans="1:65" s="2" customFormat="1" ht="11.25">
      <c r="A1916" s="37"/>
      <c r="B1916" s="38"/>
      <c r="C1916" s="39"/>
      <c r="D1916" s="201" t="s">
        <v>1651</v>
      </c>
      <c r="E1916" s="39"/>
      <c r="F1916" s="257" t="s">
        <v>1732</v>
      </c>
      <c r="G1916" s="39"/>
      <c r="H1916" s="39"/>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1651</v>
      </c>
      <c r="E1917" s="39"/>
      <c r="F1917" s="258" t="s">
        <v>1733</v>
      </c>
      <c r="G1917" s="39"/>
      <c r="H1917" s="259">
        <v>0</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1651</v>
      </c>
      <c r="E1918" s="39"/>
      <c r="F1918" s="258" t="s">
        <v>1734</v>
      </c>
      <c r="G1918" s="39"/>
      <c r="H1918" s="259">
        <v>160.9</v>
      </c>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1.25">
      <c r="A1919" s="37"/>
      <c r="B1919" s="38"/>
      <c r="C1919" s="39"/>
      <c r="D1919" s="201" t="s">
        <v>1651</v>
      </c>
      <c r="E1919" s="39"/>
      <c r="F1919" s="257" t="s">
        <v>1735</v>
      </c>
      <c r="G1919" s="39"/>
      <c r="H1919" s="39"/>
      <c r="I1919" s="39"/>
      <c r="J1919" s="39"/>
      <c r="K1919" s="39"/>
      <c r="L1919" s="42"/>
      <c r="M1919" s="197"/>
      <c r="N1919" s="198"/>
      <c r="O1919" s="67"/>
      <c r="P1919" s="67"/>
      <c r="Q1919" s="67"/>
      <c r="R1919" s="67"/>
      <c r="S1919" s="67"/>
      <c r="T1919" s="68"/>
      <c r="U1919" s="37"/>
      <c r="V1919" s="37"/>
      <c r="W1919" s="37"/>
      <c r="X1919" s="37"/>
      <c r="Y1919" s="37"/>
      <c r="Z1919" s="37"/>
      <c r="AA1919" s="37"/>
      <c r="AB1919" s="37"/>
      <c r="AC1919" s="37"/>
      <c r="AD1919" s="37"/>
      <c r="AE1919" s="37"/>
      <c r="AU1919" s="20" t="s">
        <v>84</v>
      </c>
    </row>
    <row r="1920" spans="1:65" s="2" customFormat="1" ht="11.25">
      <c r="A1920" s="37"/>
      <c r="B1920" s="38"/>
      <c r="C1920" s="39"/>
      <c r="D1920" s="201" t="s">
        <v>1651</v>
      </c>
      <c r="E1920" s="39"/>
      <c r="F1920" s="258" t="s">
        <v>1736</v>
      </c>
      <c r="G1920" s="39"/>
      <c r="H1920" s="259">
        <v>93.7</v>
      </c>
      <c r="I1920" s="39"/>
      <c r="J1920" s="39"/>
      <c r="K1920" s="39"/>
      <c r="L1920" s="42"/>
      <c r="M1920" s="197"/>
      <c r="N1920" s="198"/>
      <c r="O1920" s="67"/>
      <c r="P1920" s="67"/>
      <c r="Q1920" s="67"/>
      <c r="R1920" s="67"/>
      <c r="S1920" s="67"/>
      <c r="T1920" s="68"/>
      <c r="U1920" s="37"/>
      <c r="V1920" s="37"/>
      <c r="W1920" s="37"/>
      <c r="X1920" s="37"/>
      <c r="Y1920" s="37"/>
      <c r="Z1920" s="37"/>
      <c r="AA1920" s="37"/>
      <c r="AB1920" s="37"/>
      <c r="AC1920" s="37"/>
      <c r="AD1920" s="37"/>
      <c r="AE1920" s="37"/>
      <c r="AU1920" s="20" t="s">
        <v>84</v>
      </c>
    </row>
    <row r="1921" spans="1:65" s="2" customFormat="1" ht="11.25">
      <c r="A1921" s="37"/>
      <c r="B1921" s="38"/>
      <c r="C1921" s="39"/>
      <c r="D1921" s="201" t="s">
        <v>1651</v>
      </c>
      <c r="E1921" s="39"/>
      <c r="F1921" s="257" t="s">
        <v>2556</v>
      </c>
      <c r="G1921" s="39"/>
      <c r="H1921" s="39"/>
      <c r="I1921" s="39"/>
      <c r="J1921" s="39"/>
      <c r="K1921" s="39"/>
      <c r="L1921" s="42"/>
      <c r="M1921" s="197"/>
      <c r="N1921" s="198"/>
      <c r="O1921" s="67"/>
      <c r="P1921" s="67"/>
      <c r="Q1921" s="67"/>
      <c r="R1921" s="67"/>
      <c r="S1921" s="67"/>
      <c r="T1921" s="68"/>
      <c r="U1921" s="37"/>
      <c r="V1921" s="37"/>
      <c r="W1921" s="37"/>
      <c r="X1921" s="37"/>
      <c r="Y1921" s="37"/>
      <c r="Z1921" s="37"/>
      <c r="AA1921" s="37"/>
      <c r="AB1921" s="37"/>
      <c r="AC1921" s="37"/>
      <c r="AD1921" s="37"/>
      <c r="AE1921" s="37"/>
      <c r="AU1921" s="20" t="s">
        <v>84</v>
      </c>
    </row>
    <row r="1922" spans="1:65" s="2" customFormat="1" ht="11.25">
      <c r="A1922" s="37"/>
      <c r="B1922" s="38"/>
      <c r="C1922" s="39"/>
      <c r="D1922" s="201" t="s">
        <v>1651</v>
      </c>
      <c r="E1922" s="39"/>
      <c r="F1922" s="258" t="s">
        <v>2557</v>
      </c>
      <c r="G1922" s="39"/>
      <c r="H1922" s="259">
        <v>1103</v>
      </c>
      <c r="I1922" s="39"/>
      <c r="J1922" s="39"/>
      <c r="K1922" s="39"/>
      <c r="L1922" s="42"/>
      <c r="M1922" s="197"/>
      <c r="N1922" s="198"/>
      <c r="O1922" s="67"/>
      <c r="P1922" s="67"/>
      <c r="Q1922" s="67"/>
      <c r="R1922" s="67"/>
      <c r="S1922" s="67"/>
      <c r="T1922" s="68"/>
      <c r="U1922" s="37"/>
      <c r="V1922" s="37"/>
      <c r="W1922" s="37"/>
      <c r="X1922" s="37"/>
      <c r="Y1922" s="37"/>
      <c r="Z1922" s="37"/>
      <c r="AA1922" s="37"/>
      <c r="AB1922" s="37"/>
      <c r="AC1922" s="37"/>
      <c r="AD1922" s="37"/>
      <c r="AE1922" s="37"/>
      <c r="AU1922" s="20" t="s">
        <v>84</v>
      </c>
    </row>
    <row r="1923" spans="1:65" s="2" customFormat="1" ht="16.5" customHeight="1">
      <c r="A1923" s="37"/>
      <c r="B1923" s="38"/>
      <c r="C1923" s="247" t="s">
        <v>2558</v>
      </c>
      <c r="D1923" s="247" t="s">
        <v>519</v>
      </c>
      <c r="E1923" s="248" t="s">
        <v>2559</v>
      </c>
      <c r="F1923" s="249" t="s">
        <v>2560</v>
      </c>
      <c r="G1923" s="250" t="s">
        <v>202</v>
      </c>
      <c r="H1923" s="251">
        <v>267.33</v>
      </c>
      <c r="I1923" s="252"/>
      <c r="J1923" s="253">
        <f>ROUND(I1923*H1923,2)</f>
        <v>0</v>
      </c>
      <c r="K1923" s="249" t="s">
        <v>203</v>
      </c>
      <c r="L1923" s="254"/>
      <c r="M1923" s="255" t="s">
        <v>28</v>
      </c>
      <c r="N1923" s="256" t="s">
        <v>45</v>
      </c>
      <c r="O1923" s="67"/>
      <c r="P1923" s="190">
        <f>O1923*H1923</f>
        <v>0</v>
      </c>
      <c r="Q1923" s="190">
        <v>2.5999999999999998E-4</v>
      </c>
      <c r="R1923" s="190">
        <f>Q1923*H1923</f>
        <v>6.9505799999999993E-2</v>
      </c>
      <c r="S1923" s="190">
        <v>0</v>
      </c>
      <c r="T1923" s="191">
        <f>S1923*H1923</f>
        <v>0</v>
      </c>
      <c r="U1923" s="37"/>
      <c r="V1923" s="37"/>
      <c r="W1923" s="37"/>
      <c r="X1923" s="37"/>
      <c r="Y1923" s="37"/>
      <c r="Z1923" s="37"/>
      <c r="AA1923" s="37"/>
      <c r="AB1923" s="37"/>
      <c r="AC1923" s="37"/>
      <c r="AD1923" s="37"/>
      <c r="AE1923" s="37"/>
      <c r="AR1923" s="192" t="s">
        <v>365</v>
      </c>
      <c r="AT1923" s="192" t="s">
        <v>519</v>
      </c>
      <c r="AU1923" s="192" t="s">
        <v>84</v>
      </c>
      <c r="AY1923" s="20" t="s">
        <v>197</v>
      </c>
      <c r="BE1923" s="193">
        <f>IF(N1923="základní",J1923,0)</f>
        <v>0</v>
      </c>
      <c r="BF1923" s="193">
        <f>IF(N1923="snížená",J1923,0)</f>
        <v>0</v>
      </c>
      <c r="BG1923" s="193">
        <f>IF(N1923="zákl. přenesená",J1923,0)</f>
        <v>0</v>
      </c>
      <c r="BH1923" s="193">
        <f>IF(N1923="sníž. přenesená",J1923,0)</f>
        <v>0</v>
      </c>
      <c r="BI1923" s="193">
        <f>IF(N1923="nulová",J1923,0)</f>
        <v>0</v>
      </c>
      <c r="BJ1923" s="20" t="s">
        <v>82</v>
      </c>
      <c r="BK1923" s="193">
        <f>ROUND(I1923*H1923,2)</f>
        <v>0</v>
      </c>
      <c r="BL1923" s="20" t="s">
        <v>283</v>
      </c>
      <c r="BM1923" s="192" t="s">
        <v>2561</v>
      </c>
    </row>
    <row r="1924" spans="1:65" s="13" customFormat="1" ht="11.25">
      <c r="B1924" s="199"/>
      <c r="C1924" s="200"/>
      <c r="D1924" s="201" t="s">
        <v>213</v>
      </c>
      <c r="E1924" s="200"/>
      <c r="F1924" s="203" t="s">
        <v>2562</v>
      </c>
      <c r="G1924" s="200"/>
      <c r="H1924" s="204">
        <v>267.33</v>
      </c>
      <c r="I1924" s="205"/>
      <c r="J1924" s="200"/>
      <c r="K1924" s="200"/>
      <c r="L1924" s="206"/>
      <c r="M1924" s="207"/>
      <c r="N1924" s="208"/>
      <c r="O1924" s="208"/>
      <c r="P1924" s="208"/>
      <c r="Q1924" s="208"/>
      <c r="R1924" s="208"/>
      <c r="S1924" s="208"/>
      <c r="T1924" s="209"/>
      <c r="AT1924" s="210" t="s">
        <v>213</v>
      </c>
      <c r="AU1924" s="210" t="s">
        <v>84</v>
      </c>
      <c r="AV1924" s="13" t="s">
        <v>84</v>
      </c>
      <c r="AW1924" s="13" t="s">
        <v>4</v>
      </c>
      <c r="AX1924" s="13" t="s">
        <v>82</v>
      </c>
      <c r="AY1924" s="210" t="s">
        <v>197</v>
      </c>
    </row>
    <row r="1925" spans="1:65" s="2" customFormat="1" ht="16.5" customHeight="1">
      <c r="A1925" s="37"/>
      <c r="B1925" s="38"/>
      <c r="C1925" s="247" t="s">
        <v>2563</v>
      </c>
      <c r="D1925" s="247" t="s">
        <v>519</v>
      </c>
      <c r="E1925" s="248" t="s">
        <v>2564</v>
      </c>
      <c r="F1925" s="249" t="s">
        <v>2565</v>
      </c>
      <c r="G1925" s="250" t="s">
        <v>202</v>
      </c>
      <c r="H1925" s="251">
        <v>1125.06</v>
      </c>
      <c r="I1925" s="252"/>
      <c r="J1925" s="253">
        <f>ROUND(I1925*H1925,2)</f>
        <v>0</v>
      </c>
      <c r="K1925" s="249" t="s">
        <v>203</v>
      </c>
      <c r="L1925" s="254"/>
      <c r="M1925" s="255" t="s">
        <v>28</v>
      </c>
      <c r="N1925" s="256" t="s">
        <v>45</v>
      </c>
      <c r="O1925" s="67"/>
      <c r="P1925" s="190">
        <f>O1925*H1925</f>
        <v>0</v>
      </c>
      <c r="Q1925" s="190">
        <v>4.1999999999999997E-3</v>
      </c>
      <c r="R1925" s="190">
        <f>Q1925*H1925</f>
        <v>4.7252519999999993</v>
      </c>
      <c r="S1925" s="190">
        <v>0</v>
      </c>
      <c r="T1925" s="191">
        <f>S1925*H1925</f>
        <v>0</v>
      </c>
      <c r="U1925" s="37"/>
      <c r="V1925" s="37"/>
      <c r="W1925" s="37"/>
      <c r="X1925" s="37"/>
      <c r="Y1925" s="37"/>
      <c r="Z1925" s="37"/>
      <c r="AA1925" s="37"/>
      <c r="AB1925" s="37"/>
      <c r="AC1925" s="37"/>
      <c r="AD1925" s="37"/>
      <c r="AE1925" s="37"/>
      <c r="AR1925" s="192" t="s">
        <v>365</v>
      </c>
      <c r="AT1925" s="192" t="s">
        <v>519</v>
      </c>
      <c r="AU1925" s="192" t="s">
        <v>84</v>
      </c>
      <c r="AY1925" s="20" t="s">
        <v>197</v>
      </c>
      <c r="BE1925" s="193">
        <f>IF(N1925="základní",J1925,0)</f>
        <v>0</v>
      </c>
      <c r="BF1925" s="193">
        <f>IF(N1925="snížená",J1925,0)</f>
        <v>0</v>
      </c>
      <c r="BG1925" s="193">
        <f>IF(N1925="zákl. přenesená",J1925,0)</f>
        <v>0</v>
      </c>
      <c r="BH1925" s="193">
        <f>IF(N1925="sníž. přenesená",J1925,0)</f>
        <v>0</v>
      </c>
      <c r="BI1925" s="193">
        <f>IF(N1925="nulová",J1925,0)</f>
        <v>0</v>
      </c>
      <c r="BJ1925" s="20" t="s">
        <v>82</v>
      </c>
      <c r="BK1925" s="193">
        <f>ROUND(I1925*H1925,2)</f>
        <v>0</v>
      </c>
      <c r="BL1925" s="20" t="s">
        <v>283</v>
      </c>
      <c r="BM1925" s="192" t="s">
        <v>2566</v>
      </c>
    </row>
    <row r="1926" spans="1:65" s="13" customFormat="1" ht="11.25">
      <c r="B1926" s="199"/>
      <c r="C1926" s="200"/>
      <c r="D1926" s="201" t="s">
        <v>213</v>
      </c>
      <c r="E1926" s="202" t="s">
        <v>28</v>
      </c>
      <c r="F1926" s="203" t="s">
        <v>538</v>
      </c>
      <c r="G1926" s="200"/>
      <c r="H1926" s="204">
        <v>1103</v>
      </c>
      <c r="I1926" s="205"/>
      <c r="J1926" s="200"/>
      <c r="K1926" s="200"/>
      <c r="L1926" s="206"/>
      <c r="M1926" s="207"/>
      <c r="N1926" s="208"/>
      <c r="O1926" s="208"/>
      <c r="P1926" s="208"/>
      <c r="Q1926" s="208"/>
      <c r="R1926" s="208"/>
      <c r="S1926" s="208"/>
      <c r="T1926" s="209"/>
      <c r="AT1926" s="210" t="s">
        <v>213</v>
      </c>
      <c r="AU1926" s="210" t="s">
        <v>84</v>
      </c>
      <c r="AV1926" s="13" t="s">
        <v>84</v>
      </c>
      <c r="AW1926" s="13" t="s">
        <v>35</v>
      </c>
      <c r="AX1926" s="13" t="s">
        <v>82</v>
      </c>
      <c r="AY1926" s="210" t="s">
        <v>197</v>
      </c>
    </row>
    <row r="1927" spans="1:65" s="2" customFormat="1" ht="11.25">
      <c r="A1927" s="37"/>
      <c r="B1927" s="38"/>
      <c r="C1927" s="39"/>
      <c r="D1927" s="201" t="s">
        <v>1651</v>
      </c>
      <c r="E1927" s="39"/>
      <c r="F1927" s="257" t="s">
        <v>2556</v>
      </c>
      <c r="G1927" s="39"/>
      <c r="H1927" s="39"/>
      <c r="I1927" s="39"/>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U1927" s="20" t="s">
        <v>84</v>
      </c>
    </row>
    <row r="1928" spans="1:65" s="2" customFormat="1" ht="11.25">
      <c r="A1928" s="37"/>
      <c r="B1928" s="38"/>
      <c r="C1928" s="39"/>
      <c r="D1928" s="201" t="s">
        <v>1651</v>
      </c>
      <c r="E1928" s="39"/>
      <c r="F1928" s="258" t="s">
        <v>2557</v>
      </c>
      <c r="G1928" s="39"/>
      <c r="H1928" s="259">
        <v>1103</v>
      </c>
      <c r="I1928" s="39"/>
      <c r="J1928" s="39"/>
      <c r="K1928" s="39"/>
      <c r="L1928" s="42"/>
      <c r="M1928" s="197"/>
      <c r="N1928" s="198"/>
      <c r="O1928" s="67"/>
      <c r="P1928" s="67"/>
      <c r="Q1928" s="67"/>
      <c r="R1928" s="67"/>
      <c r="S1928" s="67"/>
      <c r="T1928" s="68"/>
      <c r="U1928" s="37"/>
      <c r="V1928" s="37"/>
      <c r="W1928" s="37"/>
      <c r="X1928" s="37"/>
      <c r="Y1928" s="37"/>
      <c r="Z1928" s="37"/>
      <c r="AA1928" s="37"/>
      <c r="AB1928" s="37"/>
      <c r="AC1928" s="37"/>
      <c r="AD1928" s="37"/>
      <c r="AE1928" s="37"/>
      <c r="AU1928" s="20" t="s">
        <v>84</v>
      </c>
    </row>
    <row r="1929" spans="1:65" s="13" customFormat="1" ht="11.25">
      <c r="B1929" s="199"/>
      <c r="C1929" s="200"/>
      <c r="D1929" s="201" t="s">
        <v>213</v>
      </c>
      <c r="E1929" s="200"/>
      <c r="F1929" s="203" t="s">
        <v>2567</v>
      </c>
      <c r="G1929" s="200"/>
      <c r="H1929" s="204">
        <v>1125.06</v>
      </c>
      <c r="I1929" s="205"/>
      <c r="J1929" s="200"/>
      <c r="K1929" s="200"/>
      <c r="L1929" s="206"/>
      <c r="M1929" s="207"/>
      <c r="N1929" s="208"/>
      <c r="O1929" s="208"/>
      <c r="P1929" s="208"/>
      <c r="Q1929" s="208"/>
      <c r="R1929" s="208"/>
      <c r="S1929" s="208"/>
      <c r="T1929" s="209"/>
      <c r="AT1929" s="210" t="s">
        <v>213</v>
      </c>
      <c r="AU1929" s="210" t="s">
        <v>84</v>
      </c>
      <c r="AV1929" s="13" t="s">
        <v>84</v>
      </c>
      <c r="AW1929" s="13" t="s">
        <v>4</v>
      </c>
      <c r="AX1929" s="13" t="s">
        <v>82</v>
      </c>
      <c r="AY1929" s="210" t="s">
        <v>197</v>
      </c>
    </row>
    <row r="1930" spans="1:65" s="2" customFormat="1" ht="24.2" customHeight="1">
      <c r="A1930" s="37"/>
      <c r="B1930" s="38"/>
      <c r="C1930" s="181" t="s">
        <v>2568</v>
      </c>
      <c r="D1930" s="181" t="s">
        <v>199</v>
      </c>
      <c r="E1930" s="182" t="s">
        <v>2569</v>
      </c>
      <c r="F1930" s="183" t="s">
        <v>2570</v>
      </c>
      <c r="G1930" s="184" t="s">
        <v>202</v>
      </c>
      <c r="H1930" s="185">
        <v>401</v>
      </c>
      <c r="I1930" s="186"/>
      <c r="J1930" s="187">
        <f>ROUND(I1930*H1930,2)</f>
        <v>0</v>
      </c>
      <c r="K1930" s="183" t="s">
        <v>203</v>
      </c>
      <c r="L1930" s="42"/>
      <c r="M1930" s="188" t="s">
        <v>28</v>
      </c>
      <c r="N1930" s="189" t="s">
        <v>45</v>
      </c>
      <c r="O1930" s="67"/>
      <c r="P1930" s="190">
        <f>O1930*H1930</f>
        <v>0</v>
      </c>
      <c r="Q1930" s="190">
        <v>0</v>
      </c>
      <c r="R1930" s="190">
        <f>Q1930*H1930</f>
        <v>0</v>
      </c>
      <c r="S1930" s="190">
        <v>0</v>
      </c>
      <c r="T1930" s="191">
        <f>S1930*H1930</f>
        <v>0</v>
      </c>
      <c r="U1930" s="37"/>
      <c r="V1930" s="37"/>
      <c r="W1930" s="37"/>
      <c r="X1930" s="37"/>
      <c r="Y1930" s="37"/>
      <c r="Z1930" s="37"/>
      <c r="AA1930" s="37"/>
      <c r="AB1930" s="37"/>
      <c r="AC1930" s="37"/>
      <c r="AD1930" s="37"/>
      <c r="AE1930" s="37"/>
      <c r="AR1930" s="192" t="s">
        <v>283</v>
      </c>
      <c r="AT1930" s="192" t="s">
        <v>199</v>
      </c>
      <c r="AU1930" s="192" t="s">
        <v>84</v>
      </c>
      <c r="AY1930" s="20" t="s">
        <v>197</v>
      </c>
      <c r="BE1930" s="193">
        <f>IF(N1930="základní",J1930,0)</f>
        <v>0</v>
      </c>
      <c r="BF1930" s="193">
        <f>IF(N1930="snížená",J1930,0)</f>
        <v>0</v>
      </c>
      <c r="BG1930" s="193">
        <f>IF(N1930="zákl. přenesená",J1930,0)</f>
        <v>0</v>
      </c>
      <c r="BH1930" s="193">
        <f>IF(N1930="sníž. přenesená",J1930,0)</f>
        <v>0</v>
      </c>
      <c r="BI1930" s="193">
        <f>IF(N1930="nulová",J1930,0)</f>
        <v>0</v>
      </c>
      <c r="BJ1930" s="20" t="s">
        <v>82</v>
      </c>
      <c r="BK1930" s="193">
        <f>ROUND(I1930*H1930,2)</f>
        <v>0</v>
      </c>
      <c r="BL1930" s="20" t="s">
        <v>283</v>
      </c>
      <c r="BM1930" s="192" t="s">
        <v>2571</v>
      </c>
    </row>
    <row r="1931" spans="1:65" s="2" customFormat="1" ht="11.25">
      <c r="A1931" s="37"/>
      <c r="B1931" s="38"/>
      <c r="C1931" s="39"/>
      <c r="D1931" s="194" t="s">
        <v>206</v>
      </c>
      <c r="E1931" s="39"/>
      <c r="F1931" s="195" t="s">
        <v>2572</v>
      </c>
      <c r="G1931" s="39"/>
      <c r="H1931" s="39"/>
      <c r="I1931" s="196"/>
      <c r="J1931" s="39"/>
      <c r="K1931" s="39"/>
      <c r="L1931" s="42"/>
      <c r="M1931" s="197"/>
      <c r="N1931" s="198"/>
      <c r="O1931" s="67"/>
      <c r="P1931" s="67"/>
      <c r="Q1931" s="67"/>
      <c r="R1931" s="67"/>
      <c r="S1931" s="67"/>
      <c r="T1931" s="68"/>
      <c r="U1931" s="37"/>
      <c r="V1931" s="37"/>
      <c r="W1931" s="37"/>
      <c r="X1931" s="37"/>
      <c r="Y1931" s="37"/>
      <c r="Z1931" s="37"/>
      <c r="AA1931" s="37"/>
      <c r="AB1931" s="37"/>
      <c r="AC1931" s="37"/>
      <c r="AD1931" s="37"/>
      <c r="AE1931" s="37"/>
      <c r="AT1931" s="20" t="s">
        <v>206</v>
      </c>
      <c r="AU1931" s="20" t="s">
        <v>84</v>
      </c>
    </row>
    <row r="1932" spans="1:65" s="15" customFormat="1" ht="11.25">
      <c r="B1932" s="222"/>
      <c r="C1932" s="223"/>
      <c r="D1932" s="201" t="s">
        <v>213</v>
      </c>
      <c r="E1932" s="224" t="s">
        <v>28</v>
      </c>
      <c r="F1932" s="225" t="s">
        <v>412</v>
      </c>
      <c r="G1932" s="223"/>
      <c r="H1932" s="224" t="s">
        <v>28</v>
      </c>
      <c r="I1932" s="226"/>
      <c r="J1932" s="223"/>
      <c r="K1932" s="223"/>
      <c r="L1932" s="227"/>
      <c r="M1932" s="228"/>
      <c r="N1932" s="229"/>
      <c r="O1932" s="229"/>
      <c r="P1932" s="229"/>
      <c r="Q1932" s="229"/>
      <c r="R1932" s="229"/>
      <c r="S1932" s="229"/>
      <c r="T1932" s="230"/>
      <c r="AT1932" s="231" t="s">
        <v>213</v>
      </c>
      <c r="AU1932" s="231" t="s">
        <v>84</v>
      </c>
      <c r="AV1932" s="15" t="s">
        <v>82</v>
      </c>
      <c r="AW1932" s="15" t="s">
        <v>35</v>
      </c>
      <c r="AX1932" s="15" t="s">
        <v>74</v>
      </c>
      <c r="AY1932" s="231" t="s">
        <v>197</v>
      </c>
    </row>
    <row r="1933" spans="1:65" s="15" customFormat="1" ht="11.25">
      <c r="B1933" s="222"/>
      <c r="C1933" s="223"/>
      <c r="D1933" s="201" t="s">
        <v>213</v>
      </c>
      <c r="E1933" s="224" t="s">
        <v>28</v>
      </c>
      <c r="F1933" s="225" t="s">
        <v>2573</v>
      </c>
      <c r="G1933" s="223"/>
      <c r="H1933" s="224" t="s">
        <v>28</v>
      </c>
      <c r="I1933" s="226"/>
      <c r="J1933" s="223"/>
      <c r="K1933" s="223"/>
      <c r="L1933" s="227"/>
      <c r="M1933" s="228"/>
      <c r="N1933" s="229"/>
      <c r="O1933" s="229"/>
      <c r="P1933" s="229"/>
      <c r="Q1933" s="229"/>
      <c r="R1933" s="229"/>
      <c r="S1933" s="229"/>
      <c r="T1933" s="230"/>
      <c r="AT1933" s="231" t="s">
        <v>213</v>
      </c>
      <c r="AU1933" s="231" t="s">
        <v>84</v>
      </c>
      <c r="AV1933" s="15" t="s">
        <v>82</v>
      </c>
      <c r="AW1933" s="15" t="s">
        <v>35</v>
      </c>
      <c r="AX1933" s="15" t="s">
        <v>74</v>
      </c>
      <c r="AY1933" s="231" t="s">
        <v>197</v>
      </c>
    </row>
    <row r="1934" spans="1:65" s="13" customFormat="1" ht="11.25">
      <c r="B1934" s="199"/>
      <c r="C1934" s="200"/>
      <c r="D1934" s="201" t="s">
        <v>213</v>
      </c>
      <c r="E1934" s="202" t="s">
        <v>28</v>
      </c>
      <c r="F1934" s="203" t="s">
        <v>2574</v>
      </c>
      <c r="G1934" s="200"/>
      <c r="H1934" s="204">
        <v>9.6</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3" customFormat="1" ht="11.25">
      <c r="B1935" s="199"/>
      <c r="C1935" s="200"/>
      <c r="D1935" s="201" t="s">
        <v>213</v>
      </c>
      <c r="E1935" s="202" t="s">
        <v>28</v>
      </c>
      <c r="F1935" s="203" t="s">
        <v>2575</v>
      </c>
      <c r="G1935" s="200"/>
      <c r="H1935" s="204">
        <v>148.69999999999999</v>
      </c>
      <c r="I1935" s="205"/>
      <c r="J1935" s="200"/>
      <c r="K1935" s="200"/>
      <c r="L1935" s="206"/>
      <c r="M1935" s="207"/>
      <c r="N1935" s="208"/>
      <c r="O1935" s="208"/>
      <c r="P1935" s="208"/>
      <c r="Q1935" s="208"/>
      <c r="R1935" s="208"/>
      <c r="S1935" s="208"/>
      <c r="T1935" s="209"/>
      <c r="AT1935" s="210" t="s">
        <v>213</v>
      </c>
      <c r="AU1935" s="210" t="s">
        <v>84</v>
      </c>
      <c r="AV1935" s="13" t="s">
        <v>84</v>
      </c>
      <c r="AW1935" s="13" t="s">
        <v>35</v>
      </c>
      <c r="AX1935" s="13" t="s">
        <v>74</v>
      </c>
      <c r="AY1935" s="210" t="s">
        <v>197</v>
      </c>
    </row>
    <row r="1936" spans="1:65" s="13" customFormat="1" ht="11.25">
      <c r="B1936" s="199"/>
      <c r="C1936" s="200"/>
      <c r="D1936" s="201" t="s">
        <v>213</v>
      </c>
      <c r="E1936" s="202" t="s">
        <v>28</v>
      </c>
      <c r="F1936" s="203" t="s">
        <v>2576</v>
      </c>
      <c r="G1936" s="200"/>
      <c r="H1936" s="204">
        <v>122.2</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51" s="13" customFormat="1" ht="11.25">
      <c r="B1937" s="199"/>
      <c r="C1937" s="200"/>
      <c r="D1937" s="201" t="s">
        <v>213</v>
      </c>
      <c r="E1937" s="202" t="s">
        <v>28</v>
      </c>
      <c r="F1937" s="203" t="s">
        <v>2577</v>
      </c>
      <c r="G1937" s="200"/>
      <c r="H1937" s="204">
        <v>55.7</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3" customFormat="1" ht="11.25">
      <c r="B1938" s="199"/>
      <c r="C1938" s="200"/>
      <c r="D1938" s="201" t="s">
        <v>213</v>
      </c>
      <c r="E1938" s="202" t="s">
        <v>28</v>
      </c>
      <c r="F1938" s="203" t="s">
        <v>2578</v>
      </c>
      <c r="G1938" s="200"/>
      <c r="H1938" s="204">
        <v>34.4</v>
      </c>
      <c r="I1938" s="205"/>
      <c r="J1938" s="200"/>
      <c r="K1938" s="200"/>
      <c r="L1938" s="206"/>
      <c r="M1938" s="207"/>
      <c r="N1938" s="208"/>
      <c r="O1938" s="208"/>
      <c r="P1938" s="208"/>
      <c r="Q1938" s="208"/>
      <c r="R1938" s="208"/>
      <c r="S1938" s="208"/>
      <c r="T1938" s="209"/>
      <c r="AT1938" s="210" t="s">
        <v>213</v>
      </c>
      <c r="AU1938" s="210" t="s">
        <v>84</v>
      </c>
      <c r="AV1938" s="13" t="s">
        <v>84</v>
      </c>
      <c r="AW1938" s="13" t="s">
        <v>35</v>
      </c>
      <c r="AX1938" s="13" t="s">
        <v>74</v>
      </c>
      <c r="AY1938" s="210" t="s">
        <v>197</v>
      </c>
    </row>
    <row r="1939" spans="1:51" s="16" customFormat="1" ht="11.25">
      <c r="B1939" s="232"/>
      <c r="C1939" s="233"/>
      <c r="D1939" s="201" t="s">
        <v>213</v>
      </c>
      <c r="E1939" s="234" t="s">
        <v>28</v>
      </c>
      <c r="F1939" s="235" t="s">
        <v>416</v>
      </c>
      <c r="G1939" s="233"/>
      <c r="H1939" s="236">
        <v>370.6</v>
      </c>
      <c r="I1939" s="237"/>
      <c r="J1939" s="233"/>
      <c r="K1939" s="233"/>
      <c r="L1939" s="238"/>
      <c r="M1939" s="239"/>
      <c r="N1939" s="240"/>
      <c r="O1939" s="240"/>
      <c r="P1939" s="240"/>
      <c r="Q1939" s="240"/>
      <c r="R1939" s="240"/>
      <c r="S1939" s="240"/>
      <c r="T1939" s="241"/>
      <c r="AT1939" s="242" t="s">
        <v>213</v>
      </c>
      <c r="AU1939" s="242" t="s">
        <v>84</v>
      </c>
      <c r="AV1939" s="16" t="s">
        <v>160</v>
      </c>
      <c r="AW1939" s="16" t="s">
        <v>35</v>
      </c>
      <c r="AX1939" s="16" t="s">
        <v>74</v>
      </c>
      <c r="AY1939" s="242" t="s">
        <v>197</v>
      </c>
    </row>
    <row r="1940" spans="1:51" s="15" customFormat="1" ht="11.25">
      <c r="B1940" s="222"/>
      <c r="C1940" s="223"/>
      <c r="D1940" s="201" t="s">
        <v>213</v>
      </c>
      <c r="E1940" s="224" t="s">
        <v>28</v>
      </c>
      <c r="F1940" s="225" t="s">
        <v>2579</v>
      </c>
      <c r="G1940" s="223"/>
      <c r="H1940" s="224" t="s">
        <v>28</v>
      </c>
      <c r="I1940" s="226"/>
      <c r="J1940" s="223"/>
      <c r="K1940" s="223"/>
      <c r="L1940" s="227"/>
      <c r="M1940" s="228"/>
      <c r="N1940" s="229"/>
      <c r="O1940" s="229"/>
      <c r="P1940" s="229"/>
      <c r="Q1940" s="229"/>
      <c r="R1940" s="229"/>
      <c r="S1940" s="229"/>
      <c r="T1940" s="230"/>
      <c r="AT1940" s="231" t="s">
        <v>213</v>
      </c>
      <c r="AU1940" s="231" t="s">
        <v>84</v>
      </c>
      <c r="AV1940" s="15" t="s">
        <v>82</v>
      </c>
      <c r="AW1940" s="15" t="s">
        <v>35</v>
      </c>
      <c r="AX1940" s="15" t="s">
        <v>74</v>
      </c>
      <c r="AY1940" s="231" t="s">
        <v>197</v>
      </c>
    </row>
    <row r="1941" spans="1:51" s="13" customFormat="1" ht="11.25">
      <c r="B1941" s="199"/>
      <c r="C1941" s="200"/>
      <c r="D1941" s="201" t="s">
        <v>213</v>
      </c>
      <c r="E1941" s="202" t="s">
        <v>28</v>
      </c>
      <c r="F1941" s="203" t="s">
        <v>2580</v>
      </c>
      <c r="G1941" s="200"/>
      <c r="H1941" s="204">
        <v>30.4</v>
      </c>
      <c r="I1941" s="205"/>
      <c r="J1941" s="200"/>
      <c r="K1941" s="200"/>
      <c r="L1941" s="206"/>
      <c r="M1941" s="207"/>
      <c r="N1941" s="208"/>
      <c r="O1941" s="208"/>
      <c r="P1941" s="208"/>
      <c r="Q1941" s="208"/>
      <c r="R1941" s="208"/>
      <c r="S1941" s="208"/>
      <c r="T1941" s="209"/>
      <c r="AT1941" s="210" t="s">
        <v>213</v>
      </c>
      <c r="AU1941" s="210" t="s">
        <v>84</v>
      </c>
      <c r="AV1941" s="13" t="s">
        <v>84</v>
      </c>
      <c r="AW1941" s="13" t="s">
        <v>35</v>
      </c>
      <c r="AX1941" s="13" t="s">
        <v>74</v>
      </c>
      <c r="AY1941" s="210" t="s">
        <v>197</v>
      </c>
    </row>
    <row r="1942" spans="1:51" s="14" customFormat="1" ht="11.25">
      <c r="B1942" s="211"/>
      <c r="C1942" s="212"/>
      <c r="D1942" s="201" t="s">
        <v>213</v>
      </c>
      <c r="E1942" s="213" t="s">
        <v>28</v>
      </c>
      <c r="F1942" s="214" t="s">
        <v>226</v>
      </c>
      <c r="G1942" s="212"/>
      <c r="H1942" s="215">
        <v>401</v>
      </c>
      <c r="I1942" s="216"/>
      <c r="J1942" s="212"/>
      <c r="K1942" s="212"/>
      <c r="L1942" s="217"/>
      <c r="M1942" s="218"/>
      <c r="N1942" s="219"/>
      <c r="O1942" s="219"/>
      <c r="P1942" s="219"/>
      <c r="Q1942" s="219"/>
      <c r="R1942" s="219"/>
      <c r="S1942" s="219"/>
      <c r="T1942" s="220"/>
      <c r="AT1942" s="221" t="s">
        <v>213</v>
      </c>
      <c r="AU1942" s="221" t="s">
        <v>84</v>
      </c>
      <c r="AV1942" s="14" t="s">
        <v>204</v>
      </c>
      <c r="AW1942" s="14" t="s">
        <v>35</v>
      </c>
      <c r="AX1942" s="14" t="s">
        <v>82</v>
      </c>
      <c r="AY1942" s="221" t="s">
        <v>197</v>
      </c>
    </row>
    <row r="1943" spans="1:51" s="2" customFormat="1" ht="11.25">
      <c r="A1943" s="37"/>
      <c r="B1943" s="38"/>
      <c r="C1943" s="39"/>
      <c r="D1943" s="201" t="s">
        <v>1651</v>
      </c>
      <c r="E1943" s="39"/>
      <c r="F1943" s="257" t="s">
        <v>1652</v>
      </c>
      <c r="G1943" s="39"/>
      <c r="H1943" s="39"/>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1651</v>
      </c>
      <c r="E1944" s="39"/>
      <c r="F1944" s="258" t="s">
        <v>1653</v>
      </c>
      <c r="G1944" s="39"/>
      <c r="H1944" s="259">
        <v>9.6</v>
      </c>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1651</v>
      </c>
      <c r="E1945" s="39"/>
      <c r="F1945" s="257" t="s">
        <v>1654</v>
      </c>
      <c r="G1945" s="39"/>
      <c r="H1945" s="39"/>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1651</v>
      </c>
      <c r="E1946" s="39"/>
      <c r="F1946" s="258" t="s">
        <v>1655</v>
      </c>
      <c r="G1946" s="39"/>
      <c r="H1946" s="259">
        <v>0</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1651</v>
      </c>
      <c r="E1947" s="39"/>
      <c r="F1947" s="258" t="s">
        <v>1656</v>
      </c>
      <c r="G1947" s="39"/>
      <c r="H1947" s="259">
        <v>148.69999999999999</v>
      </c>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1651</v>
      </c>
      <c r="E1948" s="39"/>
      <c r="F1948" s="257" t="s">
        <v>1657</v>
      </c>
      <c r="G1948" s="39"/>
      <c r="H1948" s="39"/>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1651</v>
      </c>
      <c r="E1949" s="39"/>
      <c r="F1949" s="258" t="s">
        <v>1658</v>
      </c>
      <c r="G1949" s="39"/>
      <c r="H1949" s="259">
        <v>0</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1651</v>
      </c>
      <c r="E1950" s="39"/>
      <c r="F1950" s="258" t="s">
        <v>1659</v>
      </c>
      <c r="G1950" s="39"/>
      <c r="H1950" s="259">
        <v>122.2</v>
      </c>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1651</v>
      </c>
      <c r="E1951" s="39"/>
      <c r="F1951" s="257" t="s">
        <v>1660</v>
      </c>
      <c r="G1951" s="39"/>
      <c r="H1951" s="39"/>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1651</v>
      </c>
      <c r="E1952" s="39"/>
      <c r="F1952" s="258" t="s">
        <v>1661</v>
      </c>
      <c r="G1952" s="39"/>
      <c r="H1952" s="259">
        <v>55.7</v>
      </c>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1.25">
      <c r="A1953" s="37"/>
      <c r="B1953" s="38"/>
      <c r="C1953" s="39"/>
      <c r="D1953" s="201" t="s">
        <v>1651</v>
      </c>
      <c r="E1953" s="39"/>
      <c r="F1953" s="257" t="s">
        <v>1662</v>
      </c>
      <c r="G1953" s="39"/>
      <c r="H1953" s="39"/>
      <c r="I1953" s="39"/>
      <c r="J1953" s="39"/>
      <c r="K1953" s="39"/>
      <c r="L1953" s="42"/>
      <c r="M1953" s="197"/>
      <c r="N1953" s="198"/>
      <c r="O1953" s="67"/>
      <c r="P1953" s="67"/>
      <c r="Q1953" s="67"/>
      <c r="R1953" s="67"/>
      <c r="S1953" s="67"/>
      <c r="T1953" s="68"/>
      <c r="U1953" s="37"/>
      <c r="V1953" s="37"/>
      <c r="W1953" s="37"/>
      <c r="X1953" s="37"/>
      <c r="Y1953" s="37"/>
      <c r="Z1953" s="37"/>
      <c r="AA1953" s="37"/>
      <c r="AB1953" s="37"/>
      <c r="AC1953" s="37"/>
      <c r="AD1953" s="37"/>
      <c r="AE1953" s="37"/>
      <c r="AU1953" s="20" t="s">
        <v>84</v>
      </c>
    </row>
    <row r="1954" spans="1:65" s="2" customFormat="1" ht="11.25">
      <c r="A1954" s="37"/>
      <c r="B1954" s="38"/>
      <c r="C1954" s="39"/>
      <c r="D1954" s="201" t="s">
        <v>1651</v>
      </c>
      <c r="E1954" s="39"/>
      <c r="F1954" s="258" t="s">
        <v>1663</v>
      </c>
      <c r="G1954" s="39"/>
      <c r="H1954" s="259">
        <v>34.4</v>
      </c>
      <c r="I1954" s="39"/>
      <c r="J1954" s="39"/>
      <c r="K1954" s="39"/>
      <c r="L1954" s="42"/>
      <c r="M1954" s="197"/>
      <c r="N1954" s="198"/>
      <c r="O1954" s="67"/>
      <c r="P1954" s="67"/>
      <c r="Q1954" s="67"/>
      <c r="R1954" s="67"/>
      <c r="S1954" s="67"/>
      <c r="T1954" s="68"/>
      <c r="U1954" s="37"/>
      <c r="V1954" s="37"/>
      <c r="W1954" s="37"/>
      <c r="X1954" s="37"/>
      <c r="Y1954" s="37"/>
      <c r="Z1954" s="37"/>
      <c r="AA1954" s="37"/>
      <c r="AB1954" s="37"/>
      <c r="AC1954" s="37"/>
      <c r="AD1954" s="37"/>
      <c r="AE1954" s="37"/>
      <c r="AU1954" s="20" t="s">
        <v>84</v>
      </c>
    </row>
    <row r="1955" spans="1:65" s="2" customFormat="1" ht="11.25">
      <c r="A1955" s="37"/>
      <c r="B1955" s="38"/>
      <c r="C1955" s="39"/>
      <c r="D1955" s="201" t="s">
        <v>1651</v>
      </c>
      <c r="E1955" s="39"/>
      <c r="F1955" s="257" t="s">
        <v>1664</v>
      </c>
      <c r="G1955" s="39"/>
      <c r="H1955" s="39"/>
      <c r="I1955" s="39"/>
      <c r="J1955" s="39"/>
      <c r="K1955" s="39"/>
      <c r="L1955" s="42"/>
      <c r="M1955" s="197"/>
      <c r="N1955" s="198"/>
      <c r="O1955" s="67"/>
      <c r="P1955" s="67"/>
      <c r="Q1955" s="67"/>
      <c r="R1955" s="67"/>
      <c r="S1955" s="67"/>
      <c r="T1955" s="68"/>
      <c r="U1955" s="37"/>
      <c r="V1955" s="37"/>
      <c r="W1955" s="37"/>
      <c r="X1955" s="37"/>
      <c r="Y1955" s="37"/>
      <c r="Z1955" s="37"/>
      <c r="AA1955" s="37"/>
      <c r="AB1955" s="37"/>
      <c r="AC1955" s="37"/>
      <c r="AD1955" s="37"/>
      <c r="AE1955" s="37"/>
      <c r="AU1955" s="20" t="s">
        <v>84</v>
      </c>
    </row>
    <row r="1956" spans="1:65" s="2" customFormat="1" ht="11.25">
      <c r="A1956" s="37"/>
      <c r="B1956" s="38"/>
      <c r="C1956" s="39"/>
      <c r="D1956" s="201" t="s">
        <v>1651</v>
      </c>
      <c r="E1956" s="39"/>
      <c r="F1956" s="258" t="s">
        <v>1665</v>
      </c>
      <c r="G1956" s="39"/>
      <c r="H1956" s="259">
        <v>30.4</v>
      </c>
      <c r="I1956" s="39"/>
      <c r="J1956" s="39"/>
      <c r="K1956" s="39"/>
      <c r="L1956" s="42"/>
      <c r="M1956" s="197"/>
      <c r="N1956" s="198"/>
      <c r="O1956" s="67"/>
      <c r="P1956" s="67"/>
      <c r="Q1956" s="67"/>
      <c r="R1956" s="67"/>
      <c r="S1956" s="67"/>
      <c r="T1956" s="68"/>
      <c r="U1956" s="37"/>
      <c r="V1956" s="37"/>
      <c r="W1956" s="37"/>
      <c r="X1956" s="37"/>
      <c r="Y1956" s="37"/>
      <c r="Z1956" s="37"/>
      <c r="AA1956" s="37"/>
      <c r="AB1956" s="37"/>
      <c r="AC1956" s="37"/>
      <c r="AD1956" s="37"/>
      <c r="AE1956" s="37"/>
      <c r="AU1956" s="20" t="s">
        <v>84</v>
      </c>
    </row>
    <row r="1957" spans="1:65" s="2" customFormat="1" ht="16.5" customHeight="1">
      <c r="A1957" s="37"/>
      <c r="B1957" s="38"/>
      <c r="C1957" s="247" t="s">
        <v>2581</v>
      </c>
      <c r="D1957" s="247" t="s">
        <v>519</v>
      </c>
      <c r="E1957" s="248" t="s">
        <v>2582</v>
      </c>
      <c r="F1957" s="249" t="s">
        <v>2583</v>
      </c>
      <c r="G1957" s="250" t="s">
        <v>202</v>
      </c>
      <c r="H1957" s="251">
        <v>214.62</v>
      </c>
      <c r="I1957" s="252"/>
      <c r="J1957" s="253">
        <f>ROUND(I1957*H1957,2)</f>
        <v>0</v>
      </c>
      <c r="K1957" s="249" t="s">
        <v>203</v>
      </c>
      <c r="L1957" s="254"/>
      <c r="M1957" s="255" t="s">
        <v>28</v>
      </c>
      <c r="N1957" s="256" t="s">
        <v>45</v>
      </c>
      <c r="O1957" s="67"/>
      <c r="P1957" s="190">
        <f>O1957*H1957</f>
        <v>0</v>
      </c>
      <c r="Q1957" s="190">
        <v>1.1999999999999999E-3</v>
      </c>
      <c r="R1957" s="190">
        <f>Q1957*H1957</f>
        <v>0.257544</v>
      </c>
      <c r="S1957" s="190">
        <v>0</v>
      </c>
      <c r="T1957" s="191">
        <f>S1957*H1957</f>
        <v>0</v>
      </c>
      <c r="U1957" s="37"/>
      <c r="V1957" s="37"/>
      <c r="W1957" s="37"/>
      <c r="X1957" s="37"/>
      <c r="Y1957" s="37"/>
      <c r="Z1957" s="37"/>
      <c r="AA1957" s="37"/>
      <c r="AB1957" s="37"/>
      <c r="AC1957" s="37"/>
      <c r="AD1957" s="37"/>
      <c r="AE1957" s="37"/>
      <c r="AR1957" s="192" t="s">
        <v>365</v>
      </c>
      <c r="AT1957" s="192" t="s">
        <v>519</v>
      </c>
      <c r="AU1957" s="192" t="s">
        <v>84</v>
      </c>
      <c r="AY1957" s="20" t="s">
        <v>197</v>
      </c>
      <c r="BE1957" s="193">
        <f>IF(N1957="základní",J1957,0)</f>
        <v>0</v>
      </c>
      <c r="BF1957" s="193">
        <f>IF(N1957="snížená",J1957,0)</f>
        <v>0</v>
      </c>
      <c r="BG1957" s="193">
        <f>IF(N1957="zákl. přenesená",J1957,0)</f>
        <v>0</v>
      </c>
      <c r="BH1957" s="193">
        <f>IF(N1957="sníž. přenesená",J1957,0)</f>
        <v>0</v>
      </c>
      <c r="BI1957" s="193">
        <f>IF(N1957="nulová",J1957,0)</f>
        <v>0</v>
      </c>
      <c r="BJ1957" s="20" t="s">
        <v>82</v>
      </c>
      <c r="BK1957" s="193">
        <f>ROUND(I1957*H1957,2)</f>
        <v>0</v>
      </c>
      <c r="BL1957" s="20" t="s">
        <v>283</v>
      </c>
      <c r="BM1957" s="192" t="s">
        <v>2584</v>
      </c>
    </row>
    <row r="1958" spans="1:65" s="13" customFormat="1" ht="11.25">
      <c r="B1958" s="199"/>
      <c r="C1958" s="200"/>
      <c r="D1958" s="201" t="s">
        <v>213</v>
      </c>
      <c r="E1958" s="202" t="s">
        <v>28</v>
      </c>
      <c r="F1958" s="203" t="s">
        <v>2585</v>
      </c>
      <c r="G1958" s="200"/>
      <c r="H1958" s="204">
        <v>204.4</v>
      </c>
      <c r="I1958" s="205"/>
      <c r="J1958" s="200"/>
      <c r="K1958" s="200"/>
      <c r="L1958" s="206"/>
      <c r="M1958" s="207"/>
      <c r="N1958" s="208"/>
      <c r="O1958" s="208"/>
      <c r="P1958" s="208"/>
      <c r="Q1958" s="208"/>
      <c r="R1958" s="208"/>
      <c r="S1958" s="208"/>
      <c r="T1958" s="209"/>
      <c r="AT1958" s="210" t="s">
        <v>213</v>
      </c>
      <c r="AU1958" s="210" t="s">
        <v>84</v>
      </c>
      <c r="AV1958" s="13" t="s">
        <v>84</v>
      </c>
      <c r="AW1958" s="13" t="s">
        <v>35</v>
      </c>
      <c r="AX1958" s="13" t="s">
        <v>82</v>
      </c>
      <c r="AY1958" s="210" t="s">
        <v>197</v>
      </c>
    </row>
    <row r="1959" spans="1:65" s="13" customFormat="1" ht="11.25">
      <c r="B1959" s="199"/>
      <c r="C1959" s="200"/>
      <c r="D1959" s="201" t="s">
        <v>213</v>
      </c>
      <c r="E1959" s="200"/>
      <c r="F1959" s="203" t="s">
        <v>2586</v>
      </c>
      <c r="G1959" s="200"/>
      <c r="H1959" s="204">
        <v>214.62</v>
      </c>
      <c r="I1959" s="205"/>
      <c r="J1959" s="200"/>
      <c r="K1959" s="200"/>
      <c r="L1959" s="206"/>
      <c r="M1959" s="207"/>
      <c r="N1959" s="208"/>
      <c r="O1959" s="208"/>
      <c r="P1959" s="208"/>
      <c r="Q1959" s="208"/>
      <c r="R1959" s="208"/>
      <c r="S1959" s="208"/>
      <c r="T1959" s="209"/>
      <c r="AT1959" s="210" t="s">
        <v>213</v>
      </c>
      <c r="AU1959" s="210" t="s">
        <v>84</v>
      </c>
      <c r="AV1959" s="13" t="s">
        <v>84</v>
      </c>
      <c r="AW1959" s="13" t="s">
        <v>4</v>
      </c>
      <c r="AX1959" s="13" t="s">
        <v>82</v>
      </c>
      <c r="AY1959" s="210" t="s">
        <v>197</v>
      </c>
    </row>
    <row r="1960" spans="1:65" s="2" customFormat="1" ht="16.5" customHeight="1">
      <c r="A1960" s="37"/>
      <c r="B1960" s="38"/>
      <c r="C1960" s="247" t="s">
        <v>2587</v>
      </c>
      <c r="D1960" s="247" t="s">
        <v>519</v>
      </c>
      <c r="E1960" s="248" t="s">
        <v>2588</v>
      </c>
      <c r="F1960" s="249" t="s">
        <v>2589</v>
      </c>
      <c r="G1960" s="250" t="s">
        <v>202</v>
      </c>
      <c r="H1960" s="251">
        <v>389.13</v>
      </c>
      <c r="I1960" s="252"/>
      <c r="J1960" s="253">
        <f>ROUND(I1960*H1960,2)</f>
        <v>0</v>
      </c>
      <c r="K1960" s="249" t="s">
        <v>203</v>
      </c>
      <c r="L1960" s="254"/>
      <c r="M1960" s="255" t="s">
        <v>28</v>
      </c>
      <c r="N1960" s="256" t="s">
        <v>45</v>
      </c>
      <c r="O1960" s="67"/>
      <c r="P1960" s="190">
        <f>O1960*H1960</f>
        <v>0</v>
      </c>
      <c r="Q1960" s="190">
        <v>1.5E-3</v>
      </c>
      <c r="R1960" s="190">
        <f>Q1960*H1960</f>
        <v>0.58369499999999996</v>
      </c>
      <c r="S1960" s="190">
        <v>0</v>
      </c>
      <c r="T1960" s="191">
        <f>S1960*H1960</f>
        <v>0</v>
      </c>
      <c r="U1960" s="37"/>
      <c r="V1960" s="37"/>
      <c r="W1960" s="37"/>
      <c r="X1960" s="37"/>
      <c r="Y1960" s="37"/>
      <c r="Z1960" s="37"/>
      <c r="AA1960" s="37"/>
      <c r="AB1960" s="37"/>
      <c r="AC1960" s="37"/>
      <c r="AD1960" s="37"/>
      <c r="AE1960" s="37"/>
      <c r="AR1960" s="192" t="s">
        <v>365</v>
      </c>
      <c r="AT1960" s="192" t="s">
        <v>519</v>
      </c>
      <c r="AU1960" s="192" t="s">
        <v>84</v>
      </c>
      <c r="AY1960" s="20" t="s">
        <v>197</v>
      </c>
      <c r="BE1960" s="193">
        <f>IF(N1960="základní",J1960,0)</f>
        <v>0</v>
      </c>
      <c r="BF1960" s="193">
        <f>IF(N1960="snížená",J1960,0)</f>
        <v>0</v>
      </c>
      <c r="BG1960" s="193">
        <f>IF(N1960="zákl. přenesená",J1960,0)</f>
        <v>0</v>
      </c>
      <c r="BH1960" s="193">
        <f>IF(N1960="sníž. přenesená",J1960,0)</f>
        <v>0</v>
      </c>
      <c r="BI1960" s="193">
        <f>IF(N1960="nulová",J1960,0)</f>
        <v>0</v>
      </c>
      <c r="BJ1960" s="20" t="s">
        <v>82</v>
      </c>
      <c r="BK1960" s="193">
        <f>ROUND(I1960*H1960,2)</f>
        <v>0</v>
      </c>
      <c r="BL1960" s="20" t="s">
        <v>283</v>
      </c>
      <c r="BM1960" s="192" t="s">
        <v>2590</v>
      </c>
    </row>
    <row r="1961" spans="1:65" s="13" customFormat="1" ht="11.25">
      <c r="B1961" s="199"/>
      <c r="C1961" s="200"/>
      <c r="D1961" s="201" t="s">
        <v>213</v>
      </c>
      <c r="E1961" s="200"/>
      <c r="F1961" s="203" t="s">
        <v>2591</v>
      </c>
      <c r="G1961" s="200"/>
      <c r="H1961" s="204">
        <v>389.13</v>
      </c>
      <c r="I1961" s="205"/>
      <c r="J1961" s="200"/>
      <c r="K1961" s="200"/>
      <c r="L1961" s="206"/>
      <c r="M1961" s="207"/>
      <c r="N1961" s="208"/>
      <c r="O1961" s="208"/>
      <c r="P1961" s="208"/>
      <c r="Q1961" s="208"/>
      <c r="R1961" s="208"/>
      <c r="S1961" s="208"/>
      <c r="T1961" s="209"/>
      <c r="AT1961" s="210" t="s">
        <v>213</v>
      </c>
      <c r="AU1961" s="210" t="s">
        <v>84</v>
      </c>
      <c r="AV1961" s="13" t="s">
        <v>84</v>
      </c>
      <c r="AW1961" s="13" t="s">
        <v>4</v>
      </c>
      <c r="AX1961" s="13" t="s">
        <v>82</v>
      </c>
      <c r="AY1961" s="210" t="s">
        <v>197</v>
      </c>
    </row>
    <row r="1962" spans="1:65" s="2" customFormat="1" ht="16.5" customHeight="1">
      <c r="A1962" s="37"/>
      <c r="B1962" s="38"/>
      <c r="C1962" s="247" t="s">
        <v>2592</v>
      </c>
      <c r="D1962" s="247" t="s">
        <v>519</v>
      </c>
      <c r="E1962" s="248" t="s">
        <v>2593</v>
      </c>
      <c r="F1962" s="249" t="s">
        <v>2594</v>
      </c>
      <c r="G1962" s="250" t="s">
        <v>202</v>
      </c>
      <c r="H1962" s="251">
        <v>174.51</v>
      </c>
      <c r="I1962" s="252"/>
      <c r="J1962" s="253">
        <f>ROUND(I1962*H1962,2)</f>
        <v>0</v>
      </c>
      <c r="K1962" s="249" t="s">
        <v>203</v>
      </c>
      <c r="L1962" s="254"/>
      <c r="M1962" s="255" t="s">
        <v>28</v>
      </c>
      <c r="N1962" s="256" t="s">
        <v>45</v>
      </c>
      <c r="O1962" s="67"/>
      <c r="P1962" s="190">
        <f>O1962*H1962</f>
        <v>0</v>
      </c>
      <c r="Q1962" s="190">
        <v>2E-3</v>
      </c>
      <c r="R1962" s="190">
        <f>Q1962*H1962</f>
        <v>0.34902</v>
      </c>
      <c r="S1962" s="190">
        <v>0</v>
      </c>
      <c r="T1962" s="191">
        <f>S1962*H1962</f>
        <v>0</v>
      </c>
      <c r="U1962" s="37"/>
      <c r="V1962" s="37"/>
      <c r="W1962" s="37"/>
      <c r="X1962" s="37"/>
      <c r="Y1962" s="37"/>
      <c r="Z1962" s="37"/>
      <c r="AA1962" s="37"/>
      <c r="AB1962" s="37"/>
      <c r="AC1962" s="37"/>
      <c r="AD1962" s="37"/>
      <c r="AE1962" s="37"/>
      <c r="AR1962" s="192" t="s">
        <v>365</v>
      </c>
      <c r="AT1962" s="192" t="s">
        <v>519</v>
      </c>
      <c r="AU1962" s="192" t="s">
        <v>84</v>
      </c>
      <c r="AY1962" s="20" t="s">
        <v>197</v>
      </c>
      <c r="BE1962" s="193">
        <f>IF(N1962="základní",J1962,0)</f>
        <v>0</v>
      </c>
      <c r="BF1962" s="193">
        <f>IF(N1962="snížená",J1962,0)</f>
        <v>0</v>
      </c>
      <c r="BG1962" s="193">
        <f>IF(N1962="zákl. přenesená",J1962,0)</f>
        <v>0</v>
      </c>
      <c r="BH1962" s="193">
        <f>IF(N1962="sníž. přenesená",J1962,0)</f>
        <v>0</v>
      </c>
      <c r="BI1962" s="193">
        <f>IF(N1962="nulová",J1962,0)</f>
        <v>0</v>
      </c>
      <c r="BJ1962" s="20" t="s">
        <v>82</v>
      </c>
      <c r="BK1962" s="193">
        <f>ROUND(I1962*H1962,2)</f>
        <v>0</v>
      </c>
      <c r="BL1962" s="20" t="s">
        <v>283</v>
      </c>
      <c r="BM1962" s="192" t="s">
        <v>2595</v>
      </c>
    </row>
    <row r="1963" spans="1:65" s="13" customFormat="1" ht="11.25">
      <c r="B1963" s="199"/>
      <c r="C1963" s="200"/>
      <c r="D1963" s="201" t="s">
        <v>213</v>
      </c>
      <c r="E1963" s="202" t="s">
        <v>28</v>
      </c>
      <c r="F1963" s="203" t="s">
        <v>2596</v>
      </c>
      <c r="G1963" s="200"/>
      <c r="H1963" s="204">
        <v>166.2</v>
      </c>
      <c r="I1963" s="205"/>
      <c r="J1963" s="200"/>
      <c r="K1963" s="200"/>
      <c r="L1963" s="206"/>
      <c r="M1963" s="207"/>
      <c r="N1963" s="208"/>
      <c r="O1963" s="208"/>
      <c r="P1963" s="208"/>
      <c r="Q1963" s="208"/>
      <c r="R1963" s="208"/>
      <c r="S1963" s="208"/>
      <c r="T1963" s="209"/>
      <c r="AT1963" s="210" t="s">
        <v>213</v>
      </c>
      <c r="AU1963" s="210" t="s">
        <v>84</v>
      </c>
      <c r="AV1963" s="13" t="s">
        <v>84</v>
      </c>
      <c r="AW1963" s="13" t="s">
        <v>35</v>
      </c>
      <c r="AX1963" s="13" t="s">
        <v>82</v>
      </c>
      <c r="AY1963" s="210" t="s">
        <v>197</v>
      </c>
    </row>
    <row r="1964" spans="1:65" s="13" customFormat="1" ht="11.25">
      <c r="B1964" s="199"/>
      <c r="C1964" s="200"/>
      <c r="D1964" s="201" t="s">
        <v>213</v>
      </c>
      <c r="E1964" s="200"/>
      <c r="F1964" s="203" t="s">
        <v>2597</v>
      </c>
      <c r="G1964" s="200"/>
      <c r="H1964" s="204">
        <v>174.51</v>
      </c>
      <c r="I1964" s="205"/>
      <c r="J1964" s="200"/>
      <c r="K1964" s="200"/>
      <c r="L1964" s="206"/>
      <c r="M1964" s="207"/>
      <c r="N1964" s="208"/>
      <c r="O1964" s="208"/>
      <c r="P1964" s="208"/>
      <c r="Q1964" s="208"/>
      <c r="R1964" s="208"/>
      <c r="S1964" s="208"/>
      <c r="T1964" s="209"/>
      <c r="AT1964" s="210" t="s">
        <v>213</v>
      </c>
      <c r="AU1964" s="210" t="s">
        <v>84</v>
      </c>
      <c r="AV1964" s="13" t="s">
        <v>84</v>
      </c>
      <c r="AW1964" s="13" t="s">
        <v>4</v>
      </c>
      <c r="AX1964" s="13" t="s">
        <v>82</v>
      </c>
      <c r="AY1964" s="210" t="s">
        <v>197</v>
      </c>
    </row>
    <row r="1965" spans="1:65" s="2" customFormat="1" ht="16.5" customHeight="1">
      <c r="A1965" s="37"/>
      <c r="B1965" s="38"/>
      <c r="C1965" s="247" t="s">
        <v>2598</v>
      </c>
      <c r="D1965" s="247" t="s">
        <v>519</v>
      </c>
      <c r="E1965" s="248" t="s">
        <v>2599</v>
      </c>
      <c r="F1965" s="249" t="s">
        <v>2600</v>
      </c>
      <c r="G1965" s="250" t="s">
        <v>202</v>
      </c>
      <c r="H1965" s="251">
        <v>31.92</v>
      </c>
      <c r="I1965" s="252"/>
      <c r="J1965" s="253">
        <f>ROUND(I1965*H1965,2)</f>
        <v>0</v>
      </c>
      <c r="K1965" s="249" t="s">
        <v>203</v>
      </c>
      <c r="L1965" s="254"/>
      <c r="M1965" s="255" t="s">
        <v>28</v>
      </c>
      <c r="N1965" s="256" t="s">
        <v>45</v>
      </c>
      <c r="O1965" s="67"/>
      <c r="P1965" s="190">
        <f>O1965*H1965</f>
        <v>0</v>
      </c>
      <c r="Q1965" s="190">
        <v>2.0999999999999999E-3</v>
      </c>
      <c r="R1965" s="190">
        <f>Q1965*H1965</f>
        <v>6.7031999999999994E-2</v>
      </c>
      <c r="S1965" s="190">
        <v>0</v>
      </c>
      <c r="T1965" s="191">
        <f>S1965*H1965</f>
        <v>0</v>
      </c>
      <c r="U1965" s="37"/>
      <c r="V1965" s="37"/>
      <c r="W1965" s="37"/>
      <c r="X1965" s="37"/>
      <c r="Y1965" s="37"/>
      <c r="Z1965" s="37"/>
      <c r="AA1965" s="37"/>
      <c r="AB1965" s="37"/>
      <c r="AC1965" s="37"/>
      <c r="AD1965" s="37"/>
      <c r="AE1965" s="37"/>
      <c r="AR1965" s="192" t="s">
        <v>365</v>
      </c>
      <c r="AT1965" s="192" t="s">
        <v>519</v>
      </c>
      <c r="AU1965" s="192" t="s">
        <v>84</v>
      </c>
      <c r="AY1965" s="20" t="s">
        <v>197</v>
      </c>
      <c r="BE1965" s="193">
        <f>IF(N1965="základní",J1965,0)</f>
        <v>0</v>
      </c>
      <c r="BF1965" s="193">
        <f>IF(N1965="snížená",J1965,0)</f>
        <v>0</v>
      </c>
      <c r="BG1965" s="193">
        <f>IF(N1965="zákl. přenesená",J1965,0)</f>
        <v>0</v>
      </c>
      <c r="BH1965" s="193">
        <f>IF(N1965="sníž. přenesená",J1965,0)</f>
        <v>0</v>
      </c>
      <c r="BI1965" s="193">
        <f>IF(N1965="nulová",J1965,0)</f>
        <v>0</v>
      </c>
      <c r="BJ1965" s="20" t="s">
        <v>82</v>
      </c>
      <c r="BK1965" s="193">
        <f>ROUND(I1965*H1965,2)</f>
        <v>0</v>
      </c>
      <c r="BL1965" s="20" t="s">
        <v>283</v>
      </c>
      <c r="BM1965" s="192" t="s">
        <v>2601</v>
      </c>
    </row>
    <row r="1966" spans="1:65" s="13" customFormat="1" ht="11.25">
      <c r="B1966" s="199"/>
      <c r="C1966" s="200"/>
      <c r="D1966" s="201" t="s">
        <v>213</v>
      </c>
      <c r="E1966" s="200"/>
      <c r="F1966" s="203" t="s">
        <v>2602</v>
      </c>
      <c r="G1966" s="200"/>
      <c r="H1966" s="204">
        <v>31.92</v>
      </c>
      <c r="I1966" s="205"/>
      <c r="J1966" s="200"/>
      <c r="K1966" s="200"/>
      <c r="L1966" s="206"/>
      <c r="M1966" s="207"/>
      <c r="N1966" s="208"/>
      <c r="O1966" s="208"/>
      <c r="P1966" s="208"/>
      <c r="Q1966" s="208"/>
      <c r="R1966" s="208"/>
      <c r="S1966" s="208"/>
      <c r="T1966" s="209"/>
      <c r="AT1966" s="210" t="s">
        <v>213</v>
      </c>
      <c r="AU1966" s="210" t="s">
        <v>84</v>
      </c>
      <c r="AV1966" s="13" t="s">
        <v>84</v>
      </c>
      <c r="AW1966" s="13" t="s">
        <v>4</v>
      </c>
      <c r="AX1966" s="13" t="s">
        <v>82</v>
      </c>
      <c r="AY1966" s="210" t="s">
        <v>197</v>
      </c>
    </row>
    <row r="1967" spans="1:65" s="2" customFormat="1" ht="16.5" customHeight="1">
      <c r="A1967" s="37"/>
      <c r="B1967" s="38"/>
      <c r="C1967" s="247" t="s">
        <v>2603</v>
      </c>
      <c r="D1967" s="247" t="s">
        <v>519</v>
      </c>
      <c r="E1967" s="248" t="s">
        <v>2604</v>
      </c>
      <c r="F1967" s="249" t="s">
        <v>2605</v>
      </c>
      <c r="G1967" s="250" t="s">
        <v>202</v>
      </c>
      <c r="H1967" s="251">
        <v>31.92</v>
      </c>
      <c r="I1967" s="252"/>
      <c r="J1967" s="253">
        <f>ROUND(I1967*H1967,2)</f>
        <v>0</v>
      </c>
      <c r="K1967" s="249" t="s">
        <v>203</v>
      </c>
      <c r="L1967" s="254"/>
      <c r="M1967" s="255" t="s">
        <v>28</v>
      </c>
      <c r="N1967" s="256" t="s">
        <v>45</v>
      </c>
      <c r="O1967" s="67"/>
      <c r="P1967" s="190">
        <f>O1967*H1967</f>
        <v>0</v>
      </c>
      <c r="Q1967" s="190">
        <v>2.8E-3</v>
      </c>
      <c r="R1967" s="190">
        <f>Q1967*H1967</f>
        <v>8.9375999999999997E-2</v>
      </c>
      <c r="S1967" s="190">
        <v>0</v>
      </c>
      <c r="T1967" s="191">
        <f>S1967*H1967</f>
        <v>0</v>
      </c>
      <c r="U1967" s="37"/>
      <c r="V1967" s="37"/>
      <c r="W1967" s="37"/>
      <c r="X1967" s="37"/>
      <c r="Y1967" s="37"/>
      <c r="Z1967" s="37"/>
      <c r="AA1967" s="37"/>
      <c r="AB1967" s="37"/>
      <c r="AC1967" s="37"/>
      <c r="AD1967" s="37"/>
      <c r="AE1967" s="37"/>
      <c r="AR1967" s="192" t="s">
        <v>365</v>
      </c>
      <c r="AT1967" s="192" t="s">
        <v>519</v>
      </c>
      <c r="AU1967" s="192" t="s">
        <v>84</v>
      </c>
      <c r="AY1967" s="20" t="s">
        <v>197</v>
      </c>
      <c r="BE1967" s="193">
        <f>IF(N1967="základní",J1967,0)</f>
        <v>0</v>
      </c>
      <c r="BF1967" s="193">
        <f>IF(N1967="snížená",J1967,0)</f>
        <v>0</v>
      </c>
      <c r="BG1967" s="193">
        <f>IF(N1967="zákl. přenesená",J1967,0)</f>
        <v>0</v>
      </c>
      <c r="BH1967" s="193">
        <f>IF(N1967="sníž. přenesená",J1967,0)</f>
        <v>0</v>
      </c>
      <c r="BI1967" s="193">
        <f>IF(N1967="nulová",J1967,0)</f>
        <v>0</v>
      </c>
      <c r="BJ1967" s="20" t="s">
        <v>82</v>
      </c>
      <c r="BK1967" s="193">
        <f>ROUND(I1967*H1967,2)</f>
        <v>0</v>
      </c>
      <c r="BL1967" s="20" t="s">
        <v>283</v>
      </c>
      <c r="BM1967" s="192" t="s">
        <v>2606</v>
      </c>
    </row>
    <row r="1968" spans="1:65" s="13" customFormat="1" ht="11.25">
      <c r="B1968" s="199"/>
      <c r="C1968" s="200"/>
      <c r="D1968" s="201" t="s">
        <v>213</v>
      </c>
      <c r="E1968" s="200"/>
      <c r="F1968" s="203" t="s">
        <v>2602</v>
      </c>
      <c r="G1968" s="200"/>
      <c r="H1968" s="204">
        <v>31.92</v>
      </c>
      <c r="I1968" s="205"/>
      <c r="J1968" s="200"/>
      <c r="K1968" s="200"/>
      <c r="L1968" s="206"/>
      <c r="M1968" s="207"/>
      <c r="N1968" s="208"/>
      <c r="O1968" s="208"/>
      <c r="P1968" s="208"/>
      <c r="Q1968" s="208"/>
      <c r="R1968" s="208"/>
      <c r="S1968" s="208"/>
      <c r="T1968" s="209"/>
      <c r="AT1968" s="210" t="s">
        <v>213</v>
      </c>
      <c r="AU1968" s="210" t="s">
        <v>84</v>
      </c>
      <c r="AV1968" s="13" t="s">
        <v>84</v>
      </c>
      <c r="AW1968" s="13" t="s">
        <v>4</v>
      </c>
      <c r="AX1968" s="13" t="s">
        <v>82</v>
      </c>
      <c r="AY1968" s="210" t="s">
        <v>197</v>
      </c>
    </row>
    <row r="1969" spans="1:65" s="2" customFormat="1" ht="24.2" customHeight="1">
      <c r="A1969" s="37"/>
      <c r="B1969" s="38"/>
      <c r="C1969" s="181" t="s">
        <v>2607</v>
      </c>
      <c r="D1969" s="181" t="s">
        <v>199</v>
      </c>
      <c r="E1969" s="182" t="s">
        <v>2608</v>
      </c>
      <c r="F1969" s="183" t="s">
        <v>2609</v>
      </c>
      <c r="G1969" s="184" t="s">
        <v>202</v>
      </c>
      <c r="H1969" s="185">
        <v>176</v>
      </c>
      <c r="I1969" s="186"/>
      <c r="J1969" s="187">
        <f>ROUND(I1969*H1969,2)</f>
        <v>0</v>
      </c>
      <c r="K1969" s="183" t="s">
        <v>28</v>
      </c>
      <c r="L1969" s="42"/>
      <c r="M1969" s="188" t="s">
        <v>28</v>
      </c>
      <c r="N1969" s="189" t="s">
        <v>45</v>
      </c>
      <c r="O1969" s="67"/>
      <c r="P1969" s="190">
        <f>O1969*H1969</f>
        <v>0</v>
      </c>
      <c r="Q1969" s="190">
        <v>6.1199999999999996E-3</v>
      </c>
      <c r="R1969" s="190">
        <f>Q1969*H1969</f>
        <v>1.0771199999999999</v>
      </c>
      <c r="S1969" s="190">
        <v>0</v>
      </c>
      <c r="T1969" s="191">
        <f>S1969*H1969</f>
        <v>0</v>
      </c>
      <c r="U1969" s="37"/>
      <c r="V1969" s="37"/>
      <c r="W1969" s="37"/>
      <c r="X1969" s="37"/>
      <c r="Y1969" s="37"/>
      <c r="Z1969" s="37"/>
      <c r="AA1969" s="37"/>
      <c r="AB1969" s="37"/>
      <c r="AC1969" s="37"/>
      <c r="AD1969" s="37"/>
      <c r="AE1969" s="37"/>
      <c r="AR1969" s="192" t="s">
        <v>283</v>
      </c>
      <c r="AT1969" s="192" t="s">
        <v>199</v>
      </c>
      <c r="AU1969" s="192" t="s">
        <v>84</v>
      </c>
      <c r="AY1969" s="20" t="s">
        <v>197</v>
      </c>
      <c r="BE1969" s="193">
        <f>IF(N1969="základní",J1969,0)</f>
        <v>0</v>
      </c>
      <c r="BF1969" s="193">
        <f>IF(N1969="snížená",J1969,0)</f>
        <v>0</v>
      </c>
      <c r="BG1969" s="193">
        <f>IF(N1969="zákl. přenesená",J1969,0)</f>
        <v>0</v>
      </c>
      <c r="BH1969" s="193">
        <f>IF(N1969="sníž. přenesená",J1969,0)</f>
        <v>0</v>
      </c>
      <c r="BI1969" s="193">
        <f>IF(N1969="nulová",J1969,0)</f>
        <v>0</v>
      </c>
      <c r="BJ1969" s="20" t="s">
        <v>82</v>
      </c>
      <c r="BK1969" s="193">
        <f>ROUND(I1969*H1969,2)</f>
        <v>0</v>
      </c>
      <c r="BL1969" s="20" t="s">
        <v>283</v>
      </c>
      <c r="BM1969" s="192" t="s">
        <v>2610</v>
      </c>
    </row>
    <row r="1970" spans="1:65" s="15" customFormat="1" ht="11.25">
      <c r="B1970" s="222"/>
      <c r="C1970" s="223"/>
      <c r="D1970" s="201" t="s">
        <v>213</v>
      </c>
      <c r="E1970" s="224" t="s">
        <v>28</v>
      </c>
      <c r="F1970" s="225" t="s">
        <v>725</v>
      </c>
      <c r="G1970" s="223"/>
      <c r="H1970" s="224" t="s">
        <v>28</v>
      </c>
      <c r="I1970" s="226"/>
      <c r="J1970" s="223"/>
      <c r="K1970" s="223"/>
      <c r="L1970" s="227"/>
      <c r="M1970" s="228"/>
      <c r="N1970" s="229"/>
      <c r="O1970" s="229"/>
      <c r="P1970" s="229"/>
      <c r="Q1970" s="229"/>
      <c r="R1970" s="229"/>
      <c r="S1970" s="229"/>
      <c r="T1970" s="230"/>
      <c r="AT1970" s="231" t="s">
        <v>213</v>
      </c>
      <c r="AU1970" s="231" t="s">
        <v>84</v>
      </c>
      <c r="AV1970" s="15" t="s">
        <v>82</v>
      </c>
      <c r="AW1970" s="15" t="s">
        <v>35</v>
      </c>
      <c r="AX1970" s="15" t="s">
        <v>74</v>
      </c>
      <c r="AY1970" s="231" t="s">
        <v>197</v>
      </c>
    </row>
    <row r="1971" spans="1:65" s="15" customFormat="1" ht="11.25">
      <c r="B1971" s="222"/>
      <c r="C1971" s="223"/>
      <c r="D1971" s="201" t="s">
        <v>213</v>
      </c>
      <c r="E1971" s="224" t="s">
        <v>28</v>
      </c>
      <c r="F1971" s="225" t="s">
        <v>2611</v>
      </c>
      <c r="G1971" s="223"/>
      <c r="H1971" s="224" t="s">
        <v>28</v>
      </c>
      <c r="I1971" s="226"/>
      <c r="J1971" s="223"/>
      <c r="K1971" s="223"/>
      <c r="L1971" s="227"/>
      <c r="M1971" s="228"/>
      <c r="N1971" s="229"/>
      <c r="O1971" s="229"/>
      <c r="P1971" s="229"/>
      <c r="Q1971" s="229"/>
      <c r="R1971" s="229"/>
      <c r="S1971" s="229"/>
      <c r="T1971" s="230"/>
      <c r="AT1971" s="231" t="s">
        <v>213</v>
      </c>
      <c r="AU1971" s="231" t="s">
        <v>84</v>
      </c>
      <c r="AV1971" s="15" t="s">
        <v>82</v>
      </c>
      <c r="AW1971" s="15" t="s">
        <v>35</v>
      </c>
      <c r="AX1971" s="15" t="s">
        <v>74</v>
      </c>
      <c r="AY1971" s="231" t="s">
        <v>197</v>
      </c>
    </row>
    <row r="1972" spans="1:65" s="13" customFormat="1" ht="11.25">
      <c r="B1972" s="199"/>
      <c r="C1972" s="200"/>
      <c r="D1972" s="201" t="s">
        <v>213</v>
      </c>
      <c r="E1972" s="202" t="s">
        <v>28</v>
      </c>
      <c r="F1972" s="203" t="s">
        <v>2612</v>
      </c>
      <c r="G1972" s="200"/>
      <c r="H1972" s="204">
        <v>77</v>
      </c>
      <c r="I1972" s="205"/>
      <c r="J1972" s="200"/>
      <c r="K1972" s="200"/>
      <c r="L1972" s="206"/>
      <c r="M1972" s="207"/>
      <c r="N1972" s="208"/>
      <c r="O1972" s="208"/>
      <c r="P1972" s="208"/>
      <c r="Q1972" s="208"/>
      <c r="R1972" s="208"/>
      <c r="S1972" s="208"/>
      <c r="T1972" s="209"/>
      <c r="AT1972" s="210" t="s">
        <v>213</v>
      </c>
      <c r="AU1972" s="210" t="s">
        <v>84</v>
      </c>
      <c r="AV1972" s="13" t="s">
        <v>84</v>
      </c>
      <c r="AW1972" s="13" t="s">
        <v>35</v>
      </c>
      <c r="AX1972" s="13" t="s">
        <v>74</v>
      </c>
      <c r="AY1972" s="210" t="s">
        <v>197</v>
      </c>
    </row>
    <row r="1973" spans="1:65" s="13" customFormat="1" ht="11.25">
      <c r="B1973" s="199"/>
      <c r="C1973" s="200"/>
      <c r="D1973" s="201" t="s">
        <v>213</v>
      </c>
      <c r="E1973" s="202" t="s">
        <v>28</v>
      </c>
      <c r="F1973" s="203" t="s">
        <v>2613</v>
      </c>
      <c r="G1973" s="200"/>
      <c r="H1973" s="204">
        <v>99</v>
      </c>
      <c r="I1973" s="205"/>
      <c r="J1973" s="200"/>
      <c r="K1973" s="200"/>
      <c r="L1973" s="206"/>
      <c r="M1973" s="207"/>
      <c r="N1973" s="208"/>
      <c r="O1973" s="208"/>
      <c r="P1973" s="208"/>
      <c r="Q1973" s="208"/>
      <c r="R1973" s="208"/>
      <c r="S1973" s="208"/>
      <c r="T1973" s="209"/>
      <c r="AT1973" s="210" t="s">
        <v>213</v>
      </c>
      <c r="AU1973" s="210" t="s">
        <v>84</v>
      </c>
      <c r="AV1973" s="13" t="s">
        <v>84</v>
      </c>
      <c r="AW1973" s="13" t="s">
        <v>35</v>
      </c>
      <c r="AX1973" s="13" t="s">
        <v>74</v>
      </c>
      <c r="AY1973" s="210" t="s">
        <v>197</v>
      </c>
    </row>
    <row r="1974" spans="1:65" s="14" customFormat="1" ht="11.25">
      <c r="B1974" s="211"/>
      <c r="C1974" s="212"/>
      <c r="D1974" s="201" t="s">
        <v>213</v>
      </c>
      <c r="E1974" s="213" t="s">
        <v>28</v>
      </c>
      <c r="F1974" s="214" t="s">
        <v>226</v>
      </c>
      <c r="G1974" s="212"/>
      <c r="H1974" s="215">
        <v>176</v>
      </c>
      <c r="I1974" s="216"/>
      <c r="J1974" s="212"/>
      <c r="K1974" s="212"/>
      <c r="L1974" s="217"/>
      <c r="M1974" s="218"/>
      <c r="N1974" s="219"/>
      <c r="O1974" s="219"/>
      <c r="P1974" s="219"/>
      <c r="Q1974" s="219"/>
      <c r="R1974" s="219"/>
      <c r="S1974" s="219"/>
      <c r="T1974" s="220"/>
      <c r="AT1974" s="221" t="s">
        <v>213</v>
      </c>
      <c r="AU1974" s="221" t="s">
        <v>84</v>
      </c>
      <c r="AV1974" s="14" t="s">
        <v>204</v>
      </c>
      <c r="AW1974" s="14" t="s">
        <v>35</v>
      </c>
      <c r="AX1974" s="14" t="s">
        <v>82</v>
      </c>
      <c r="AY1974" s="221" t="s">
        <v>197</v>
      </c>
    </row>
    <row r="1975" spans="1:65" s="2" customFormat="1" ht="16.5" customHeight="1">
      <c r="A1975" s="37"/>
      <c r="B1975" s="38"/>
      <c r="C1975" s="247" t="s">
        <v>2614</v>
      </c>
      <c r="D1975" s="247" t="s">
        <v>519</v>
      </c>
      <c r="E1975" s="248" t="s">
        <v>2615</v>
      </c>
      <c r="F1975" s="249" t="s">
        <v>2616</v>
      </c>
      <c r="G1975" s="250" t="s">
        <v>202</v>
      </c>
      <c r="H1975" s="251">
        <v>184.8</v>
      </c>
      <c r="I1975" s="252"/>
      <c r="J1975" s="253">
        <f>ROUND(I1975*H1975,2)</f>
        <v>0</v>
      </c>
      <c r="K1975" s="249" t="s">
        <v>203</v>
      </c>
      <c r="L1975" s="254"/>
      <c r="M1975" s="255" t="s">
        <v>28</v>
      </c>
      <c r="N1975" s="256" t="s">
        <v>45</v>
      </c>
      <c r="O1975" s="67"/>
      <c r="P1975" s="190">
        <f>O1975*H1975</f>
        <v>0</v>
      </c>
      <c r="Q1975" s="190">
        <v>2.3999999999999998E-3</v>
      </c>
      <c r="R1975" s="190">
        <f>Q1975*H1975</f>
        <v>0.44351999999999997</v>
      </c>
      <c r="S1975" s="190">
        <v>0</v>
      </c>
      <c r="T1975" s="191">
        <f>S1975*H1975</f>
        <v>0</v>
      </c>
      <c r="U1975" s="37"/>
      <c r="V1975" s="37"/>
      <c r="W1975" s="37"/>
      <c r="X1975" s="37"/>
      <c r="Y1975" s="37"/>
      <c r="Z1975" s="37"/>
      <c r="AA1975" s="37"/>
      <c r="AB1975" s="37"/>
      <c r="AC1975" s="37"/>
      <c r="AD1975" s="37"/>
      <c r="AE1975" s="37"/>
      <c r="AR1975" s="192" t="s">
        <v>365</v>
      </c>
      <c r="AT1975" s="192" t="s">
        <v>519</v>
      </c>
      <c r="AU1975" s="192" t="s">
        <v>84</v>
      </c>
      <c r="AY1975" s="20" t="s">
        <v>197</v>
      </c>
      <c r="BE1975" s="193">
        <f>IF(N1975="základní",J1975,0)</f>
        <v>0</v>
      </c>
      <c r="BF1975" s="193">
        <f>IF(N1975="snížená",J1975,0)</f>
        <v>0</v>
      </c>
      <c r="BG1975" s="193">
        <f>IF(N1975="zákl. přenesená",J1975,0)</f>
        <v>0</v>
      </c>
      <c r="BH1975" s="193">
        <f>IF(N1975="sníž. přenesená",J1975,0)</f>
        <v>0</v>
      </c>
      <c r="BI1975" s="193">
        <f>IF(N1975="nulová",J1975,0)</f>
        <v>0</v>
      </c>
      <c r="BJ1975" s="20" t="s">
        <v>82</v>
      </c>
      <c r="BK1975" s="193">
        <f>ROUND(I1975*H1975,2)</f>
        <v>0</v>
      </c>
      <c r="BL1975" s="20" t="s">
        <v>283</v>
      </c>
      <c r="BM1975" s="192" t="s">
        <v>2617</v>
      </c>
    </row>
    <row r="1976" spans="1:65" s="13" customFormat="1" ht="11.25">
      <c r="B1976" s="199"/>
      <c r="C1976" s="200"/>
      <c r="D1976" s="201" t="s">
        <v>213</v>
      </c>
      <c r="E1976" s="200"/>
      <c r="F1976" s="203" t="s">
        <v>2618</v>
      </c>
      <c r="G1976" s="200"/>
      <c r="H1976" s="204">
        <v>184.8</v>
      </c>
      <c r="I1976" s="205"/>
      <c r="J1976" s="200"/>
      <c r="K1976" s="200"/>
      <c r="L1976" s="206"/>
      <c r="M1976" s="207"/>
      <c r="N1976" s="208"/>
      <c r="O1976" s="208"/>
      <c r="P1976" s="208"/>
      <c r="Q1976" s="208"/>
      <c r="R1976" s="208"/>
      <c r="S1976" s="208"/>
      <c r="T1976" s="209"/>
      <c r="AT1976" s="210" t="s">
        <v>213</v>
      </c>
      <c r="AU1976" s="210" t="s">
        <v>84</v>
      </c>
      <c r="AV1976" s="13" t="s">
        <v>84</v>
      </c>
      <c r="AW1976" s="13" t="s">
        <v>4</v>
      </c>
      <c r="AX1976" s="13" t="s">
        <v>82</v>
      </c>
      <c r="AY1976" s="210" t="s">
        <v>197</v>
      </c>
    </row>
    <row r="1977" spans="1:65" s="2" customFormat="1" ht="24.2" customHeight="1">
      <c r="A1977" s="37"/>
      <c r="B1977" s="38"/>
      <c r="C1977" s="181" t="s">
        <v>2619</v>
      </c>
      <c r="D1977" s="181" t="s">
        <v>199</v>
      </c>
      <c r="E1977" s="182" t="s">
        <v>2620</v>
      </c>
      <c r="F1977" s="183" t="s">
        <v>2621</v>
      </c>
      <c r="G1977" s="184" t="s">
        <v>202</v>
      </c>
      <c r="H1977" s="185">
        <v>253.298</v>
      </c>
      <c r="I1977" s="186"/>
      <c r="J1977" s="187">
        <f>ROUND(I1977*H1977,2)</f>
        <v>0</v>
      </c>
      <c r="K1977" s="183" t="s">
        <v>203</v>
      </c>
      <c r="L1977" s="42"/>
      <c r="M1977" s="188" t="s">
        <v>28</v>
      </c>
      <c r="N1977" s="189" t="s">
        <v>45</v>
      </c>
      <c r="O1977" s="67"/>
      <c r="P1977" s="190">
        <f>O1977*H1977</f>
        <v>0</v>
      </c>
      <c r="Q1977" s="190">
        <v>6.1199999999999996E-3</v>
      </c>
      <c r="R1977" s="190">
        <f>Q1977*H1977</f>
        <v>1.5501837599999999</v>
      </c>
      <c r="S1977" s="190">
        <v>0</v>
      </c>
      <c r="T1977" s="191">
        <f>S1977*H1977</f>
        <v>0</v>
      </c>
      <c r="U1977" s="37"/>
      <c r="V1977" s="37"/>
      <c r="W1977" s="37"/>
      <c r="X1977" s="37"/>
      <c r="Y1977" s="37"/>
      <c r="Z1977" s="37"/>
      <c r="AA1977" s="37"/>
      <c r="AB1977" s="37"/>
      <c r="AC1977" s="37"/>
      <c r="AD1977" s="37"/>
      <c r="AE1977" s="37"/>
      <c r="AR1977" s="192" t="s">
        <v>283</v>
      </c>
      <c r="AT1977" s="192" t="s">
        <v>199</v>
      </c>
      <c r="AU1977" s="192" t="s">
        <v>84</v>
      </c>
      <c r="AY1977" s="20" t="s">
        <v>197</v>
      </c>
      <c r="BE1977" s="193">
        <f>IF(N1977="základní",J1977,0)</f>
        <v>0</v>
      </c>
      <c r="BF1977" s="193">
        <f>IF(N1977="snížená",J1977,0)</f>
        <v>0</v>
      </c>
      <c r="BG1977" s="193">
        <f>IF(N1977="zákl. přenesená",J1977,0)</f>
        <v>0</v>
      </c>
      <c r="BH1977" s="193">
        <f>IF(N1977="sníž. přenesená",J1977,0)</f>
        <v>0</v>
      </c>
      <c r="BI1977" s="193">
        <f>IF(N1977="nulová",J1977,0)</f>
        <v>0</v>
      </c>
      <c r="BJ1977" s="20" t="s">
        <v>82</v>
      </c>
      <c r="BK1977" s="193">
        <f>ROUND(I1977*H1977,2)</f>
        <v>0</v>
      </c>
      <c r="BL1977" s="20" t="s">
        <v>283</v>
      </c>
      <c r="BM1977" s="192" t="s">
        <v>2622</v>
      </c>
    </row>
    <row r="1978" spans="1:65" s="2" customFormat="1" ht="11.25">
      <c r="A1978" s="37"/>
      <c r="B1978" s="38"/>
      <c r="C1978" s="39"/>
      <c r="D1978" s="194" t="s">
        <v>206</v>
      </c>
      <c r="E1978" s="39"/>
      <c r="F1978" s="195" t="s">
        <v>2623</v>
      </c>
      <c r="G1978" s="39"/>
      <c r="H1978" s="39"/>
      <c r="I1978" s="196"/>
      <c r="J1978" s="39"/>
      <c r="K1978" s="39"/>
      <c r="L1978" s="42"/>
      <c r="M1978" s="197"/>
      <c r="N1978" s="198"/>
      <c r="O1978" s="67"/>
      <c r="P1978" s="67"/>
      <c r="Q1978" s="67"/>
      <c r="R1978" s="67"/>
      <c r="S1978" s="67"/>
      <c r="T1978" s="68"/>
      <c r="U1978" s="37"/>
      <c r="V1978" s="37"/>
      <c r="W1978" s="37"/>
      <c r="X1978" s="37"/>
      <c r="Y1978" s="37"/>
      <c r="Z1978" s="37"/>
      <c r="AA1978" s="37"/>
      <c r="AB1978" s="37"/>
      <c r="AC1978" s="37"/>
      <c r="AD1978" s="37"/>
      <c r="AE1978" s="37"/>
      <c r="AT1978" s="20" t="s">
        <v>206</v>
      </c>
      <c r="AU1978" s="20" t="s">
        <v>84</v>
      </c>
    </row>
    <row r="1979" spans="1:65" s="15" customFormat="1" ht="11.25">
      <c r="B1979" s="222"/>
      <c r="C1979" s="223"/>
      <c r="D1979" s="201" t="s">
        <v>213</v>
      </c>
      <c r="E1979" s="224" t="s">
        <v>28</v>
      </c>
      <c r="F1979" s="225" t="s">
        <v>725</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5" customFormat="1" ht="11.25">
      <c r="B1980" s="222"/>
      <c r="C1980" s="223"/>
      <c r="D1980" s="201" t="s">
        <v>213</v>
      </c>
      <c r="E1980" s="224" t="s">
        <v>28</v>
      </c>
      <c r="F1980" s="225" t="s">
        <v>2273</v>
      </c>
      <c r="G1980" s="223"/>
      <c r="H1980" s="224" t="s">
        <v>28</v>
      </c>
      <c r="I1980" s="226"/>
      <c r="J1980" s="223"/>
      <c r="K1980" s="223"/>
      <c r="L1980" s="227"/>
      <c r="M1980" s="228"/>
      <c r="N1980" s="229"/>
      <c r="O1980" s="229"/>
      <c r="P1980" s="229"/>
      <c r="Q1980" s="229"/>
      <c r="R1980" s="229"/>
      <c r="S1980" s="229"/>
      <c r="T1980" s="230"/>
      <c r="AT1980" s="231" t="s">
        <v>213</v>
      </c>
      <c r="AU1980" s="231" t="s">
        <v>84</v>
      </c>
      <c r="AV1980" s="15" t="s">
        <v>82</v>
      </c>
      <c r="AW1980" s="15" t="s">
        <v>35</v>
      </c>
      <c r="AX1980" s="15" t="s">
        <v>74</v>
      </c>
      <c r="AY1980" s="231" t="s">
        <v>197</v>
      </c>
    </row>
    <row r="1981" spans="1:65" s="13" customFormat="1" ht="11.25">
      <c r="B1981" s="199"/>
      <c r="C1981" s="200"/>
      <c r="D1981" s="201" t="s">
        <v>213</v>
      </c>
      <c r="E1981" s="202" t="s">
        <v>28</v>
      </c>
      <c r="F1981" s="203" t="s">
        <v>2624</v>
      </c>
      <c r="G1981" s="200"/>
      <c r="H1981" s="204">
        <v>192.99799999999999</v>
      </c>
      <c r="I1981" s="205"/>
      <c r="J1981" s="200"/>
      <c r="K1981" s="200"/>
      <c r="L1981" s="206"/>
      <c r="M1981" s="207"/>
      <c r="N1981" s="208"/>
      <c r="O1981" s="208"/>
      <c r="P1981" s="208"/>
      <c r="Q1981" s="208"/>
      <c r="R1981" s="208"/>
      <c r="S1981" s="208"/>
      <c r="T1981" s="209"/>
      <c r="AT1981" s="210" t="s">
        <v>213</v>
      </c>
      <c r="AU1981" s="210" t="s">
        <v>84</v>
      </c>
      <c r="AV1981" s="13" t="s">
        <v>84</v>
      </c>
      <c r="AW1981" s="13" t="s">
        <v>35</v>
      </c>
      <c r="AX1981" s="13" t="s">
        <v>74</v>
      </c>
      <c r="AY1981" s="210" t="s">
        <v>197</v>
      </c>
    </row>
    <row r="1982" spans="1:65" s="15" customFormat="1" ht="11.25">
      <c r="B1982" s="222"/>
      <c r="C1982" s="223"/>
      <c r="D1982" s="201" t="s">
        <v>213</v>
      </c>
      <c r="E1982" s="224" t="s">
        <v>28</v>
      </c>
      <c r="F1982" s="225" t="s">
        <v>2263</v>
      </c>
      <c r="G1982" s="223"/>
      <c r="H1982" s="224" t="s">
        <v>28</v>
      </c>
      <c r="I1982" s="226"/>
      <c r="J1982" s="223"/>
      <c r="K1982" s="223"/>
      <c r="L1982" s="227"/>
      <c r="M1982" s="228"/>
      <c r="N1982" s="229"/>
      <c r="O1982" s="229"/>
      <c r="P1982" s="229"/>
      <c r="Q1982" s="229"/>
      <c r="R1982" s="229"/>
      <c r="S1982" s="229"/>
      <c r="T1982" s="230"/>
      <c r="AT1982" s="231" t="s">
        <v>213</v>
      </c>
      <c r="AU1982" s="231" t="s">
        <v>84</v>
      </c>
      <c r="AV1982" s="15" t="s">
        <v>82</v>
      </c>
      <c r="AW1982" s="15" t="s">
        <v>35</v>
      </c>
      <c r="AX1982" s="15" t="s">
        <v>74</v>
      </c>
      <c r="AY1982" s="231" t="s">
        <v>197</v>
      </c>
    </row>
    <row r="1983" spans="1:65" s="15" customFormat="1" ht="11.25">
      <c r="B1983" s="222"/>
      <c r="C1983" s="223"/>
      <c r="D1983" s="201" t="s">
        <v>213</v>
      </c>
      <c r="E1983" s="224" t="s">
        <v>28</v>
      </c>
      <c r="F1983" s="225" t="s">
        <v>2483</v>
      </c>
      <c r="G1983" s="223"/>
      <c r="H1983" s="224" t="s">
        <v>28</v>
      </c>
      <c r="I1983" s="226"/>
      <c r="J1983" s="223"/>
      <c r="K1983" s="223"/>
      <c r="L1983" s="227"/>
      <c r="M1983" s="228"/>
      <c r="N1983" s="229"/>
      <c r="O1983" s="229"/>
      <c r="P1983" s="229"/>
      <c r="Q1983" s="229"/>
      <c r="R1983" s="229"/>
      <c r="S1983" s="229"/>
      <c r="T1983" s="230"/>
      <c r="AT1983" s="231" t="s">
        <v>213</v>
      </c>
      <c r="AU1983" s="231" t="s">
        <v>84</v>
      </c>
      <c r="AV1983" s="15" t="s">
        <v>82</v>
      </c>
      <c r="AW1983" s="15" t="s">
        <v>35</v>
      </c>
      <c r="AX1983" s="15" t="s">
        <v>74</v>
      </c>
      <c r="AY1983" s="231" t="s">
        <v>197</v>
      </c>
    </row>
    <row r="1984" spans="1:65" s="13" customFormat="1" ht="11.25">
      <c r="B1984" s="199"/>
      <c r="C1984" s="200"/>
      <c r="D1984" s="201" t="s">
        <v>213</v>
      </c>
      <c r="E1984" s="202" t="s">
        <v>28</v>
      </c>
      <c r="F1984" s="203" t="s">
        <v>2500</v>
      </c>
      <c r="G1984" s="200"/>
      <c r="H1984" s="204">
        <v>60.3</v>
      </c>
      <c r="I1984" s="205"/>
      <c r="J1984" s="200"/>
      <c r="K1984" s="200"/>
      <c r="L1984" s="206"/>
      <c r="M1984" s="207"/>
      <c r="N1984" s="208"/>
      <c r="O1984" s="208"/>
      <c r="P1984" s="208"/>
      <c r="Q1984" s="208"/>
      <c r="R1984" s="208"/>
      <c r="S1984" s="208"/>
      <c r="T1984" s="209"/>
      <c r="AT1984" s="210" t="s">
        <v>213</v>
      </c>
      <c r="AU1984" s="210" t="s">
        <v>84</v>
      </c>
      <c r="AV1984" s="13" t="s">
        <v>84</v>
      </c>
      <c r="AW1984" s="13" t="s">
        <v>35</v>
      </c>
      <c r="AX1984" s="13" t="s">
        <v>74</v>
      </c>
      <c r="AY1984" s="210" t="s">
        <v>197</v>
      </c>
    </row>
    <row r="1985" spans="1:65" s="14" customFormat="1" ht="11.25">
      <c r="B1985" s="211"/>
      <c r="C1985" s="212"/>
      <c r="D1985" s="201" t="s">
        <v>213</v>
      </c>
      <c r="E1985" s="213" t="s">
        <v>28</v>
      </c>
      <c r="F1985" s="214" t="s">
        <v>226</v>
      </c>
      <c r="G1985" s="212"/>
      <c r="H1985" s="215">
        <v>253.298</v>
      </c>
      <c r="I1985" s="216"/>
      <c r="J1985" s="212"/>
      <c r="K1985" s="212"/>
      <c r="L1985" s="217"/>
      <c r="M1985" s="218"/>
      <c r="N1985" s="219"/>
      <c r="O1985" s="219"/>
      <c r="P1985" s="219"/>
      <c r="Q1985" s="219"/>
      <c r="R1985" s="219"/>
      <c r="S1985" s="219"/>
      <c r="T1985" s="220"/>
      <c r="AT1985" s="221" t="s">
        <v>213</v>
      </c>
      <c r="AU1985" s="221" t="s">
        <v>84</v>
      </c>
      <c r="AV1985" s="14" t="s">
        <v>204</v>
      </c>
      <c r="AW1985" s="14" t="s">
        <v>35</v>
      </c>
      <c r="AX1985" s="14" t="s">
        <v>82</v>
      </c>
      <c r="AY1985" s="221" t="s">
        <v>197</v>
      </c>
    </row>
    <row r="1986" spans="1:65" s="2" customFormat="1" ht="16.5" customHeight="1">
      <c r="A1986" s="37"/>
      <c r="B1986" s="38"/>
      <c r="C1986" s="247" t="s">
        <v>2625</v>
      </c>
      <c r="D1986" s="247" t="s">
        <v>519</v>
      </c>
      <c r="E1986" s="248" t="s">
        <v>2626</v>
      </c>
      <c r="F1986" s="249" t="s">
        <v>2627</v>
      </c>
      <c r="G1986" s="250" t="s">
        <v>202</v>
      </c>
      <c r="H1986" s="251">
        <v>265.96300000000002</v>
      </c>
      <c r="I1986" s="252"/>
      <c r="J1986" s="253">
        <f>ROUND(I1986*H1986,2)</f>
        <v>0</v>
      </c>
      <c r="K1986" s="249" t="s">
        <v>203</v>
      </c>
      <c r="L1986" s="254"/>
      <c r="M1986" s="255" t="s">
        <v>28</v>
      </c>
      <c r="N1986" s="256" t="s">
        <v>45</v>
      </c>
      <c r="O1986" s="67"/>
      <c r="P1986" s="190">
        <f>O1986*H1986</f>
        <v>0</v>
      </c>
      <c r="Q1986" s="190">
        <v>2.3999999999999998E-3</v>
      </c>
      <c r="R1986" s="190">
        <f>Q1986*H1986</f>
        <v>0.63831119999999997</v>
      </c>
      <c r="S1986" s="190">
        <v>0</v>
      </c>
      <c r="T1986" s="191">
        <f>S1986*H1986</f>
        <v>0</v>
      </c>
      <c r="U1986" s="37"/>
      <c r="V1986" s="37"/>
      <c r="W1986" s="37"/>
      <c r="X1986" s="37"/>
      <c r="Y1986" s="37"/>
      <c r="Z1986" s="37"/>
      <c r="AA1986" s="37"/>
      <c r="AB1986" s="37"/>
      <c r="AC1986" s="37"/>
      <c r="AD1986" s="37"/>
      <c r="AE1986" s="37"/>
      <c r="AR1986" s="192" t="s">
        <v>365</v>
      </c>
      <c r="AT1986" s="192" t="s">
        <v>519</v>
      </c>
      <c r="AU1986" s="192" t="s">
        <v>84</v>
      </c>
      <c r="AY1986" s="20" t="s">
        <v>197</v>
      </c>
      <c r="BE1986" s="193">
        <f>IF(N1986="základní",J1986,0)</f>
        <v>0</v>
      </c>
      <c r="BF1986" s="193">
        <f>IF(N1986="snížená",J1986,0)</f>
        <v>0</v>
      </c>
      <c r="BG1986" s="193">
        <f>IF(N1986="zákl. přenesená",J1986,0)</f>
        <v>0</v>
      </c>
      <c r="BH1986" s="193">
        <f>IF(N1986="sníž. přenesená",J1986,0)</f>
        <v>0</v>
      </c>
      <c r="BI1986" s="193">
        <f>IF(N1986="nulová",J1986,0)</f>
        <v>0</v>
      </c>
      <c r="BJ1986" s="20" t="s">
        <v>82</v>
      </c>
      <c r="BK1986" s="193">
        <f>ROUND(I1986*H1986,2)</f>
        <v>0</v>
      </c>
      <c r="BL1986" s="20" t="s">
        <v>283</v>
      </c>
      <c r="BM1986" s="192" t="s">
        <v>2628</v>
      </c>
    </row>
    <row r="1987" spans="1:65" s="13" customFormat="1" ht="11.25">
      <c r="B1987" s="199"/>
      <c r="C1987" s="200"/>
      <c r="D1987" s="201" t="s">
        <v>213</v>
      </c>
      <c r="E1987" s="200"/>
      <c r="F1987" s="203" t="s">
        <v>2629</v>
      </c>
      <c r="G1987" s="200"/>
      <c r="H1987" s="204">
        <v>265.96300000000002</v>
      </c>
      <c r="I1987" s="205"/>
      <c r="J1987" s="200"/>
      <c r="K1987" s="200"/>
      <c r="L1987" s="206"/>
      <c r="M1987" s="207"/>
      <c r="N1987" s="208"/>
      <c r="O1987" s="208"/>
      <c r="P1987" s="208"/>
      <c r="Q1987" s="208"/>
      <c r="R1987" s="208"/>
      <c r="S1987" s="208"/>
      <c r="T1987" s="209"/>
      <c r="AT1987" s="210" t="s">
        <v>213</v>
      </c>
      <c r="AU1987" s="210" t="s">
        <v>84</v>
      </c>
      <c r="AV1987" s="13" t="s">
        <v>84</v>
      </c>
      <c r="AW1987" s="13" t="s">
        <v>4</v>
      </c>
      <c r="AX1987" s="13" t="s">
        <v>82</v>
      </c>
      <c r="AY1987" s="210" t="s">
        <v>197</v>
      </c>
    </row>
    <row r="1988" spans="1:65" s="2" customFormat="1" ht="24.2" customHeight="1">
      <c r="A1988" s="37"/>
      <c r="B1988" s="38"/>
      <c r="C1988" s="181" t="s">
        <v>2630</v>
      </c>
      <c r="D1988" s="181" t="s">
        <v>199</v>
      </c>
      <c r="E1988" s="182" t="s">
        <v>2631</v>
      </c>
      <c r="F1988" s="183" t="s">
        <v>2632</v>
      </c>
      <c r="G1988" s="184" t="s">
        <v>202</v>
      </c>
      <c r="H1988" s="185">
        <v>306</v>
      </c>
      <c r="I1988" s="186"/>
      <c r="J1988" s="187">
        <f>ROUND(I1988*H1988,2)</f>
        <v>0</v>
      </c>
      <c r="K1988" s="183" t="s">
        <v>203</v>
      </c>
      <c r="L1988" s="42"/>
      <c r="M1988" s="188" t="s">
        <v>28</v>
      </c>
      <c r="N1988" s="189" t="s">
        <v>45</v>
      </c>
      <c r="O1988" s="67"/>
      <c r="P1988" s="190">
        <f>O1988*H1988</f>
        <v>0</v>
      </c>
      <c r="Q1988" s="190">
        <v>0</v>
      </c>
      <c r="R1988" s="190">
        <f>Q1988*H1988</f>
        <v>0</v>
      </c>
      <c r="S1988" s="190">
        <v>0</v>
      </c>
      <c r="T1988" s="191">
        <f>S1988*H1988</f>
        <v>0</v>
      </c>
      <c r="U1988" s="37"/>
      <c r="V1988" s="37"/>
      <c r="W1988" s="37"/>
      <c r="X1988" s="37"/>
      <c r="Y1988" s="37"/>
      <c r="Z1988" s="37"/>
      <c r="AA1988" s="37"/>
      <c r="AB1988" s="37"/>
      <c r="AC1988" s="37"/>
      <c r="AD1988" s="37"/>
      <c r="AE1988" s="37"/>
      <c r="AR1988" s="192" t="s">
        <v>283</v>
      </c>
      <c r="AT1988" s="192" t="s">
        <v>199</v>
      </c>
      <c r="AU1988" s="192" t="s">
        <v>84</v>
      </c>
      <c r="AY1988" s="20" t="s">
        <v>197</v>
      </c>
      <c r="BE1988" s="193">
        <f>IF(N1988="základní",J1988,0)</f>
        <v>0</v>
      </c>
      <c r="BF1988" s="193">
        <f>IF(N1988="snížená",J1988,0)</f>
        <v>0</v>
      </c>
      <c r="BG1988" s="193">
        <f>IF(N1988="zákl. přenesená",J1988,0)</f>
        <v>0</v>
      </c>
      <c r="BH1988" s="193">
        <f>IF(N1988="sníž. přenesená",J1988,0)</f>
        <v>0</v>
      </c>
      <c r="BI1988" s="193">
        <f>IF(N1988="nulová",J1988,0)</f>
        <v>0</v>
      </c>
      <c r="BJ1988" s="20" t="s">
        <v>82</v>
      </c>
      <c r="BK1988" s="193">
        <f>ROUND(I1988*H1988,2)</f>
        <v>0</v>
      </c>
      <c r="BL1988" s="20" t="s">
        <v>283</v>
      </c>
      <c r="BM1988" s="192" t="s">
        <v>2633</v>
      </c>
    </row>
    <row r="1989" spans="1:65" s="2" customFormat="1" ht="11.25">
      <c r="A1989" s="37"/>
      <c r="B1989" s="38"/>
      <c r="C1989" s="39"/>
      <c r="D1989" s="194" t="s">
        <v>206</v>
      </c>
      <c r="E1989" s="39"/>
      <c r="F1989" s="195" t="s">
        <v>2634</v>
      </c>
      <c r="G1989" s="39"/>
      <c r="H1989" s="39"/>
      <c r="I1989" s="196"/>
      <c r="J1989" s="39"/>
      <c r="K1989" s="39"/>
      <c r="L1989" s="42"/>
      <c r="M1989" s="197"/>
      <c r="N1989" s="198"/>
      <c r="O1989" s="67"/>
      <c r="P1989" s="67"/>
      <c r="Q1989" s="67"/>
      <c r="R1989" s="67"/>
      <c r="S1989" s="67"/>
      <c r="T1989" s="68"/>
      <c r="U1989" s="37"/>
      <c r="V1989" s="37"/>
      <c r="W1989" s="37"/>
      <c r="X1989" s="37"/>
      <c r="Y1989" s="37"/>
      <c r="Z1989" s="37"/>
      <c r="AA1989" s="37"/>
      <c r="AB1989" s="37"/>
      <c r="AC1989" s="37"/>
      <c r="AD1989" s="37"/>
      <c r="AE1989" s="37"/>
      <c r="AT1989" s="20" t="s">
        <v>206</v>
      </c>
      <c r="AU1989" s="20" t="s">
        <v>84</v>
      </c>
    </row>
    <row r="1990" spans="1:65" s="15" customFormat="1" ht="11.25">
      <c r="B1990" s="222"/>
      <c r="C1990" s="223"/>
      <c r="D1990" s="201" t="s">
        <v>213</v>
      </c>
      <c r="E1990" s="224" t="s">
        <v>28</v>
      </c>
      <c r="F1990" s="225" t="s">
        <v>725</v>
      </c>
      <c r="G1990" s="223"/>
      <c r="H1990" s="224" t="s">
        <v>28</v>
      </c>
      <c r="I1990" s="226"/>
      <c r="J1990" s="223"/>
      <c r="K1990" s="223"/>
      <c r="L1990" s="227"/>
      <c r="M1990" s="228"/>
      <c r="N1990" s="229"/>
      <c r="O1990" s="229"/>
      <c r="P1990" s="229"/>
      <c r="Q1990" s="229"/>
      <c r="R1990" s="229"/>
      <c r="S1990" s="229"/>
      <c r="T1990" s="230"/>
      <c r="AT1990" s="231" t="s">
        <v>213</v>
      </c>
      <c r="AU1990" s="231" t="s">
        <v>84</v>
      </c>
      <c r="AV1990" s="15" t="s">
        <v>82</v>
      </c>
      <c r="AW1990" s="15" t="s">
        <v>35</v>
      </c>
      <c r="AX1990" s="15" t="s">
        <v>74</v>
      </c>
      <c r="AY1990" s="231" t="s">
        <v>197</v>
      </c>
    </row>
    <row r="1991" spans="1:65" s="15" customFormat="1" ht="11.25">
      <c r="B1991" s="222"/>
      <c r="C1991" s="223"/>
      <c r="D1991" s="201" t="s">
        <v>213</v>
      </c>
      <c r="E1991" s="224" t="s">
        <v>28</v>
      </c>
      <c r="F1991" s="225" t="s">
        <v>2263</v>
      </c>
      <c r="G1991" s="223"/>
      <c r="H1991" s="224" t="s">
        <v>28</v>
      </c>
      <c r="I1991" s="226"/>
      <c r="J1991" s="223"/>
      <c r="K1991" s="223"/>
      <c r="L1991" s="227"/>
      <c r="M1991" s="228"/>
      <c r="N1991" s="229"/>
      <c r="O1991" s="229"/>
      <c r="P1991" s="229"/>
      <c r="Q1991" s="229"/>
      <c r="R1991" s="229"/>
      <c r="S1991" s="229"/>
      <c r="T1991" s="230"/>
      <c r="AT1991" s="231" t="s">
        <v>213</v>
      </c>
      <c r="AU1991" s="231" t="s">
        <v>84</v>
      </c>
      <c r="AV1991" s="15" t="s">
        <v>82</v>
      </c>
      <c r="AW1991" s="15" t="s">
        <v>35</v>
      </c>
      <c r="AX1991" s="15" t="s">
        <v>74</v>
      </c>
      <c r="AY1991" s="231" t="s">
        <v>197</v>
      </c>
    </row>
    <row r="1992" spans="1:65" s="13" customFormat="1" ht="11.25">
      <c r="B1992" s="199"/>
      <c r="C1992" s="200"/>
      <c r="D1992" s="201" t="s">
        <v>213</v>
      </c>
      <c r="E1992" s="202" t="s">
        <v>28</v>
      </c>
      <c r="F1992" s="203" t="s">
        <v>2264</v>
      </c>
      <c r="G1992" s="200"/>
      <c r="H1992" s="204">
        <v>306</v>
      </c>
      <c r="I1992" s="205"/>
      <c r="J1992" s="200"/>
      <c r="K1992" s="200"/>
      <c r="L1992" s="206"/>
      <c r="M1992" s="207"/>
      <c r="N1992" s="208"/>
      <c r="O1992" s="208"/>
      <c r="P1992" s="208"/>
      <c r="Q1992" s="208"/>
      <c r="R1992" s="208"/>
      <c r="S1992" s="208"/>
      <c r="T1992" s="209"/>
      <c r="AT1992" s="210" t="s">
        <v>213</v>
      </c>
      <c r="AU1992" s="210" t="s">
        <v>84</v>
      </c>
      <c r="AV1992" s="13" t="s">
        <v>84</v>
      </c>
      <c r="AW1992" s="13" t="s">
        <v>35</v>
      </c>
      <c r="AX1992" s="13" t="s">
        <v>82</v>
      </c>
      <c r="AY1992" s="210" t="s">
        <v>197</v>
      </c>
    </row>
    <row r="1993" spans="1:65" s="2" customFormat="1" ht="16.5" customHeight="1">
      <c r="A1993" s="37"/>
      <c r="B1993" s="38"/>
      <c r="C1993" s="247" t="s">
        <v>2635</v>
      </c>
      <c r="D1993" s="247" t="s">
        <v>519</v>
      </c>
      <c r="E1993" s="248" t="s">
        <v>2636</v>
      </c>
      <c r="F1993" s="249" t="s">
        <v>2637</v>
      </c>
      <c r="G1993" s="250" t="s">
        <v>202</v>
      </c>
      <c r="H1993" s="251">
        <v>321.3</v>
      </c>
      <c r="I1993" s="252"/>
      <c r="J1993" s="253">
        <f>ROUND(I1993*H1993,2)</f>
        <v>0</v>
      </c>
      <c r="K1993" s="249" t="s">
        <v>203</v>
      </c>
      <c r="L1993" s="254"/>
      <c r="M1993" s="255" t="s">
        <v>28</v>
      </c>
      <c r="N1993" s="256" t="s">
        <v>45</v>
      </c>
      <c r="O1993" s="67"/>
      <c r="P1993" s="190">
        <f>O1993*H1993</f>
        <v>0</v>
      </c>
      <c r="Q1993" s="190">
        <v>5.4000000000000003E-3</v>
      </c>
      <c r="R1993" s="190">
        <f>Q1993*H1993</f>
        <v>1.7350200000000002</v>
      </c>
      <c r="S1993" s="190">
        <v>0</v>
      </c>
      <c r="T1993" s="191">
        <f>S1993*H1993</f>
        <v>0</v>
      </c>
      <c r="U1993" s="37"/>
      <c r="V1993" s="37"/>
      <c r="W1993" s="37"/>
      <c r="X1993" s="37"/>
      <c r="Y1993" s="37"/>
      <c r="Z1993" s="37"/>
      <c r="AA1993" s="37"/>
      <c r="AB1993" s="37"/>
      <c r="AC1993" s="37"/>
      <c r="AD1993" s="37"/>
      <c r="AE1993" s="37"/>
      <c r="AR1993" s="192" t="s">
        <v>365</v>
      </c>
      <c r="AT1993" s="192" t="s">
        <v>519</v>
      </c>
      <c r="AU1993" s="192" t="s">
        <v>84</v>
      </c>
      <c r="AY1993" s="20" t="s">
        <v>197</v>
      </c>
      <c r="BE1993" s="193">
        <f>IF(N1993="základní",J1993,0)</f>
        <v>0</v>
      </c>
      <c r="BF1993" s="193">
        <f>IF(N1993="snížená",J1993,0)</f>
        <v>0</v>
      </c>
      <c r="BG1993" s="193">
        <f>IF(N1993="zákl. přenesená",J1993,0)</f>
        <v>0</v>
      </c>
      <c r="BH1993" s="193">
        <f>IF(N1993="sníž. přenesená",J1993,0)</f>
        <v>0</v>
      </c>
      <c r="BI1993" s="193">
        <f>IF(N1993="nulová",J1993,0)</f>
        <v>0</v>
      </c>
      <c r="BJ1993" s="20" t="s">
        <v>82</v>
      </c>
      <c r="BK1993" s="193">
        <f>ROUND(I1993*H1993,2)</f>
        <v>0</v>
      </c>
      <c r="BL1993" s="20" t="s">
        <v>283</v>
      </c>
      <c r="BM1993" s="192" t="s">
        <v>2638</v>
      </c>
    </row>
    <row r="1994" spans="1:65" s="13" customFormat="1" ht="11.25">
      <c r="B1994" s="199"/>
      <c r="C1994" s="200"/>
      <c r="D1994" s="201" t="s">
        <v>213</v>
      </c>
      <c r="E1994" s="200"/>
      <c r="F1994" s="203" t="s">
        <v>2639</v>
      </c>
      <c r="G1994" s="200"/>
      <c r="H1994" s="204">
        <v>321.3</v>
      </c>
      <c r="I1994" s="205"/>
      <c r="J1994" s="200"/>
      <c r="K1994" s="200"/>
      <c r="L1994" s="206"/>
      <c r="M1994" s="207"/>
      <c r="N1994" s="208"/>
      <c r="O1994" s="208"/>
      <c r="P1994" s="208"/>
      <c r="Q1994" s="208"/>
      <c r="R1994" s="208"/>
      <c r="S1994" s="208"/>
      <c r="T1994" s="209"/>
      <c r="AT1994" s="210" t="s">
        <v>213</v>
      </c>
      <c r="AU1994" s="210" t="s">
        <v>84</v>
      </c>
      <c r="AV1994" s="13" t="s">
        <v>84</v>
      </c>
      <c r="AW1994" s="13" t="s">
        <v>4</v>
      </c>
      <c r="AX1994" s="13" t="s">
        <v>82</v>
      </c>
      <c r="AY1994" s="210" t="s">
        <v>197</v>
      </c>
    </row>
    <row r="1995" spans="1:65" s="2" customFormat="1" ht="24.2" customHeight="1">
      <c r="A1995" s="37"/>
      <c r="B1995" s="38"/>
      <c r="C1995" s="181" t="s">
        <v>2640</v>
      </c>
      <c r="D1995" s="181" t="s">
        <v>199</v>
      </c>
      <c r="E1995" s="182" t="s">
        <v>2641</v>
      </c>
      <c r="F1995" s="183" t="s">
        <v>2642</v>
      </c>
      <c r="G1995" s="184" t="s">
        <v>202</v>
      </c>
      <c r="H1995" s="185">
        <v>1277.5350000000001</v>
      </c>
      <c r="I1995" s="186"/>
      <c r="J1995" s="187">
        <f>ROUND(I1995*H1995,2)</f>
        <v>0</v>
      </c>
      <c r="K1995" s="183" t="s">
        <v>203</v>
      </c>
      <c r="L1995" s="42"/>
      <c r="M1995" s="188" t="s">
        <v>28</v>
      </c>
      <c r="N1995" s="189" t="s">
        <v>45</v>
      </c>
      <c r="O1995" s="67"/>
      <c r="P1995" s="190">
        <f>O1995*H1995</f>
        <v>0</v>
      </c>
      <c r="Q1995" s="190">
        <v>0</v>
      </c>
      <c r="R1995" s="190">
        <f>Q1995*H1995</f>
        <v>0</v>
      </c>
      <c r="S1995" s="190">
        <v>0</v>
      </c>
      <c r="T1995" s="191">
        <f>S1995*H1995</f>
        <v>0</v>
      </c>
      <c r="U1995" s="37"/>
      <c r="V1995" s="37"/>
      <c r="W1995" s="37"/>
      <c r="X1995" s="37"/>
      <c r="Y1995" s="37"/>
      <c r="Z1995" s="37"/>
      <c r="AA1995" s="37"/>
      <c r="AB1995" s="37"/>
      <c r="AC1995" s="37"/>
      <c r="AD1995" s="37"/>
      <c r="AE1995" s="37"/>
      <c r="AR1995" s="192" t="s">
        <v>283</v>
      </c>
      <c r="AT1995" s="192" t="s">
        <v>199</v>
      </c>
      <c r="AU1995" s="192" t="s">
        <v>84</v>
      </c>
      <c r="AY1995" s="20" t="s">
        <v>197</v>
      </c>
      <c r="BE1995" s="193">
        <f>IF(N1995="základní",J1995,0)</f>
        <v>0</v>
      </c>
      <c r="BF1995" s="193">
        <f>IF(N1995="snížená",J1995,0)</f>
        <v>0</v>
      </c>
      <c r="BG1995" s="193">
        <f>IF(N1995="zákl. přenesená",J1995,0)</f>
        <v>0</v>
      </c>
      <c r="BH1995" s="193">
        <f>IF(N1995="sníž. přenesená",J1995,0)</f>
        <v>0</v>
      </c>
      <c r="BI1995" s="193">
        <f>IF(N1995="nulová",J1995,0)</f>
        <v>0</v>
      </c>
      <c r="BJ1995" s="20" t="s">
        <v>82</v>
      </c>
      <c r="BK1995" s="193">
        <f>ROUND(I1995*H1995,2)</f>
        <v>0</v>
      </c>
      <c r="BL1995" s="20" t="s">
        <v>283</v>
      </c>
      <c r="BM1995" s="192" t="s">
        <v>2643</v>
      </c>
    </row>
    <row r="1996" spans="1:65" s="2" customFormat="1" ht="11.25">
      <c r="A1996" s="37"/>
      <c r="B1996" s="38"/>
      <c r="C1996" s="39"/>
      <c r="D1996" s="194" t="s">
        <v>206</v>
      </c>
      <c r="E1996" s="39"/>
      <c r="F1996" s="195" t="s">
        <v>2644</v>
      </c>
      <c r="G1996" s="39"/>
      <c r="H1996" s="39"/>
      <c r="I1996" s="196"/>
      <c r="J1996" s="39"/>
      <c r="K1996" s="39"/>
      <c r="L1996" s="42"/>
      <c r="M1996" s="197"/>
      <c r="N1996" s="198"/>
      <c r="O1996" s="67"/>
      <c r="P1996" s="67"/>
      <c r="Q1996" s="67"/>
      <c r="R1996" s="67"/>
      <c r="S1996" s="67"/>
      <c r="T1996" s="68"/>
      <c r="U1996" s="37"/>
      <c r="V1996" s="37"/>
      <c r="W1996" s="37"/>
      <c r="X1996" s="37"/>
      <c r="Y1996" s="37"/>
      <c r="Z1996" s="37"/>
      <c r="AA1996" s="37"/>
      <c r="AB1996" s="37"/>
      <c r="AC1996" s="37"/>
      <c r="AD1996" s="37"/>
      <c r="AE1996" s="37"/>
      <c r="AT1996" s="20" t="s">
        <v>206</v>
      </c>
      <c r="AU1996" s="20" t="s">
        <v>84</v>
      </c>
    </row>
    <row r="1997" spans="1:65" s="15" customFormat="1" ht="11.25">
      <c r="B1997" s="222"/>
      <c r="C1997" s="223"/>
      <c r="D1997" s="201" t="s">
        <v>213</v>
      </c>
      <c r="E1997" s="224" t="s">
        <v>28</v>
      </c>
      <c r="F1997" s="225" t="s">
        <v>725</v>
      </c>
      <c r="G1997" s="223"/>
      <c r="H1997" s="224" t="s">
        <v>28</v>
      </c>
      <c r="I1997" s="226"/>
      <c r="J1997" s="223"/>
      <c r="K1997" s="223"/>
      <c r="L1997" s="227"/>
      <c r="M1997" s="228"/>
      <c r="N1997" s="229"/>
      <c r="O1997" s="229"/>
      <c r="P1997" s="229"/>
      <c r="Q1997" s="229"/>
      <c r="R1997" s="229"/>
      <c r="S1997" s="229"/>
      <c r="T1997" s="230"/>
      <c r="AT1997" s="231" t="s">
        <v>213</v>
      </c>
      <c r="AU1997" s="231" t="s">
        <v>84</v>
      </c>
      <c r="AV1997" s="15" t="s">
        <v>82</v>
      </c>
      <c r="AW1997" s="15" t="s">
        <v>35</v>
      </c>
      <c r="AX1997" s="15" t="s">
        <v>74</v>
      </c>
      <c r="AY1997" s="231" t="s">
        <v>197</v>
      </c>
    </row>
    <row r="1998" spans="1:65" s="15" customFormat="1" ht="11.25">
      <c r="B1998" s="222"/>
      <c r="C1998" s="223"/>
      <c r="D1998" s="201" t="s">
        <v>213</v>
      </c>
      <c r="E1998" s="224" t="s">
        <v>28</v>
      </c>
      <c r="F1998" s="225" t="s">
        <v>2273</v>
      </c>
      <c r="G1998" s="223"/>
      <c r="H1998" s="224" t="s">
        <v>28</v>
      </c>
      <c r="I1998" s="226"/>
      <c r="J1998" s="223"/>
      <c r="K1998" s="223"/>
      <c r="L1998" s="227"/>
      <c r="M1998" s="228"/>
      <c r="N1998" s="229"/>
      <c r="O1998" s="229"/>
      <c r="P1998" s="229"/>
      <c r="Q1998" s="229"/>
      <c r="R1998" s="229"/>
      <c r="S1998" s="229"/>
      <c r="T1998" s="230"/>
      <c r="AT1998" s="231" t="s">
        <v>213</v>
      </c>
      <c r="AU1998" s="231" t="s">
        <v>84</v>
      </c>
      <c r="AV1998" s="15" t="s">
        <v>82</v>
      </c>
      <c r="AW1998" s="15" t="s">
        <v>35</v>
      </c>
      <c r="AX1998" s="15" t="s">
        <v>74</v>
      </c>
      <c r="AY1998" s="231" t="s">
        <v>197</v>
      </c>
    </row>
    <row r="1999" spans="1:65" s="13" customFormat="1" ht="11.25">
      <c r="B1999" s="199"/>
      <c r="C1999" s="200"/>
      <c r="D1999" s="201" t="s">
        <v>213</v>
      </c>
      <c r="E1999" s="202" t="s">
        <v>28</v>
      </c>
      <c r="F1999" s="203" t="s">
        <v>2274</v>
      </c>
      <c r="G1999" s="200"/>
      <c r="H1999" s="204">
        <v>1277.5350000000001</v>
      </c>
      <c r="I1999" s="205"/>
      <c r="J1999" s="200"/>
      <c r="K1999" s="200"/>
      <c r="L1999" s="206"/>
      <c r="M1999" s="207"/>
      <c r="N1999" s="208"/>
      <c r="O1999" s="208"/>
      <c r="P1999" s="208"/>
      <c r="Q1999" s="208"/>
      <c r="R1999" s="208"/>
      <c r="S1999" s="208"/>
      <c r="T1999" s="209"/>
      <c r="AT1999" s="210" t="s">
        <v>213</v>
      </c>
      <c r="AU1999" s="210" t="s">
        <v>84</v>
      </c>
      <c r="AV1999" s="13" t="s">
        <v>84</v>
      </c>
      <c r="AW1999" s="13" t="s">
        <v>35</v>
      </c>
      <c r="AX1999" s="13" t="s">
        <v>82</v>
      </c>
      <c r="AY1999" s="210" t="s">
        <v>197</v>
      </c>
    </row>
    <row r="2000" spans="1:65" s="2" customFormat="1" ht="16.5" customHeight="1">
      <c r="A2000" s="37"/>
      <c r="B2000" s="38"/>
      <c r="C2000" s="247" t="s">
        <v>2645</v>
      </c>
      <c r="D2000" s="247" t="s">
        <v>519</v>
      </c>
      <c r="E2000" s="248" t="s">
        <v>2646</v>
      </c>
      <c r="F2000" s="249" t="s">
        <v>2647</v>
      </c>
      <c r="G2000" s="250" t="s">
        <v>202</v>
      </c>
      <c r="H2000" s="251">
        <v>1341.412</v>
      </c>
      <c r="I2000" s="252"/>
      <c r="J2000" s="253">
        <f>ROUND(I2000*H2000,2)</f>
        <v>0</v>
      </c>
      <c r="K2000" s="249" t="s">
        <v>203</v>
      </c>
      <c r="L2000" s="254"/>
      <c r="M2000" s="255" t="s">
        <v>28</v>
      </c>
      <c r="N2000" s="256" t="s">
        <v>45</v>
      </c>
      <c r="O2000" s="67"/>
      <c r="P2000" s="190">
        <f>O2000*H2000</f>
        <v>0</v>
      </c>
      <c r="Q2000" s="190">
        <v>4.8999999999999998E-3</v>
      </c>
      <c r="R2000" s="190">
        <f>Q2000*H2000</f>
        <v>6.5729188000000001</v>
      </c>
      <c r="S2000" s="190">
        <v>0</v>
      </c>
      <c r="T2000" s="191">
        <f>S2000*H2000</f>
        <v>0</v>
      </c>
      <c r="U2000" s="37"/>
      <c r="V2000" s="37"/>
      <c r="W2000" s="37"/>
      <c r="X2000" s="37"/>
      <c r="Y2000" s="37"/>
      <c r="Z2000" s="37"/>
      <c r="AA2000" s="37"/>
      <c r="AB2000" s="37"/>
      <c r="AC2000" s="37"/>
      <c r="AD2000" s="37"/>
      <c r="AE2000" s="37"/>
      <c r="AR2000" s="192" t="s">
        <v>365</v>
      </c>
      <c r="AT2000" s="192" t="s">
        <v>519</v>
      </c>
      <c r="AU2000" s="192" t="s">
        <v>84</v>
      </c>
      <c r="AY2000" s="20" t="s">
        <v>197</v>
      </c>
      <c r="BE2000" s="193">
        <f>IF(N2000="základní",J2000,0)</f>
        <v>0</v>
      </c>
      <c r="BF2000" s="193">
        <f>IF(N2000="snížená",J2000,0)</f>
        <v>0</v>
      </c>
      <c r="BG2000" s="193">
        <f>IF(N2000="zákl. přenesená",J2000,0)</f>
        <v>0</v>
      </c>
      <c r="BH2000" s="193">
        <f>IF(N2000="sníž. přenesená",J2000,0)</f>
        <v>0</v>
      </c>
      <c r="BI2000" s="193">
        <f>IF(N2000="nulová",J2000,0)</f>
        <v>0</v>
      </c>
      <c r="BJ2000" s="20" t="s">
        <v>82</v>
      </c>
      <c r="BK2000" s="193">
        <f>ROUND(I2000*H2000,2)</f>
        <v>0</v>
      </c>
      <c r="BL2000" s="20" t="s">
        <v>283</v>
      </c>
      <c r="BM2000" s="192" t="s">
        <v>2648</v>
      </c>
    </row>
    <row r="2001" spans="1:65" s="13" customFormat="1" ht="11.25">
      <c r="B2001" s="199"/>
      <c r="C2001" s="200"/>
      <c r="D2001" s="201" t="s">
        <v>213</v>
      </c>
      <c r="E2001" s="200"/>
      <c r="F2001" s="203" t="s">
        <v>2649</v>
      </c>
      <c r="G2001" s="200"/>
      <c r="H2001" s="204">
        <v>1341.412</v>
      </c>
      <c r="I2001" s="205"/>
      <c r="J2001" s="200"/>
      <c r="K2001" s="200"/>
      <c r="L2001" s="206"/>
      <c r="M2001" s="207"/>
      <c r="N2001" s="208"/>
      <c r="O2001" s="208"/>
      <c r="P2001" s="208"/>
      <c r="Q2001" s="208"/>
      <c r="R2001" s="208"/>
      <c r="S2001" s="208"/>
      <c r="T2001" s="209"/>
      <c r="AT2001" s="210" t="s">
        <v>213</v>
      </c>
      <c r="AU2001" s="210" t="s">
        <v>84</v>
      </c>
      <c r="AV2001" s="13" t="s">
        <v>84</v>
      </c>
      <c r="AW2001" s="13" t="s">
        <v>4</v>
      </c>
      <c r="AX2001" s="13" t="s">
        <v>82</v>
      </c>
      <c r="AY2001" s="210" t="s">
        <v>197</v>
      </c>
    </row>
    <row r="2002" spans="1:65" s="2" customFormat="1" ht="16.5" customHeight="1">
      <c r="A2002" s="37"/>
      <c r="B2002" s="38"/>
      <c r="C2002" s="247" t="s">
        <v>2650</v>
      </c>
      <c r="D2002" s="247" t="s">
        <v>519</v>
      </c>
      <c r="E2002" s="248" t="s">
        <v>2651</v>
      </c>
      <c r="F2002" s="249" t="s">
        <v>2652</v>
      </c>
      <c r="G2002" s="250" t="s">
        <v>202</v>
      </c>
      <c r="H2002" s="251">
        <v>1341.412</v>
      </c>
      <c r="I2002" s="252"/>
      <c r="J2002" s="253">
        <f>ROUND(I2002*H2002,2)</f>
        <v>0</v>
      </c>
      <c r="K2002" s="249" t="s">
        <v>203</v>
      </c>
      <c r="L2002" s="254"/>
      <c r="M2002" s="255" t="s">
        <v>28</v>
      </c>
      <c r="N2002" s="256" t="s">
        <v>45</v>
      </c>
      <c r="O2002" s="67"/>
      <c r="P2002" s="190">
        <f>O2002*H2002</f>
        <v>0</v>
      </c>
      <c r="Q2002" s="190">
        <v>1.337E-2</v>
      </c>
      <c r="R2002" s="190">
        <f>Q2002*H2002</f>
        <v>17.934678439999999</v>
      </c>
      <c r="S2002" s="190">
        <v>0</v>
      </c>
      <c r="T2002" s="191">
        <f>S2002*H2002</f>
        <v>0</v>
      </c>
      <c r="U2002" s="37"/>
      <c r="V2002" s="37"/>
      <c r="W2002" s="37"/>
      <c r="X2002" s="37"/>
      <c r="Y2002" s="37"/>
      <c r="Z2002" s="37"/>
      <c r="AA2002" s="37"/>
      <c r="AB2002" s="37"/>
      <c r="AC2002" s="37"/>
      <c r="AD2002" s="37"/>
      <c r="AE2002" s="37"/>
      <c r="AR2002" s="192" t="s">
        <v>365</v>
      </c>
      <c r="AT2002" s="192" t="s">
        <v>519</v>
      </c>
      <c r="AU2002" s="192" t="s">
        <v>84</v>
      </c>
      <c r="AY2002" s="20" t="s">
        <v>197</v>
      </c>
      <c r="BE2002" s="193">
        <f>IF(N2002="základní",J2002,0)</f>
        <v>0</v>
      </c>
      <c r="BF2002" s="193">
        <f>IF(N2002="snížená",J2002,0)</f>
        <v>0</v>
      </c>
      <c r="BG2002" s="193">
        <f>IF(N2002="zákl. přenesená",J2002,0)</f>
        <v>0</v>
      </c>
      <c r="BH2002" s="193">
        <f>IF(N2002="sníž. přenesená",J2002,0)</f>
        <v>0</v>
      </c>
      <c r="BI2002" s="193">
        <f>IF(N2002="nulová",J2002,0)</f>
        <v>0</v>
      </c>
      <c r="BJ2002" s="20" t="s">
        <v>82</v>
      </c>
      <c r="BK2002" s="193">
        <f>ROUND(I2002*H2002,2)</f>
        <v>0</v>
      </c>
      <c r="BL2002" s="20" t="s">
        <v>283</v>
      </c>
      <c r="BM2002" s="192" t="s">
        <v>2653</v>
      </c>
    </row>
    <row r="2003" spans="1:65" s="13" customFormat="1" ht="11.25">
      <c r="B2003" s="199"/>
      <c r="C2003" s="200"/>
      <c r="D2003" s="201" t="s">
        <v>213</v>
      </c>
      <c r="E2003" s="200"/>
      <c r="F2003" s="203" t="s">
        <v>2649</v>
      </c>
      <c r="G2003" s="200"/>
      <c r="H2003" s="204">
        <v>1341.412</v>
      </c>
      <c r="I2003" s="205"/>
      <c r="J2003" s="200"/>
      <c r="K2003" s="200"/>
      <c r="L2003" s="206"/>
      <c r="M2003" s="207"/>
      <c r="N2003" s="208"/>
      <c r="O2003" s="208"/>
      <c r="P2003" s="208"/>
      <c r="Q2003" s="208"/>
      <c r="R2003" s="208"/>
      <c r="S2003" s="208"/>
      <c r="T2003" s="209"/>
      <c r="AT2003" s="210" t="s">
        <v>213</v>
      </c>
      <c r="AU2003" s="210" t="s">
        <v>84</v>
      </c>
      <c r="AV2003" s="13" t="s">
        <v>84</v>
      </c>
      <c r="AW2003" s="13" t="s">
        <v>4</v>
      </c>
      <c r="AX2003" s="13" t="s">
        <v>82</v>
      </c>
      <c r="AY2003" s="210" t="s">
        <v>197</v>
      </c>
    </row>
    <row r="2004" spans="1:65" s="2" customFormat="1" ht="21.75" customHeight="1">
      <c r="A2004" s="37"/>
      <c r="B2004" s="38"/>
      <c r="C2004" s="181" t="s">
        <v>2654</v>
      </c>
      <c r="D2004" s="181" t="s">
        <v>199</v>
      </c>
      <c r="E2004" s="182" t="s">
        <v>2655</v>
      </c>
      <c r="F2004" s="183" t="s">
        <v>2656</v>
      </c>
      <c r="G2004" s="184" t="s">
        <v>265</v>
      </c>
      <c r="H2004" s="185">
        <v>251.19499999999999</v>
      </c>
      <c r="I2004" s="186"/>
      <c r="J2004" s="187">
        <f>ROUND(I2004*H2004,2)</f>
        <v>0</v>
      </c>
      <c r="K2004" s="183" t="s">
        <v>203</v>
      </c>
      <c r="L2004" s="42"/>
      <c r="M2004" s="188" t="s">
        <v>28</v>
      </c>
      <c r="N2004" s="189" t="s">
        <v>45</v>
      </c>
      <c r="O2004" s="67"/>
      <c r="P2004" s="190">
        <f>O2004*H2004</f>
        <v>0</v>
      </c>
      <c r="Q2004" s="190">
        <v>3.0000000000000001E-5</v>
      </c>
      <c r="R2004" s="190">
        <f>Q2004*H2004</f>
        <v>7.5358500000000002E-3</v>
      </c>
      <c r="S2004" s="190">
        <v>0</v>
      </c>
      <c r="T2004" s="191">
        <f>S2004*H2004</f>
        <v>0</v>
      </c>
      <c r="U2004" s="37"/>
      <c r="V2004" s="37"/>
      <c r="W2004" s="37"/>
      <c r="X2004" s="37"/>
      <c r="Y2004" s="37"/>
      <c r="Z2004" s="37"/>
      <c r="AA2004" s="37"/>
      <c r="AB2004" s="37"/>
      <c r="AC2004" s="37"/>
      <c r="AD2004" s="37"/>
      <c r="AE2004" s="37"/>
      <c r="AR2004" s="192" t="s">
        <v>283</v>
      </c>
      <c r="AT2004" s="192" t="s">
        <v>199</v>
      </c>
      <c r="AU2004" s="192" t="s">
        <v>84</v>
      </c>
      <c r="AY2004" s="20" t="s">
        <v>197</v>
      </c>
      <c r="BE2004" s="193">
        <f>IF(N2004="základní",J2004,0)</f>
        <v>0</v>
      </c>
      <c r="BF2004" s="193">
        <f>IF(N2004="snížená",J2004,0)</f>
        <v>0</v>
      </c>
      <c r="BG2004" s="193">
        <f>IF(N2004="zákl. přenesená",J2004,0)</f>
        <v>0</v>
      </c>
      <c r="BH2004" s="193">
        <f>IF(N2004="sníž. přenesená",J2004,0)</f>
        <v>0</v>
      </c>
      <c r="BI2004" s="193">
        <f>IF(N2004="nulová",J2004,0)</f>
        <v>0</v>
      </c>
      <c r="BJ2004" s="20" t="s">
        <v>82</v>
      </c>
      <c r="BK2004" s="193">
        <f>ROUND(I2004*H2004,2)</f>
        <v>0</v>
      </c>
      <c r="BL2004" s="20" t="s">
        <v>283</v>
      </c>
      <c r="BM2004" s="192" t="s">
        <v>2657</v>
      </c>
    </row>
    <row r="2005" spans="1:65" s="2" customFormat="1" ht="11.25">
      <c r="A2005" s="37"/>
      <c r="B2005" s="38"/>
      <c r="C2005" s="39"/>
      <c r="D2005" s="194" t="s">
        <v>206</v>
      </c>
      <c r="E2005" s="39"/>
      <c r="F2005" s="195" t="s">
        <v>2658</v>
      </c>
      <c r="G2005" s="39"/>
      <c r="H2005" s="39"/>
      <c r="I2005" s="196"/>
      <c r="J2005" s="39"/>
      <c r="K2005" s="39"/>
      <c r="L2005" s="42"/>
      <c r="M2005" s="197"/>
      <c r="N2005" s="198"/>
      <c r="O2005" s="67"/>
      <c r="P2005" s="67"/>
      <c r="Q2005" s="67"/>
      <c r="R2005" s="67"/>
      <c r="S2005" s="67"/>
      <c r="T2005" s="68"/>
      <c r="U2005" s="37"/>
      <c r="V2005" s="37"/>
      <c r="W2005" s="37"/>
      <c r="X2005" s="37"/>
      <c r="Y2005" s="37"/>
      <c r="Z2005" s="37"/>
      <c r="AA2005" s="37"/>
      <c r="AB2005" s="37"/>
      <c r="AC2005" s="37"/>
      <c r="AD2005" s="37"/>
      <c r="AE2005" s="37"/>
      <c r="AT2005" s="20" t="s">
        <v>206</v>
      </c>
      <c r="AU2005" s="20" t="s">
        <v>84</v>
      </c>
    </row>
    <row r="2006" spans="1:65" s="15" customFormat="1" ht="11.25">
      <c r="B2006" s="222"/>
      <c r="C2006" s="223"/>
      <c r="D2006" s="201" t="s">
        <v>213</v>
      </c>
      <c r="E2006" s="224" t="s">
        <v>28</v>
      </c>
      <c r="F2006" s="225" t="s">
        <v>725</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5" customFormat="1" ht="11.25">
      <c r="B2007" s="222"/>
      <c r="C2007" s="223"/>
      <c r="D2007" s="201" t="s">
        <v>213</v>
      </c>
      <c r="E2007" s="224" t="s">
        <v>28</v>
      </c>
      <c r="F2007" s="225" t="s">
        <v>2273</v>
      </c>
      <c r="G2007" s="223"/>
      <c r="H2007" s="224" t="s">
        <v>28</v>
      </c>
      <c r="I2007" s="226"/>
      <c r="J2007" s="223"/>
      <c r="K2007" s="223"/>
      <c r="L2007" s="227"/>
      <c r="M2007" s="228"/>
      <c r="N2007" s="229"/>
      <c r="O2007" s="229"/>
      <c r="P2007" s="229"/>
      <c r="Q2007" s="229"/>
      <c r="R2007" s="229"/>
      <c r="S2007" s="229"/>
      <c r="T2007" s="230"/>
      <c r="AT2007" s="231" t="s">
        <v>213</v>
      </c>
      <c r="AU2007" s="231" t="s">
        <v>84</v>
      </c>
      <c r="AV2007" s="15" t="s">
        <v>82</v>
      </c>
      <c r="AW2007" s="15" t="s">
        <v>35</v>
      </c>
      <c r="AX2007" s="15" t="s">
        <v>74</v>
      </c>
      <c r="AY2007" s="231" t="s">
        <v>197</v>
      </c>
    </row>
    <row r="2008" spans="1:65" s="13" customFormat="1" ht="11.25">
      <c r="B2008" s="199"/>
      <c r="C2008" s="200"/>
      <c r="D2008" s="201" t="s">
        <v>213</v>
      </c>
      <c r="E2008" s="202" t="s">
        <v>28</v>
      </c>
      <c r="F2008" s="203" t="s">
        <v>2659</v>
      </c>
      <c r="G2008" s="200"/>
      <c r="H2008" s="204">
        <v>146.46</v>
      </c>
      <c r="I2008" s="205"/>
      <c r="J2008" s="200"/>
      <c r="K2008" s="200"/>
      <c r="L2008" s="206"/>
      <c r="M2008" s="207"/>
      <c r="N2008" s="208"/>
      <c r="O2008" s="208"/>
      <c r="P2008" s="208"/>
      <c r="Q2008" s="208"/>
      <c r="R2008" s="208"/>
      <c r="S2008" s="208"/>
      <c r="T2008" s="209"/>
      <c r="AT2008" s="210" t="s">
        <v>213</v>
      </c>
      <c r="AU2008" s="210" t="s">
        <v>84</v>
      </c>
      <c r="AV2008" s="13" t="s">
        <v>84</v>
      </c>
      <c r="AW2008" s="13" t="s">
        <v>35</v>
      </c>
      <c r="AX2008" s="13" t="s">
        <v>74</v>
      </c>
      <c r="AY2008" s="210" t="s">
        <v>197</v>
      </c>
    </row>
    <row r="2009" spans="1:65" s="16" customFormat="1" ht="11.25">
      <c r="B2009" s="232"/>
      <c r="C2009" s="233"/>
      <c r="D2009" s="201" t="s">
        <v>213</v>
      </c>
      <c r="E2009" s="234" t="s">
        <v>28</v>
      </c>
      <c r="F2009" s="235" t="s">
        <v>416</v>
      </c>
      <c r="G2009" s="233"/>
      <c r="H2009" s="236">
        <v>146.46</v>
      </c>
      <c r="I2009" s="237"/>
      <c r="J2009" s="233"/>
      <c r="K2009" s="233"/>
      <c r="L2009" s="238"/>
      <c r="M2009" s="239"/>
      <c r="N2009" s="240"/>
      <c r="O2009" s="240"/>
      <c r="P2009" s="240"/>
      <c r="Q2009" s="240"/>
      <c r="R2009" s="240"/>
      <c r="S2009" s="240"/>
      <c r="T2009" s="241"/>
      <c r="AT2009" s="242" t="s">
        <v>213</v>
      </c>
      <c r="AU2009" s="242" t="s">
        <v>84</v>
      </c>
      <c r="AV2009" s="16" t="s">
        <v>160</v>
      </c>
      <c r="AW2009" s="16" t="s">
        <v>35</v>
      </c>
      <c r="AX2009" s="16" t="s">
        <v>74</v>
      </c>
      <c r="AY2009" s="242" t="s">
        <v>197</v>
      </c>
    </row>
    <row r="2010" spans="1:65" s="15" customFormat="1" ht="11.25">
      <c r="B2010" s="222"/>
      <c r="C2010" s="223"/>
      <c r="D2010" s="201" t="s">
        <v>213</v>
      </c>
      <c r="E2010" s="224" t="s">
        <v>28</v>
      </c>
      <c r="F2010" s="225" t="s">
        <v>2263</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5" customFormat="1" ht="11.25">
      <c r="B2011" s="222"/>
      <c r="C2011" s="223"/>
      <c r="D2011" s="201" t="s">
        <v>213</v>
      </c>
      <c r="E2011" s="224" t="s">
        <v>28</v>
      </c>
      <c r="F2011" s="225" t="s">
        <v>2483</v>
      </c>
      <c r="G2011" s="223"/>
      <c r="H2011" s="224" t="s">
        <v>28</v>
      </c>
      <c r="I2011" s="226"/>
      <c r="J2011" s="223"/>
      <c r="K2011" s="223"/>
      <c r="L2011" s="227"/>
      <c r="M2011" s="228"/>
      <c r="N2011" s="229"/>
      <c r="O2011" s="229"/>
      <c r="P2011" s="229"/>
      <c r="Q2011" s="229"/>
      <c r="R2011" s="229"/>
      <c r="S2011" s="229"/>
      <c r="T2011" s="230"/>
      <c r="AT2011" s="231" t="s">
        <v>213</v>
      </c>
      <c r="AU2011" s="231" t="s">
        <v>84</v>
      </c>
      <c r="AV2011" s="15" t="s">
        <v>82</v>
      </c>
      <c r="AW2011" s="15" t="s">
        <v>35</v>
      </c>
      <c r="AX2011" s="15" t="s">
        <v>74</v>
      </c>
      <c r="AY2011" s="231" t="s">
        <v>197</v>
      </c>
    </row>
    <row r="2012" spans="1:65" s="13" customFormat="1" ht="11.25">
      <c r="B2012" s="199"/>
      <c r="C2012" s="200"/>
      <c r="D2012" s="201" t="s">
        <v>213</v>
      </c>
      <c r="E2012" s="202" t="s">
        <v>28</v>
      </c>
      <c r="F2012" s="203" t="s">
        <v>2484</v>
      </c>
      <c r="G2012" s="200"/>
      <c r="H2012" s="204">
        <v>67</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3" customFormat="1" ht="11.25">
      <c r="B2013" s="199"/>
      <c r="C2013" s="200"/>
      <c r="D2013" s="201" t="s">
        <v>213</v>
      </c>
      <c r="E2013" s="202" t="s">
        <v>28</v>
      </c>
      <c r="F2013" s="203" t="s">
        <v>2485</v>
      </c>
      <c r="G2013" s="200"/>
      <c r="H2013" s="204">
        <v>30</v>
      </c>
      <c r="I2013" s="205"/>
      <c r="J2013" s="200"/>
      <c r="K2013" s="200"/>
      <c r="L2013" s="206"/>
      <c r="M2013" s="207"/>
      <c r="N2013" s="208"/>
      <c r="O2013" s="208"/>
      <c r="P2013" s="208"/>
      <c r="Q2013" s="208"/>
      <c r="R2013" s="208"/>
      <c r="S2013" s="208"/>
      <c r="T2013" s="209"/>
      <c r="AT2013" s="210" t="s">
        <v>213</v>
      </c>
      <c r="AU2013" s="210" t="s">
        <v>84</v>
      </c>
      <c r="AV2013" s="13" t="s">
        <v>84</v>
      </c>
      <c r="AW2013" s="13" t="s">
        <v>35</v>
      </c>
      <c r="AX2013" s="13" t="s">
        <v>74</v>
      </c>
      <c r="AY2013" s="210" t="s">
        <v>197</v>
      </c>
    </row>
    <row r="2014" spans="1:65" s="15" customFormat="1" ht="11.25">
      <c r="B2014" s="222"/>
      <c r="C2014" s="223"/>
      <c r="D2014" s="201" t="s">
        <v>213</v>
      </c>
      <c r="E2014" s="224" t="s">
        <v>28</v>
      </c>
      <c r="F2014" s="225" t="s">
        <v>2486</v>
      </c>
      <c r="G2014" s="223"/>
      <c r="H2014" s="224" t="s">
        <v>28</v>
      </c>
      <c r="I2014" s="226"/>
      <c r="J2014" s="223"/>
      <c r="K2014" s="223"/>
      <c r="L2014" s="227"/>
      <c r="M2014" s="228"/>
      <c r="N2014" s="229"/>
      <c r="O2014" s="229"/>
      <c r="P2014" s="229"/>
      <c r="Q2014" s="229"/>
      <c r="R2014" s="229"/>
      <c r="S2014" s="229"/>
      <c r="T2014" s="230"/>
      <c r="AT2014" s="231" t="s">
        <v>213</v>
      </c>
      <c r="AU2014" s="231" t="s">
        <v>84</v>
      </c>
      <c r="AV2014" s="15" t="s">
        <v>82</v>
      </c>
      <c r="AW2014" s="15" t="s">
        <v>35</v>
      </c>
      <c r="AX2014" s="15" t="s">
        <v>74</v>
      </c>
      <c r="AY2014" s="231" t="s">
        <v>197</v>
      </c>
    </row>
    <row r="2015" spans="1:65" s="13" customFormat="1" ht="11.25">
      <c r="B2015" s="199"/>
      <c r="C2015" s="200"/>
      <c r="D2015" s="201" t="s">
        <v>213</v>
      </c>
      <c r="E2015" s="202" t="s">
        <v>28</v>
      </c>
      <c r="F2015" s="203" t="s">
        <v>2487</v>
      </c>
      <c r="G2015" s="200"/>
      <c r="H2015" s="204">
        <v>4</v>
      </c>
      <c r="I2015" s="205"/>
      <c r="J2015" s="200"/>
      <c r="K2015" s="200"/>
      <c r="L2015" s="206"/>
      <c r="M2015" s="207"/>
      <c r="N2015" s="208"/>
      <c r="O2015" s="208"/>
      <c r="P2015" s="208"/>
      <c r="Q2015" s="208"/>
      <c r="R2015" s="208"/>
      <c r="S2015" s="208"/>
      <c r="T2015" s="209"/>
      <c r="AT2015" s="210" t="s">
        <v>213</v>
      </c>
      <c r="AU2015" s="210" t="s">
        <v>84</v>
      </c>
      <c r="AV2015" s="13" t="s">
        <v>84</v>
      </c>
      <c r="AW2015" s="13" t="s">
        <v>35</v>
      </c>
      <c r="AX2015" s="13" t="s">
        <v>74</v>
      </c>
      <c r="AY2015" s="210" t="s">
        <v>197</v>
      </c>
    </row>
    <row r="2016" spans="1:65" s="13" customFormat="1" ht="11.25">
      <c r="B2016" s="199"/>
      <c r="C2016" s="200"/>
      <c r="D2016" s="201" t="s">
        <v>213</v>
      </c>
      <c r="E2016" s="202" t="s">
        <v>28</v>
      </c>
      <c r="F2016" s="203" t="s">
        <v>2488</v>
      </c>
      <c r="G2016" s="200"/>
      <c r="H2016" s="204">
        <v>3.7349999999999999</v>
      </c>
      <c r="I2016" s="205"/>
      <c r="J2016" s="200"/>
      <c r="K2016" s="200"/>
      <c r="L2016" s="206"/>
      <c r="M2016" s="207"/>
      <c r="N2016" s="208"/>
      <c r="O2016" s="208"/>
      <c r="P2016" s="208"/>
      <c r="Q2016" s="208"/>
      <c r="R2016" s="208"/>
      <c r="S2016" s="208"/>
      <c r="T2016" s="209"/>
      <c r="AT2016" s="210" t="s">
        <v>213</v>
      </c>
      <c r="AU2016" s="210" t="s">
        <v>84</v>
      </c>
      <c r="AV2016" s="13" t="s">
        <v>84</v>
      </c>
      <c r="AW2016" s="13" t="s">
        <v>35</v>
      </c>
      <c r="AX2016" s="13" t="s">
        <v>74</v>
      </c>
      <c r="AY2016" s="210" t="s">
        <v>197</v>
      </c>
    </row>
    <row r="2017" spans="1:65" s="16" customFormat="1" ht="11.25">
      <c r="B2017" s="232"/>
      <c r="C2017" s="233"/>
      <c r="D2017" s="201" t="s">
        <v>213</v>
      </c>
      <c r="E2017" s="234" t="s">
        <v>28</v>
      </c>
      <c r="F2017" s="235" t="s">
        <v>416</v>
      </c>
      <c r="G2017" s="233"/>
      <c r="H2017" s="236">
        <v>104.735</v>
      </c>
      <c r="I2017" s="237"/>
      <c r="J2017" s="233"/>
      <c r="K2017" s="233"/>
      <c r="L2017" s="238"/>
      <c r="M2017" s="239"/>
      <c r="N2017" s="240"/>
      <c r="O2017" s="240"/>
      <c r="P2017" s="240"/>
      <c r="Q2017" s="240"/>
      <c r="R2017" s="240"/>
      <c r="S2017" s="240"/>
      <c r="T2017" s="241"/>
      <c r="AT2017" s="242" t="s">
        <v>213</v>
      </c>
      <c r="AU2017" s="242" t="s">
        <v>84</v>
      </c>
      <c r="AV2017" s="16" t="s">
        <v>160</v>
      </c>
      <c r="AW2017" s="16" t="s">
        <v>35</v>
      </c>
      <c r="AX2017" s="16" t="s">
        <v>74</v>
      </c>
      <c r="AY2017" s="242" t="s">
        <v>197</v>
      </c>
    </row>
    <row r="2018" spans="1:65" s="14" customFormat="1" ht="11.25">
      <c r="B2018" s="211"/>
      <c r="C2018" s="212"/>
      <c r="D2018" s="201" t="s">
        <v>213</v>
      </c>
      <c r="E2018" s="213" t="s">
        <v>28</v>
      </c>
      <c r="F2018" s="214" t="s">
        <v>226</v>
      </c>
      <c r="G2018" s="212"/>
      <c r="H2018" s="215">
        <v>251.19499999999999</v>
      </c>
      <c r="I2018" s="216"/>
      <c r="J2018" s="212"/>
      <c r="K2018" s="212"/>
      <c r="L2018" s="217"/>
      <c r="M2018" s="218"/>
      <c r="N2018" s="219"/>
      <c r="O2018" s="219"/>
      <c r="P2018" s="219"/>
      <c r="Q2018" s="219"/>
      <c r="R2018" s="219"/>
      <c r="S2018" s="219"/>
      <c r="T2018" s="220"/>
      <c r="AT2018" s="221" t="s">
        <v>213</v>
      </c>
      <c r="AU2018" s="221" t="s">
        <v>84</v>
      </c>
      <c r="AV2018" s="14" t="s">
        <v>204</v>
      </c>
      <c r="AW2018" s="14" t="s">
        <v>35</v>
      </c>
      <c r="AX2018" s="14" t="s">
        <v>82</v>
      </c>
      <c r="AY2018" s="221" t="s">
        <v>197</v>
      </c>
    </row>
    <row r="2019" spans="1:65" s="2" customFormat="1" ht="16.5" customHeight="1">
      <c r="A2019" s="37"/>
      <c r="B2019" s="38"/>
      <c r="C2019" s="247" t="s">
        <v>2660</v>
      </c>
      <c r="D2019" s="247" t="s">
        <v>519</v>
      </c>
      <c r="E2019" s="248" t="s">
        <v>2661</v>
      </c>
      <c r="F2019" s="249" t="s">
        <v>2662</v>
      </c>
      <c r="G2019" s="250" t="s">
        <v>265</v>
      </c>
      <c r="H2019" s="251">
        <v>263.755</v>
      </c>
      <c r="I2019" s="252"/>
      <c r="J2019" s="253">
        <f>ROUND(I2019*H2019,2)</f>
        <v>0</v>
      </c>
      <c r="K2019" s="249" t="s">
        <v>203</v>
      </c>
      <c r="L2019" s="254"/>
      <c r="M2019" s="255" t="s">
        <v>28</v>
      </c>
      <c r="N2019" s="256" t="s">
        <v>45</v>
      </c>
      <c r="O2019" s="67"/>
      <c r="P2019" s="190">
        <f>O2019*H2019</f>
        <v>0</v>
      </c>
      <c r="Q2019" s="190">
        <v>3.8000000000000002E-4</v>
      </c>
      <c r="R2019" s="190">
        <f>Q2019*H2019</f>
        <v>0.10022690000000001</v>
      </c>
      <c r="S2019" s="190">
        <v>0</v>
      </c>
      <c r="T2019" s="191">
        <f>S2019*H2019</f>
        <v>0</v>
      </c>
      <c r="U2019" s="37"/>
      <c r="V2019" s="37"/>
      <c r="W2019" s="37"/>
      <c r="X2019" s="37"/>
      <c r="Y2019" s="37"/>
      <c r="Z2019" s="37"/>
      <c r="AA2019" s="37"/>
      <c r="AB2019" s="37"/>
      <c r="AC2019" s="37"/>
      <c r="AD2019" s="37"/>
      <c r="AE2019" s="37"/>
      <c r="AR2019" s="192" t="s">
        <v>365</v>
      </c>
      <c r="AT2019" s="192" t="s">
        <v>519</v>
      </c>
      <c r="AU2019" s="192" t="s">
        <v>84</v>
      </c>
      <c r="AY2019" s="20" t="s">
        <v>197</v>
      </c>
      <c r="BE2019" s="193">
        <f>IF(N2019="základní",J2019,0)</f>
        <v>0</v>
      </c>
      <c r="BF2019" s="193">
        <f>IF(N2019="snížená",J2019,0)</f>
        <v>0</v>
      </c>
      <c r="BG2019" s="193">
        <f>IF(N2019="zákl. přenesená",J2019,0)</f>
        <v>0</v>
      </c>
      <c r="BH2019" s="193">
        <f>IF(N2019="sníž. přenesená",J2019,0)</f>
        <v>0</v>
      </c>
      <c r="BI2019" s="193">
        <f>IF(N2019="nulová",J2019,0)</f>
        <v>0</v>
      </c>
      <c r="BJ2019" s="20" t="s">
        <v>82</v>
      </c>
      <c r="BK2019" s="193">
        <f>ROUND(I2019*H2019,2)</f>
        <v>0</v>
      </c>
      <c r="BL2019" s="20" t="s">
        <v>283</v>
      </c>
      <c r="BM2019" s="192" t="s">
        <v>2663</v>
      </c>
    </row>
    <row r="2020" spans="1:65" s="13" customFormat="1" ht="11.25">
      <c r="B2020" s="199"/>
      <c r="C2020" s="200"/>
      <c r="D2020" s="201" t="s">
        <v>213</v>
      </c>
      <c r="E2020" s="200"/>
      <c r="F2020" s="203" t="s">
        <v>2664</v>
      </c>
      <c r="G2020" s="200"/>
      <c r="H2020" s="204">
        <v>263.755</v>
      </c>
      <c r="I2020" s="205"/>
      <c r="J2020" s="200"/>
      <c r="K2020" s="200"/>
      <c r="L2020" s="206"/>
      <c r="M2020" s="207"/>
      <c r="N2020" s="208"/>
      <c r="O2020" s="208"/>
      <c r="P2020" s="208"/>
      <c r="Q2020" s="208"/>
      <c r="R2020" s="208"/>
      <c r="S2020" s="208"/>
      <c r="T2020" s="209"/>
      <c r="AT2020" s="210" t="s">
        <v>213</v>
      </c>
      <c r="AU2020" s="210" t="s">
        <v>84</v>
      </c>
      <c r="AV2020" s="13" t="s">
        <v>84</v>
      </c>
      <c r="AW2020" s="13" t="s">
        <v>4</v>
      </c>
      <c r="AX2020" s="13" t="s">
        <v>82</v>
      </c>
      <c r="AY2020" s="210" t="s">
        <v>197</v>
      </c>
    </row>
    <row r="2021" spans="1:65" s="2" customFormat="1" ht="33" customHeight="1">
      <c r="A2021" s="37"/>
      <c r="B2021" s="38"/>
      <c r="C2021" s="181" t="s">
        <v>2665</v>
      </c>
      <c r="D2021" s="181" t="s">
        <v>199</v>
      </c>
      <c r="E2021" s="182" t="s">
        <v>2666</v>
      </c>
      <c r="F2021" s="183" t="s">
        <v>2667</v>
      </c>
      <c r="G2021" s="184" t="s">
        <v>202</v>
      </c>
      <c r="H2021" s="185">
        <v>1112.663</v>
      </c>
      <c r="I2021" s="186"/>
      <c r="J2021" s="187">
        <f>ROUND(I2021*H2021,2)</f>
        <v>0</v>
      </c>
      <c r="K2021" s="183" t="s">
        <v>203</v>
      </c>
      <c r="L2021" s="42"/>
      <c r="M2021" s="188" t="s">
        <v>28</v>
      </c>
      <c r="N2021" s="189" t="s">
        <v>45</v>
      </c>
      <c r="O2021" s="67"/>
      <c r="P2021" s="190">
        <f>O2021*H2021</f>
        <v>0</v>
      </c>
      <c r="Q2021" s="190">
        <v>8.0000000000000007E-5</v>
      </c>
      <c r="R2021" s="190">
        <f>Q2021*H2021</f>
        <v>8.9013040000000002E-2</v>
      </c>
      <c r="S2021" s="190">
        <v>0</v>
      </c>
      <c r="T2021" s="191">
        <f>S2021*H2021</f>
        <v>0</v>
      </c>
      <c r="U2021" s="37"/>
      <c r="V2021" s="37"/>
      <c r="W2021" s="37"/>
      <c r="X2021" s="37"/>
      <c r="Y2021" s="37"/>
      <c r="Z2021" s="37"/>
      <c r="AA2021" s="37"/>
      <c r="AB2021" s="37"/>
      <c r="AC2021" s="37"/>
      <c r="AD2021" s="37"/>
      <c r="AE2021" s="37"/>
      <c r="AR2021" s="192" t="s">
        <v>283</v>
      </c>
      <c r="AT2021" s="192" t="s">
        <v>199</v>
      </c>
      <c r="AU2021" s="192" t="s">
        <v>84</v>
      </c>
      <c r="AY2021" s="20" t="s">
        <v>197</v>
      </c>
      <c r="BE2021" s="193">
        <f>IF(N2021="základní",J2021,0)</f>
        <v>0</v>
      </c>
      <c r="BF2021" s="193">
        <f>IF(N2021="snížená",J2021,0)</f>
        <v>0</v>
      </c>
      <c r="BG2021" s="193">
        <f>IF(N2021="zákl. přenesená",J2021,0)</f>
        <v>0</v>
      </c>
      <c r="BH2021" s="193">
        <f>IF(N2021="sníž. přenesená",J2021,0)</f>
        <v>0</v>
      </c>
      <c r="BI2021" s="193">
        <f>IF(N2021="nulová",J2021,0)</f>
        <v>0</v>
      </c>
      <c r="BJ2021" s="20" t="s">
        <v>82</v>
      </c>
      <c r="BK2021" s="193">
        <f>ROUND(I2021*H2021,2)</f>
        <v>0</v>
      </c>
      <c r="BL2021" s="20" t="s">
        <v>283</v>
      </c>
      <c r="BM2021" s="192" t="s">
        <v>2668</v>
      </c>
    </row>
    <row r="2022" spans="1:65" s="2" customFormat="1" ht="11.25">
      <c r="A2022" s="37"/>
      <c r="B2022" s="38"/>
      <c r="C2022" s="39"/>
      <c r="D2022" s="194" t="s">
        <v>206</v>
      </c>
      <c r="E2022" s="39"/>
      <c r="F2022" s="195" t="s">
        <v>2669</v>
      </c>
      <c r="G2022" s="39"/>
      <c r="H2022" s="39"/>
      <c r="I2022" s="196"/>
      <c r="J2022" s="39"/>
      <c r="K2022" s="39"/>
      <c r="L2022" s="42"/>
      <c r="M2022" s="197"/>
      <c r="N2022" s="198"/>
      <c r="O2022" s="67"/>
      <c r="P2022" s="67"/>
      <c r="Q2022" s="67"/>
      <c r="R2022" s="67"/>
      <c r="S2022" s="67"/>
      <c r="T2022" s="68"/>
      <c r="U2022" s="37"/>
      <c r="V2022" s="37"/>
      <c r="W2022" s="37"/>
      <c r="X2022" s="37"/>
      <c r="Y2022" s="37"/>
      <c r="Z2022" s="37"/>
      <c r="AA2022" s="37"/>
      <c r="AB2022" s="37"/>
      <c r="AC2022" s="37"/>
      <c r="AD2022" s="37"/>
      <c r="AE2022" s="37"/>
      <c r="AT2022" s="20" t="s">
        <v>206</v>
      </c>
      <c r="AU2022" s="20" t="s">
        <v>84</v>
      </c>
    </row>
    <row r="2023" spans="1:65" s="15" customFormat="1" ht="11.25">
      <c r="B2023" s="222"/>
      <c r="C2023" s="223"/>
      <c r="D2023" s="201" t="s">
        <v>213</v>
      </c>
      <c r="E2023" s="224" t="s">
        <v>28</v>
      </c>
      <c r="F2023" s="225" t="s">
        <v>725</v>
      </c>
      <c r="G2023" s="223"/>
      <c r="H2023" s="224" t="s">
        <v>28</v>
      </c>
      <c r="I2023" s="226"/>
      <c r="J2023" s="223"/>
      <c r="K2023" s="223"/>
      <c r="L2023" s="227"/>
      <c r="M2023" s="228"/>
      <c r="N2023" s="229"/>
      <c r="O2023" s="229"/>
      <c r="P2023" s="229"/>
      <c r="Q2023" s="229"/>
      <c r="R2023" s="229"/>
      <c r="S2023" s="229"/>
      <c r="T2023" s="230"/>
      <c r="AT2023" s="231" t="s">
        <v>213</v>
      </c>
      <c r="AU2023" s="231" t="s">
        <v>84</v>
      </c>
      <c r="AV2023" s="15" t="s">
        <v>82</v>
      </c>
      <c r="AW2023" s="15" t="s">
        <v>35</v>
      </c>
      <c r="AX2023" s="15" t="s">
        <v>74</v>
      </c>
      <c r="AY2023" s="231" t="s">
        <v>197</v>
      </c>
    </row>
    <row r="2024" spans="1:65" s="15" customFormat="1" ht="11.25">
      <c r="B2024" s="222"/>
      <c r="C2024" s="223"/>
      <c r="D2024" s="201" t="s">
        <v>213</v>
      </c>
      <c r="E2024" s="224" t="s">
        <v>28</v>
      </c>
      <c r="F2024" s="225" t="s">
        <v>2273</v>
      </c>
      <c r="G2024" s="223"/>
      <c r="H2024" s="224" t="s">
        <v>28</v>
      </c>
      <c r="I2024" s="226"/>
      <c r="J2024" s="223"/>
      <c r="K2024" s="223"/>
      <c r="L2024" s="227"/>
      <c r="M2024" s="228"/>
      <c r="N2024" s="229"/>
      <c r="O2024" s="229"/>
      <c r="P2024" s="229"/>
      <c r="Q2024" s="229"/>
      <c r="R2024" s="229"/>
      <c r="S2024" s="229"/>
      <c r="T2024" s="230"/>
      <c r="AT2024" s="231" t="s">
        <v>213</v>
      </c>
      <c r="AU2024" s="231" t="s">
        <v>84</v>
      </c>
      <c r="AV2024" s="15" t="s">
        <v>82</v>
      </c>
      <c r="AW2024" s="15" t="s">
        <v>35</v>
      </c>
      <c r="AX2024" s="15" t="s">
        <v>74</v>
      </c>
      <c r="AY2024" s="231" t="s">
        <v>197</v>
      </c>
    </row>
    <row r="2025" spans="1:65" s="13" customFormat="1" ht="11.25">
      <c r="B2025" s="199"/>
      <c r="C2025" s="200"/>
      <c r="D2025" s="201" t="s">
        <v>213</v>
      </c>
      <c r="E2025" s="202" t="s">
        <v>28</v>
      </c>
      <c r="F2025" s="203" t="s">
        <v>2274</v>
      </c>
      <c r="G2025" s="200"/>
      <c r="H2025" s="204">
        <v>1277.5350000000001</v>
      </c>
      <c r="I2025" s="205"/>
      <c r="J2025" s="200"/>
      <c r="K2025" s="200"/>
      <c r="L2025" s="206"/>
      <c r="M2025" s="207"/>
      <c r="N2025" s="208"/>
      <c r="O2025" s="208"/>
      <c r="P2025" s="208"/>
      <c r="Q2025" s="208"/>
      <c r="R2025" s="208"/>
      <c r="S2025" s="208"/>
      <c r="T2025" s="209"/>
      <c r="AT2025" s="210" t="s">
        <v>213</v>
      </c>
      <c r="AU2025" s="210" t="s">
        <v>84</v>
      </c>
      <c r="AV2025" s="13" t="s">
        <v>84</v>
      </c>
      <c r="AW2025" s="13" t="s">
        <v>35</v>
      </c>
      <c r="AX2025" s="13" t="s">
        <v>74</v>
      </c>
      <c r="AY2025" s="210" t="s">
        <v>197</v>
      </c>
    </row>
    <row r="2026" spans="1:65" s="15" customFormat="1" ht="11.25">
      <c r="B2026" s="222"/>
      <c r="C2026" s="223"/>
      <c r="D2026" s="201" t="s">
        <v>213</v>
      </c>
      <c r="E2026" s="224" t="s">
        <v>28</v>
      </c>
      <c r="F2026" s="225" t="s">
        <v>2670</v>
      </c>
      <c r="G2026" s="223"/>
      <c r="H2026" s="224" t="s">
        <v>28</v>
      </c>
      <c r="I2026" s="226"/>
      <c r="J2026" s="223"/>
      <c r="K2026" s="223"/>
      <c r="L2026" s="227"/>
      <c r="M2026" s="228"/>
      <c r="N2026" s="229"/>
      <c r="O2026" s="229"/>
      <c r="P2026" s="229"/>
      <c r="Q2026" s="229"/>
      <c r="R2026" s="229"/>
      <c r="S2026" s="229"/>
      <c r="T2026" s="230"/>
      <c r="AT2026" s="231" t="s">
        <v>213</v>
      </c>
      <c r="AU2026" s="231" t="s">
        <v>84</v>
      </c>
      <c r="AV2026" s="15" t="s">
        <v>82</v>
      </c>
      <c r="AW2026" s="15" t="s">
        <v>35</v>
      </c>
      <c r="AX2026" s="15" t="s">
        <v>74</v>
      </c>
      <c r="AY2026" s="231" t="s">
        <v>197</v>
      </c>
    </row>
    <row r="2027" spans="1:65" s="13" customFormat="1" ht="11.25">
      <c r="B2027" s="199"/>
      <c r="C2027" s="200"/>
      <c r="D2027" s="201" t="s">
        <v>213</v>
      </c>
      <c r="E2027" s="202" t="s">
        <v>28</v>
      </c>
      <c r="F2027" s="203" t="s">
        <v>2671</v>
      </c>
      <c r="G2027" s="200"/>
      <c r="H2027" s="204">
        <v>-164.87200000000001</v>
      </c>
      <c r="I2027" s="205"/>
      <c r="J2027" s="200"/>
      <c r="K2027" s="200"/>
      <c r="L2027" s="206"/>
      <c r="M2027" s="207"/>
      <c r="N2027" s="208"/>
      <c r="O2027" s="208"/>
      <c r="P2027" s="208"/>
      <c r="Q2027" s="208"/>
      <c r="R2027" s="208"/>
      <c r="S2027" s="208"/>
      <c r="T2027" s="209"/>
      <c r="AT2027" s="210" t="s">
        <v>213</v>
      </c>
      <c r="AU2027" s="210" t="s">
        <v>84</v>
      </c>
      <c r="AV2027" s="13" t="s">
        <v>84</v>
      </c>
      <c r="AW2027" s="13" t="s">
        <v>35</v>
      </c>
      <c r="AX2027" s="13" t="s">
        <v>74</v>
      </c>
      <c r="AY2027" s="210" t="s">
        <v>197</v>
      </c>
    </row>
    <row r="2028" spans="1:65" s="14" customFormat="1" ht="11.25">
      <c r="B2028" s="211"/>
      <c r="C2028" s="212"/>
      <c r="D2028" s="201" t="s">
        <v>213</v>
      </c>
      <c r="E2028" s="213" t="s">
        <v>28</v>
      </c>
      <c r="F2028" s="214" t="s">
        <v>226</v>
      </c>
      <c r="G2028" s="212"/>
      <c r="H2028" s="215">
        <v>1112.663</v>
      </c>
      <c r="I2028" s="216"/>
      <c r="J2028" s="212"/>
      <c r="K2028" s="212"/>
      <c r="L2028" s="217"/>
      <c r="M2028" s="218"/>
      <c r="N2028" s="219"/>
      <c r="O2028" s="219"/>
      <c r="P2028" s="219"/>
      <c r="Q2028" s="219"/>
      <c r="R2028" s="219"/>
      <c r="S2028" s="219"/>
      <c r="T2028" s="220"/>
      <c r="AT2028" s="221" t="s">
        <v>213</v>
      </c>
      <c r="AU2028" s="221" t="s">
        <v>84</v>
      </c>
      <c r="AV2028" s="14" t="s">
        <v>204</v>
      </c>
      <c r="AW2028" s="14" t="s">
        <v>35</v>
      </c>
      <c r="AX2028" s="14" t="s">
        <v>82</v>
      </c>
      <c r="AY2028" s="221" t="s">
        <v>197</v>
      </c>
    </row>
    <row r="2029" spans="1:65" s="2" customFormat="1" ht="24.2" customHeight="1">
      <c r="A2029" s="37"/>
      <c r="B2029" s="38"/>
      <c r="C2029" s="181" t="s">
        <v>2672</v>
      </c>
      <c r="D2029" s="181" t="s">
        <v>199</v>
      </c>
      <c r="E2029" s="182" t="s">
        <v>2673</v>
      </c>
      <c r="F2029" s="183" t="s">
        <v>2674</v>
      </c>
      <c r="G2029" s="184" t="s">
        <v>202</v>
      </c>
      <c r="H2029" s="185">
        <v>164.87200000000001</v>
      </c>
      <c r="I2029" s="186"/>
      <c r="J2029" s="187">
        <f>ROUND(I2029*H2029,2)</f>
        <v>0</v>
      </c>
      <c r="K2029" s="183" t="s">
        <v>203</v>
      </c>
      <c r="L2029" s="42"/>
      <c r="M2029" s="188" t="s">
        <v>28</v>
      </c>
      <c r="N2029" s="189" t="s">
        <v>45</v>
      </c>
      <c r="O2029" s="67"/>
      <c r="P2029" s="190">
        <f>O2029*H2029</f>
        <v>0</v>
      </c>
      <c r="Q2029" s="190">
        <v>8.0000000000000007E-5</v>
      </c>
      <c r="R2029" s="190">
        <f>Q2029*H2029</f>
        <v>1.3189760000000002E-2</v>
      </c>
      <c r="S2029" s="190">
        <v>0</v>
      </c>
      <c r="T2029" s="191">
        <f>S2029*H2029</f>
        <v>0</v>
      </c>
      <c r="U2029" s="37"/>
      <c r="V2029" s="37"/>
      <c r="W2029" s="37"/>
      <c r="X2029" s="37"/>
      <c r="Y2029" s="37"/>
      <c r="Z2029" s="37"/>
      <c r="AA2029" s="37"/>
      <c r="AB2029" s="37"/>
      <c r="AC2029" s="37"/>
      <c r="AD2029" s="37"/>
      <c r="AE2029" s="37"/>
      <c r="AR2029" s="192" t="s">
        <v>283</v>
      </c>
      <c r="AT2029" s="192" t="s">
        <v>199</v>
      </c>
      <c r="AU2029" s="192" t="s">
        <v>84</v>
      </c>
      <c r="AY2029" s="20" t="s">
        <v>197</v>
      </c>
      <c r="BE2029" s="193">
        <f>IF(N2029="základní",J2029,0)</f>
        <v>0</v>
      </c>
      <c r="BF2029" s="193">
        <f>IF(N2029="snížená",J2029,0)</f>
        <v>0</v>
      </c>
      <c r="BG2029" s="193">
        <f>IF(N2029="zákl. přenesená",J2029,0)</f>
        <v>0</v>
      </c>
      <c r="BH2029" s="193">
        <f>IF(N2029="sníž. přenesená",J2029,0)</f>
        <v>0</v>
      </c>
      <c r="BI2029" s="193">
        <f>IF(N2029="nulová",J2029,0)</f>
        <v>0</v>
      </c>
      <c r="BJ2029" s="20" t="s">
        <v>82</v>
      </c>
      <c r="BK2029" s="193">
        <f>ROUND(I2029*H2029,2)</f>
        <v>0</v>
      </c>
      <c r="BL2029" s="20" t="s">
        <v>283</v>
      </c>
      <c r="BM2029" s="192" t="s">
        <v>2675</v>
      </c>
    </row>
    <row r="2030" spans="1:65" s="2" customFormat="1" ht="11.25">
      <c r="A2030" s="37"/>
      <c r="B2030" s="38"/>
      <c r="C2030" s="39"/>
      <c r="D2030" s="194" t="s">
        <v>206</v>
      </c>
      <c r="E2030" s="39"/>
      <c r="F2030" s="195" t="s">
        <v>2676</v>
      </c>
      <c r="G2030" s="39"/>
      <c r="H2030" s="39"/>
      <c r="I2030" s="196"/>
      <c r="J2030" s="39"/>
      <c r="K2030" s="39"/>
      <c r="L2030" s="42"/>
      <c r="M2030" s="197"/>
      <c r="N2030" s="198"/>
      <c r="O2030" s="67"/>
      <c r="P2030" s="67"/>
      <c r="Q2030" s="67"/>
      <c r="R2030" s="67"/>
      <c r="S2030" s="67"/>
      <c r="T2030" s="68"/>
      <c r="U2030" s="37"/>
      <c r="V2030" s="37"/>
      <c r="W2030" s="37"/>
      <c r="X2030" s="37"/>
      <c r="Y2030" s="37"/>
      <c r="Z2030" s="37"/>
      <c r="AA2030" s="37"/>
      <c r="AB2030" s="37"/>
      <c r="AC2030" s="37"/>
      <c r="AD2030" s="37"/>
      <c r="AE2030" s="37"/>
      <c r="AT2030" s="20" t="s">
        <v>206</v>
      </c>
      <c r="AU2030" s="20" t="s">
        <v>84</v>
      </c>
    </row>
    <row r="2031" spans="1:65" s="15" customFormat="1" ht="11.25">
      <c r="B2031" s="222"/>
      <c r="C2031" s="223"/>
      <c r="D2031" s="201" t="s">
        <v>213</v>
      </c>
      <c r="E2031" s="224" t="s">
        <v>28</v>
      </c>
      <c r="F2031" s="225" t="s">
        <v>725</v>
      </c>
      <c r="G2031" s="223"/>
      <c r="H2031" s="224" t="s">
        <v>28</v>
      </c>
      <c r="I2031" s="226"/>
      <c r="J2031" s="223"/>
      <c r="K2031" s="223"/>
      <c r="L2031" s="227"/>
      <c r="M2031" s="228"/>
      <c r="N2031" s="229"/>
      <c r="O2031" s="229"/>
      <c r="P2031" s="229"/>
      <c r="Q2031" s="229"/>
      <c r="R2031" s="229"/>
      <c r="S2031" s="229"/>
      <c r="T2031" s="230"/>
      <c r="AT2031" s="231" t="s">
        <v>213</v>
      </c>
      <c r="AU2031" s="231" t="s">
        <v>84</v>
      </c>
      <c r="AV2031" s="15" t="s">
        <v>82</v>
      </c>
      <c r="AW2031" s="15" t="s">
        <v>35</v>
      </c>
      <c r="AX2031" s="15" t="s">
        <v>74</v>
      </c>
      <c r="AY2031" s="231" t="s">
        <v>197</v>
      </c>
    </row>
    <row r="2032" spans="1:65" s="15" customFormat="1" ht="11.25">
      <c r="B2032" s="222"/>
      <c r="C2032" s="223"/>
      <c r="D2032" s="201" t="s">
        <v>213</v>
      </c>
      <c r="E2032" s="224" t="s">
        <v>28</v>
      </c>
      <c r="F2032" s="225" t="s">
        <v>2273</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5" customFormat="1" ht="11.25">
      <c r="B2033" s="222"/>
      <c r="C2033" s="223"/>
      <c r="D2033" s="201" t="s">
        <v>213</v>
      </c>
      <c r="E2033" s="224" t="s">
        <v>28</v>
      </c>
      <c r="F2033" s="225" t="s">
        <v>2677</v>
      </c>
      <c r="G2033" s="223"/>
      <c r="H2033" s="224" t="s">
        <v>28</v>
      </c>
      <c r="I2033" s="226"/>
      <c r="J2033" s="223"/>
      <c r="K2033" s="223"/>
      <c r="L2033" s="227"/>
      <c r="M2033" s="228"/>
      <c r="N2033" s="229"/>
      <c r="O2033" s="229"/>
      <c r="P2033" s="229"/>
      <c r="Q2033" s="229"/>
      <c r="R2033" s="229"/>
      <c r="S2033" s="229"/>
      <c r="T2033" s="230"/>
      <c r="AT2033" s="231" t="s">
        <v>213</v>
      </c>
      <c r="AU2033" s="231" t="s">
        <v>84</v>
      </c>
      <c r="AV2033" s="15" t="s">
        <v>82</v>
      </c>
      <c r="AW2033" s="15" t="s">
        <v>35</v>
      </c>
      <c r="AX2033" s="15" t="s">
        <v>74</v>
      </c>
      <c r="AY2033" s="231" t="s">
        <v>197</v>
      </c>
    </row>
    <row r="2034" spans="1:65" s="13" customFormat="1" ht="11.25">
      <c r="B2034" s="199"/>
      <c r="C2034" s="200"/>
      <c r="D2034" s="201" t="s">
        <v>213</v>
      </c>
      <c r="E2034" s="202" t="s">
        <v>28</v>
      </c>
      <c r="F2034" s="203" t="s">
        <v>2678</v>
      </c>
      <c r="G2034" s="200"/>
      <c r="H2034" s="204">
        <v>164.87200000000001</v>
      </c>
      <c r="I2034" s="205"/>
      <c r="J2034" s="200"/>
      <c r="K2034" s="200"/>
      <c r="L2034" s="206"/>
      <c r="M2034" s="207"/>
      <c r="N2034" s="208"/>
      <c r="O2034" s="208"/>
      <c r="P2034" s="208"/>
      <c r="Q2034" s="208"/>
      <c r="R2034" s="208"/>
      <c r="S2034" s="208"/>
      <c r="T2034" s="209"/>
      <c r="AT2034" s="210" t="s">
        <v>213</v>
      </c>
      <c r="AU2034" s="210" t="s">
        <v>84</v>
      </c>
      <c r="AV2034" s="13" t="s">
        <v>84</v>
      </c>
      <c r="AW2034" s="13" t="s">
        <v>35</v>
      </c>
      <c r="AX2034" s="13" t="s">
        <v>82</v>
      </c>
      <c r="AY2034" s="210" t="s">
        <v>197</v>
      </c>
    </row>
    <row r="2035" spans="1:65" s="2" customFormat="1" ht="24.2" customHeight="1">
      <c r="A2035" s="37"/>
      <c r="B2035" s="38"/>
      <c r="C2035" s="181" t="s">
        <v>2679</v>
      </c>
      <c r="D2035" s="181" t="s">
        <v>199</v>
      </c>
      <c r="E2035" s="182" t="s">
        <v>2680</v>
      </c>
      <c r="F2035" s="183" t="s">
        <v>2681</v>
      </c>
      <c r="G2035" s="184" t="s">
        <v>202</v>
      </c>
      <c r="H2035" s="185">
        <v>306</v>
      </c>
      <c r="I2035" s="186"/>
      <c r="J2035" s="187">
        <f>ROUND(I2035*H2035,2)</f>
        <v>0</v>
      </c>
      <c r="K2035" s="183" t="s">
        <v>203</v>
      </c>
      <c r="L2035" s="42"/>
      <c r="M2035" s="188" t="s">
        <v>28</v>
      </c>
      <c r="N2035" s="189" t="s">
        <v>45</v>
      </c>
      <c r="O2035" s="67"/>
      <c r="P2035" s="190">
        <f>O2035*H2035</f>
        <v>0</v>
      </c>
      <c r="Q2035" s="190">
        <v>1E-4</v>
      </c>
      <c r="R2035" s="190">
        <f>Q2035*H2035</f>
        <v>3.0600000000000002E-2</v>
      </c>
      <c r="S2035" s="190">
        <v>0</v>
      </c>
      <c r="T2035" s="191">
        <f>S2035*H2035</f>
        <v>0</v>
      </c>
      <c r="U2035" s="37"/>
      <c r="V2035" s="37"/>
      <c r="W2035" s="37"/>
      <c r="X2035" s="37"/>
      <c r="Y2035" s="37"/>
      <c r="Z2035" s="37"/>
      <c r="AA2035" s="37"/>
      <c r="AB2035" s="37"/>
      <c r="AC2035" s="37"/>
      <c r="AD2035" s="37"/>
      <c r="AE2035" s="37"/>
      <c r="AR2035" s="192" t="s">
        <v>283</v>
      </c>
      <c r="AT2035" s="192" t="s">
        <v>199</v>
      </c>
      <c r="AU2035" s="192" t="s">
        <v>84</v>
      </c>
      <c r="AY2035" s="20" t="s">
        <v>197</v>
      </c>
      <c r="BE2035" s="193">
        <f>IF(N2035="základní",J2035,0)</f>
        <v>0</v>
      </c>
      <c r="BF2035" s="193">
        <f>IF(N2035="snížená",J2035,0)</f>
        <v>0</v>
      </c>
      <c r="BG2035" s="193">
        <f>IF(N2035="zákl. přenesená",J2035,0)</f>
        <v>0</v>
      </c>
      <c r="BH2035" s="193">
        <f>IF(N2035="sníž. přenesená",J2035,0)</f>
        <v>0</v>
      </c>
      <c r="BI2035" s="193">
        <f>IF(N2035="nulová",J2035,0)</f>
        <v>0</v>
      </c>
      <c r="BJ2035" s="20" t="s">
        <v>82</v>
      </c>
      <c r="BK2035" s="193">
        <f>ROUND(I2035*H2035,2)</f>
        <v>0</v>
      </c>
      <c r="BL2035" s="20" t="s">
        <v>283</v>
      </c>
      <c r="BM2035" s="192" t="s">
        <v>2682</v>
      </c>
    </row>
    <row r="2036" spans="1:65" s="2" customFormat="1" ht="11.25">
      <c r="A2036" s="37"/>
      <c r="B2036" s="38"/>
      <c r="C2036" s="39"/>
      <c r="D2036" s="194" t="s">
        <v>206</v>
      </c>
      <c r="E2036" s="39"/>
      <c r="F2036" s="195" t="s">
        <v>2683</v>
      </c>
      <c r="G2036" s="39"/>
      <c r="H2036" s="39"/>
      <c r="I2036" s="196"/>
      <c r="J2036" s="39"/>
      <c r="K2036" s="39"/>
      <c r="L2036" s="42"/>
      <c r="M2036" s="197"/>
      <c r="N2036" s="198"/>
      <c r="O2036" s="67"/>
      <c r="P2036" s="67"/>
      <c r="Q2036" s="67"/>
      <c r="R2036" s="67"/>
      <c r="S2036" s="67"/>
      <c r="T2036" s="68"/>
      <c r="U2036" s="37"/>
      <c r="V2036" s="37"/>
      <c r="W2036" s="37"/>
      <c r="X2036" s="37"/>
      <c r="Y2036" s="37"/>
      <c r="Z2036" s="37"/>
      <c r="AA2036" s="37"/>
      <c r="AB2036" s="37"/>
      <c r="AC2036" s="37"/>
      <c r="AD2036" s="37"/>
      <c r="AE2036" s="37"/>
      <c r="AT2036" s="20" t="s">
        <v>206</v>
      </c>
      <c r="AU2036" s="20" t="s">
        <v>84</v>
      </c>
    </row>
    <row r="2037" spans="1:65" s="15" customFormat="1" ht="11.25">
      <c r="B2037" s="222"/>
      <c r="C2037" s="223"/>
      <c r="D2037" s="201" t="s">
        <v>213</v>
      </c>
      <c r="E2037" s="224" t="s">
        <v>28</v>
      </c>
      <c r="F2037" s="225" t="s">
        <v>725</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5" customFormat="1" ht="11.25">
      <c r="B2038" s="222"/>
      <c r="C2038" s="223"/>
      <c r="D2038" s="201" t="s">
        <v>213</v>
      </c>
      <c r="E2038" s="224" t="s">
        <v>28</v>
      </c>
      <c r="F2038" s="225" t="s">
        <v>2263</v>
      </c>
      <c r="G2038" s="223"/>
      <c r="H2038" s="224" t="s">
        <v>28</v>
      </c>
      <c r="I2038" s="226"/>
      <c r="J2038" s="223"/>
      <c r="K2038" s="223"/>
      <c r="L2038" s="227"/>
      <c r="M2038" s="228"/>
      <c r="N2038" s="229"/>
      <c r="O2038" s="229"/>
      <c r="P2038" s="229"/>
      <c r="Q2038" s="229"/>
      <c r="R2038" s="229"/>
      <c r="S2038" s="229"/>
      <c r="T2038" s="230"/>
      <c r="AT2038" s="231" t="s">
        <v>213</v>
      </c>
      <c r="AU2038" s="231" t="s">
        <v>84</v>
      </c>
      <c r="AV2038" s="15" t="s">
        <v>82</v>
      </c>
      <c r="AW2038" s="15" t="s">
        <v>35</v>
      </c>
      <c r="AX2038" s="15" t="s">
        <v>74</v>
      </c>
      <c r="AY2038" s="231" t="s">
        <v>197</v>
      </c>
    </row>
    <row r="2039" spans="1:65" s="13" customFormat="1" ht="11.25">
      <c r="B2039" s="199"/>
      <c r="C2039" s="200"/>
      <c r="D2039" s="201" t="s">
        <v>213</v>
      </c>
      <c r="E2039" s="202" t="s">
        <v>28</v>
      </c>
      <c r="F2039" s="203" t="s">
        <v>2684</v>
      </c>
      <c r="G2039" s="200"/>
      <c r="H2039" s="204">
        <v>306</v>
      </c>
      <c r="I2039" s="205"/>
      <c r="J2039" s="200"/>
      <c r="K2039" s="200"/>
      <c r="L2039" s="206"/>
      <c r="M2039" s="207"/>
      <c r="N2039" s="208"/>
      <c r="O2039" s="208"/>
      <c r="P2039" s="208"/>
      <c r="Q2039" s="208"/>
      <c r="R2039" s="208"/>
      <c r="S2039" s="208"/>
      <c r="T2039" s="209"/>
      <c r="AT2039" s="210" t="s">
        <v>213</v>
      </c>
      <c r="AU2039" s="210" t="s">
        <v>84</v>
      </c>
      <c r="AV2039" s="13" t="s">
        <v>84</v>
      </c>
      <c r="AW2039" s="13" t="s">
        <v>35</v>
      </c>
      <c r="AX2039" s="13" t="s">
        <v>82</v>
      </c>
      <c r="AY2039" s="210" t="s">
        <v>197</v>
      </c>
    </row>
    <row r="2040" spans="1:65" s="2" customFormat="1" ht="24.2" customHeight="1">
      <c r="A2040" s="37"/>
      <c r="B2040" s="38"/>
      <c r="C2040" s="181" t="s">
        <v>2685</v>
      </c>
      <c r="D2040" s="181" t="s">
        <v>199</v>
      </c>
      <c r="E2040" s="182" t="s">
        <v>2686</v>
      </c>
      <c r="F2040" s="183" t="s">
        <v>2687</v>
      </c>
      <c r="G2040" s="184" t="s">
        <v>202</v>
      </c>
      <c r="H2040" s="185">
        <v>470.87200000000001</v>
      </c>
      <c r="I2040" s="186"/>
      <c r="J2040" s="187">
        <f>ROUND(I2040*H2040,2)</f>
        <v>0</v>
      </c>
      <c r="K2040" s="183" t="s">
        <v>203</v>
      </c>
      <c r="L2040" s="42"/>
      <c r="M2040" s="188" t="s">
        <v>28</v>
      </c>
      <c r="N2040" s="189" t="s">
        <v>45</v>
      </c>
      <c r="O2040" s="67"/>
      <c r="P2040" s="190">
        <f>O2040*H2040</f>
        <v>0</v>
      </c>
      <c r="Q2040" s="190">
        <v>1.2E-4</v>
      </c>
      <c r="R2040" s="190">
        <f>Q2040*H2040</f>
        <v>5.6504640000000002E-2</v>
      </c>
      <c r="S2040" s="190">
        <v>0</v>
      </c>
      <c r="T2040" s="191">
        <f>S2040*H2040</f>
        <v>0</v>
      </c>
      <c r="U2040" s="37"/>
      <c r="V2040" s="37"/>
      <c r="W2040" s="37"/>
      <c r="X2040" s="37"/>
      <c r="Y2040" s="37"/>
      <c r="Z2040" s="37"/>
      <c r="AA2040" s="37"/>
      <c r="AB2040" s="37"/>
      <c r="AC2040" s="37"/>
      <c r="AD2040" s="37"/>
      <c r="AE2040" s="37"/>
      <c r="AR2040" s="192" t="s">
        <v>283</v>
      </c>
      <c r="AT2040" s="192" t="s">
        <v>199</v>
      </c>
      <c r="AU2040" s="192" t="s">
        <v>84</v>
      </c>
      <c r="AY2040" s="20" t="s">
        <v>197</v>
      </c>
      <c r="BE2040" s="193">
        <f>IF(N2040="základní",J2040,0)</f>
        <v>0</v>
      </c>
      <c r="BF2040" s="193">
        <f>IF(N2040="snížená",J2040,0)</f>
        <v>0</v>
      </c>
      <c r="BG2040" s="193">
        <f>IF(N2040="zákl. přenesená",J2040,0)</f>
        <v>0</v>
      </c>
      <c r="BH2040" s="193">
        <f>IF(N2040="sníž. přenesená",J2040,0)</f>
        <v>0</v>
      </c>
      <c r="BI2040" s="193">
        <f>IF(N2040="nulová",J2040,0)</f>
        <v>0</v>
      </c>
      <c r="BJ2040" s="20" t="s">
        <v>82</v>
      </c>
      <c r="BK2040" s="193">
        <f>ROUND(I2040*H2040,2)</f>
        <v>0</v>
      </c>
      <c r="BL2040" s="20" t="s">
        <v>283</v>
      </c>
      <c r="BM2040" s="192" t="s">
        <v>2688</v>
      </c>
    </row>
    <row r="2041" spans="1:65" s="2" customFormat="1" ht="11.25">
      <c r="A2041" s="37"/>
      <c r="B2041" s="38"/>
      <c r="C2041" s="39"/>
      <c r="D2041" s="194" t="s">
        <v>206</v>
      </c>
      <c r="E2041" s="39"/>
      <c r="F2041" s="195" t="s">
        <v>2689</v>
      </c>
      <c r="G2041" s="39"/>
      <c r="H2041" s="39"/>
      <c r="I2041" s="196"/>
      <c r="J2041" s="39"/>
      <c r="K2041" s="39"/>
      <c r="L2041" s="42"/>
      <c r="M2041" s="197"/>
      <c r="N2041" s="198"/>
      <c r="O2041" s="67"/>
      <c r="P2041" s="67"/>
      <c r="Q2041" s="67"/>
      <c r="R2041" s="67"/>
      <c r="S2041" s="67"/>
      <c r="T2041" s="68"/>
      <c r="U2041" s="37"/>
      <c r="V2041" s="37"/>
      <c r="W2041" s="37"/>
      <c r="X2041" s="37"/>
      <c r="Y2041" s="37"/>
      <c r="Z2041" s="37"/>
      <c r="AA2041" s="37"/>
      <c r="AB2041" s="37"/>
      <c r="AC2041" s="37"/>
      <c r="AD2041" s="37"/>
      <c r="AE2041" s="37"/>
      <c r="AT2041" s="20" t="s">
        <v>206</v>
      </c>
      <c r="AU2041" s="20" t="s">
        <v>84</v>
      </c>
    </row>
    <row r="2042" spans="1:65" s="15" customFormat="1" ht="11.25">
      <c r="B2042" s="222"/>
      <c r="C2042" s="223"/>
      <c r="D2042" s="201" t="s">
        <v>213</v>
      </c>
      <c r="E2042" s="224" t="s">
        <v>28</v>
      </c>
      <c r="F2042" s="225" t="s">
        <v>725</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5" customFormat="1" ht="11.25">
      <c r="B2043" s="222"/>
      <c r="C2043" s="223"/>
      <c r="D2043" s="201" t="s">
        <v>213</v>
      </c>
      <c r="E2043" s="224" t="s">
        <v>28</v>
      </c>
      <c r="F2043" s="225" t="s">
        <v>2273</v>
      </c>
      <c r="G2043" s="223"/>
      <c r="H2043" s="224" t="s">
        <v>28</v>
      </c>
      <c r="I2043" s="226"/>
      <c r="J2043" s="223"/>
      <c r="K2043" s="223"/>
      <c r="L2043" s="227"/>
      <c r="M2043" s="228"/>
      <c r="N2043" s="229"/>
      <c r="O2043" s="229"/>
      <c r="P2043" s="229"/>
      <c r="Q2043" s="229"/>
      <c r="R2043" s="229"/>
      <c r="S2043" s="229"/>
      <c r="T2043" s="230"/>
      <c r="AT2043" s="231" t="s">
        <v>213</v>
      </c>
      <c r="AU2043" s="231" t="s">
        <v>84</v>
      </c>
      <c r="AV2043" s="15" t="s">
        <v>82</v>
      </c>
      <c r="AW2043" s="15" t="s">
        <v>35</v>
      </c>
      <c r="AX2043" s="15" t="s">
        <v>74</v>
      </c>
      <c r="AY2043" s="231" t="s">
        <v>197</v>
      </c>
    </row>
    <row r="2044" spans="1:65" s="15" customFormat="1" ht="11.25">
      <c r="B2044" s="222"/>
      <c r="C2044" s="223"/>
      <c r="D2044" s="201" t="s">
        <v>213</v>
      </c>
      <c r="E2044" s="224" t="s">
        <v>28</v>
      </c>
      <c r="F2044" s="225" t="s">
        <v>2690</v>
      </c>
      <c r="G2044" s="223"/>
      <c r="H2044" s="224" t="s">
        <v>28</v>
      </c>
      <c r="I2044" s="226"/>
      <c r="J2044" s="223"/>
      <c r="K2044" s="223"/>
      <c r="L2044" s="227"/>
      <c r="M2044" s="228"/>
      <c r="N2044" s="229"/>
      <c r="O2044" s="229"/>
      <c r="P2044" s="229"/>
      <c r="Q2044" s="229"/>
      <c r="R2044" s="229"/>
      <c r="S2044" s="229"/>
      <c r="T2044" s="230"/>
      <c r="AT2044" s="231" t="s">
        <v>213</v>
      </c>
      <c r="AU2044" s="231" t="s">
        <v>84</v>
      </c>
      <c r="AV2044" s="15" t="s">
        <v>82</v>
      </c>
      <c r="AW2044" s="15" t="s">
        <v>35</v>
      </c>
      <c r="AX2044" s="15" t="s">
        <v>74</v>
      </c>
      <c r="AY2044" s="231" t="s">
        <v>197</v>
      </c>
    </row>
    <row r="2045" spans="1:65" s="13" customFormat="1" ht="11.25">
      <c r="B2045" s="199"/>
      <c r="C2045" s="200"/>
      <c r="D2045" s="201" t="s">
        <v>213</v>
      </c>
      <c r="E2045" s="202" t="s">
        <v>28</v>
      </c>
      <c r="F2045" s="203" t="s">
        <v>2691</v>
      </c>
      <c r="G2045" s="200"/>
      <c r="H2045" s="204">
        <v>164.87200000000001</v>
      </c>
      <c r="I2045" s="205"/>
      <c r="J2045" s="200"/>
      <c r="K2045" s="200"/>
      <c r="L2045" s="206"/>
      <c r="M2045" s="207"/>
      <c r="N2045" s="208"/>
      <c r="O2045" s="208"/>
      <c r="P2045" s="208"/>
      <c r="Q2045" s="208"/>
      <c r="R2045" s="208"/>
      <c r="S2045" s="208"/>
      <c r="T2045" s="209"/>
      <c r="AT2045" s="210" t="s">
        <v>213</v>
      </c>
      <c r="AU2045" s="210" t="s">
        <v>84</v>
      </c>
      <c r="AV2045" s="13" t="s">
        <v>84</v>
      </c>
      <c r="AW2045" s="13" t="s">
        <v>35</v>
      </c>
      <c r="AX2045" s="13" t="s">
        <v>74</v>
      </c>
      <c r="AY2045" s="210" t="s">
        <v>197</v>
      </c>
    </row>
    <row r="2046" spans="1:65" s="15" customFormat="1" ht="11.25">
      <c r="B2046" s="222"/>
      <c r="C2046" s="223"/>
      <c r="D2046" s="201" t="s">
        <v>213</v>
      </c>
      <c r="E2046" s="224" t="s">
        <v>28</v>
      </c>
      <c r="F2046" s="225" t="s">
        <v>2263</v>
      </c>
      <c r="G2046" s="223"/>
      <c r="H2046" s="224" t="s">
        <v>28</v>
      </c>
      <c r="I2046" s="226"/>
      <c r="J2046" s="223"/>
      <c r="K2046" s="223"/>
      <c r="L2046" s="227"/>
      <c r="M2046" s="228"/>
      <c r="N2046" s="229"/>
      <c r="O2046" s="229"/>
      <c r="P2046" s="229"/>
      <c r="Q2046" s="229"/>
      <c r="R2046" s="229"/>
      <c r="S2046" s="229"/>
      <c r="T2046" s="230"/>
      <c r="AT2046" s="231" t="s">
        <v>213</v>
      </c>
      <c r="AU2046" s="231" t="s">
        <v>84</v>
      </c>
      <c r="AV2046" s="15" t="s">
        <v>82</v>
      </c>
      <c r="AW2046" s="15" t="s">
        <v>35</v>
      </c>
      <c r="AX2046" s="15" t="s">
        <v>74</v>
      </c>
      <c r="AY2046" s="231" t="s">
        <v>197</v>
      </c>
    </row>
    <row r="2047" spans="1:65" s="13" customFormat="1" ht="11.25">
      <c r="B2047" s="199"/>
      <c r="C2047" s="200"/>
      <c r="D2047" s="201" t="s">
        <v>213</v>
      </c>
      <c r="E2047" s="202" t="s">
        <v>28</v>
      </c>
      <c r="F2047" s="203" t="s">
        <v>2684</v>
      </c>
      <c r="G2047" s="200"/>
      <c r="H2047" s="204">
        <v>306</v>
      </c>
      <c r="I2047" s="205"/>
      <c r="J2047" s="200"/>
      <c r="K2047" s="200"/>
      <c r="L2047" s="206"/>
      <c r="M2047" s="207"/>
      <c r="N2047" s="208"/>
      <c r="O2047" s="208"/>
      <c r="P2047" s="208"/>
      <c r="Q2047" s="208"/>
      <c r="R2047" s="208"/>
      <c r="S2047" s="208"/>
      <c r="T2047" s="209"/>
      <c r="AT2047" s="210" t="s">
        <v>213</v>
      </c>
      <c r="AU2047" s="210" t="s">
        <v>84</v>
      </c>
      <c r="AV2047" s="13" t="s">
        <v>84</v>
      </c>
      <c r="AW2047" s="13" t="s">
        <v>35</v>
      </c>
      <c r="AX2047" s="13" t="s">
        <v>74</v>
      </c>
      <c r="AY2047" s="210" t="s">
        <v>197</v>
      </c>
    </row>
    <row r="2048" spans="1:65" s="14" customFormat="1" ht="11.25">
      <c r="B2048" s="211"/>
      <c r="C2048" s="212"/>
      <c r="D2048" s="201" t="s">
        <v>213</v>
      </c>
      <c r="E2048" s="213" t="s">
        <v>28</v>
      </c>
      <c r="F2048" s="214" t="s">
        <v>226</v>
      </c>
      <c r="G2048" s="212"/>
      <c r="H2048" s="215">
        <v>470.87200000000001</v>
      </c>
      <c r="I2048" s="216"/>
      <c r="J2048" s="212"/>
      <c r="K2048" s="212"/>
      <c r="L2048" s="217"/>
      <c r="M2048" s="218"/>
      <c r="N2048" s="219"/>
      <c r="O2048" s="219"/>
      <c r="P2048" s="219"/>
      <c r="Q2048" s="219"/>
      <c r="R2048" s="219"/>
      <c r="S2048" s="219"/>
      <c r="T2048" s="220"/>
      <c r="AT2048" s="221" t="s">
        <v>213</v>
      </c>
      <c r="AU2048" s="221" t="s">
        <v>84</v>
      </c>
      <c r="AV2048" s="14" t="s">
        <v>204</v>
      </c>
      <c r="AW2048" s="14" t="s">
        <v>35</v>
      </c>
      <c r="AX2048" s="14" t="s">
        <v>82</v>
      </c>
      <c r="AY2048" s="221" t="s">
        <v>197</v>
      </c>
    </row>
    <row r="2049" spans="1:65" s="2" customFormat="1" ht="16.5" customHeight="1">
      <c r="A2049" s="37"/>
      <c r="B2049" s="38"/>
      <c r="C2049" s="247" t="s">
        <v>2692</v>
      </c>
      <c r="D2049" s="247" t="s">
        <v>519</v>
      </c>
      <c r="E2049" s="248" t="s">
        <v>2693</v>
      </c>
      <c r="F2049" s="249" t="s">
        <v>2694</v>
      </c>
      <c r="G2049" s="250" t="s">
        <v>409</v>
      </c>
      <c r="H2049" s="251">
        <v>12.118</v>
      </c>
      <c r="I2049" s="252"/>
      <c r="J2049" s="253">
        <f>ROUND(I2049*H2049,2)</f>
        <v>0</v>
      </c>
      <c r="K2049" s="249" t="s">
        <v>203</v>
      </c>
      <c r="L2049" s="254"/>
      <c r="M2049" s="255" t="s">
        <v>28</v>
      </c>
      <c r="N2049" s="256" t="s">
        <v>45</v>
      </c>
      <c r="O2049" s="67"/>
      <c r="P2049" s="190">
        <f>O2049*H2049</f>
        <v>0</v>
      </c>
      <c r="Q2049" s="190">
        <v>0.03</v>
      </c>
      <c r="R2049" s="190">
        <f>Q2049*H2049</f>
        <v>0.36353999999999997</v>
      </c>
      <c r="S2049" s="190">
        <v>0</v>
      </c>
      <c r="T2049" s="191">
        <f>S2049*H2049</f>
        <v>0</v>
      </c>
      <c r="U2049" s="37"/>
      <c r="V2049" s="37"/>
      <c r="W2049" s="37"/>
      <c r="X2049" s="37"/>
      <c r="Y2049" s="37"/>
      <c r="Z2049" s="37"/>
      <c r="AA2049" s="37"/>
      <c r="AB2049" s="37"/>
      <c r="AC2049" s="37"/>
      <c r="AD2049" s="37"/>
      <c r="AE2049" s="37"/>
      <c r="AR2049" s="192" t="s">
        <v>365</v>
      </c>
      <c r="AT2049" s="192" t="s">
        <v>519</v>
      </c>
      <c r="AU2049" s="192" t="s">
        <v>84</v>
      </c>
      <c r="AY2049" s="20" t="s">
        <v>197</v>
      </c>
      <c r="BE2049" s="193">
        <f>IF(N2049="základní",J2049,0)</f>
        <v>0</v>
      </c>
      <c r="BF2049" s="193">
        <f>IF(N2049="snížená",J2049,0)</f>
        <v>0</v>
      </c>
      <c r="BG2049" s="193">
        <f>IF(N2049="zákl. přenesená",J2049,0)</f>
        <v>0</v>
      </c>
      <c r="BH2049" s="193">
        <f>IF(N2049="sníž. přenesená",J2049,0)</f>
        <v>0</v>
      </c>
      <c r="BI2049" s="193">
        <f>IF(N2049="nulová",J2049,0)</f>
        <v>0</v>
      </c>
      <c r="BJ2049" s="20" t="s">
        <v>82</v>
      </c>
      <c r="BK2049" s="193">
        <f>ROUND(I2049*H2049,2)</f>
        <v>0</v>
      </c>
      <c r="BL2049" s="20" t="s">
        <v>283</v>
      </c>
      <c r="BM2049" s="192" t="s">
        <v>2695</v>
      </c>
    </row>
    <row r="2050" spans="1:65" s="15" customFormat="1" ht="11.25">
      <c r="B2050" s="222"/>
      <c r="C2050" s="223"/>
      <c r="D2050" s="201" t="s">
        <v>213</v>
      </c>
      <c r="E2050" s="224" t="s">
        <v>28</v>
      </c>
      <c r="F2050" s="225" t="s">
        <v>2690</v>
      </c>
      <c r="G2050" s="223"/>
      <c r="H2050" s="224" t="s">
        <v>28</v>
      </c>
      <c r="I2050" s="226"/>
      <c r="J2050" s="223"/>
      <c r="K2050" s="223"/>
      <c r="L2050" s="227"/>
      <c r="M2050" s="228"/>
      <c r="N2050" s="229"/>
      <c r="O2050" s="229"/>
      <c r="P2050" s="229"/>
      <c r="Q2050" s="229"/>
      <c r="R2050" s="229"/>
      <c r="S2050" s="229"/>
      <c r="T2050" s="230"/>
      <c r="AT2050" s="231" t="s">
        <v>213</v>
      </c>
      <c r="AU2050" s="231" t="s">
        <v>84</v>
      </c>
      <c r="AV2050" s="15" t="s">
        <v>82</v>
      </c>
      <c r="AW2050" s="15" t="s">
        <v>35</v>
      </c>
      <c r="AX2050" s="15" t="s">
        <v>74</v>
      </c>
      <c r="AY2050" s="231" t="s">
        <v>197</v>
      </c>
    </row>
    <row r="2051" spans="1:65" s="13" customFormat="1" ht="11.25">
      <c r="B2051" s="199"/>
      <c r="C2051" s="200"/>
      <c r="D2051" s="201" t="s">
        <v>213</v>
      </c>
      <c r="E2051" s="202" t="s">
        <v>28</v>
      </c>
      <c r="F2051" s="203" t="s">
        <v>2696</v>
      </c>
      <c r="G2051" s="200"/>
      <c r="H2051" s="204">
        <v>11.541</v>
      </c>
      <c r="I2051" s="205"/>
      <c r="J2051" s="200"/>
      <c r="K2051" s="200"/>
      <c r="L2051" s="206"/>
      <c r="M2051" s="207"/>
      <c r="N2051" s="208"/>
      <c r="O2051" s="208"/>
      <c r="P2051" s="208"/>
      <c r="Q2051" s="208"/>
      <c r="R2051" s="208"/>
      <c r="S2051" s="208"/>
      <c r="T2051" s="209"/>
      <c r="AT2051" s="210" t="s">
        <v>213</v>
      </c>
      <c r="AU2051" s="210" t="s">
        <v>84</v>
      </c>
      <c r="AV2051" s="13" t="s">
        <v>84</v>
      </c>
      <c r="AW2051" s="13" t="s">
        <v>35</v>
      </c>
      <c r="AX2051" s="13" t="s">
        <v>82</v>
      </c>
      <c r="AY2051" s="210" t="s">
        <v>197</v>
      </c>
    </row>
    <row r="2052" spans="1:65" s="13" customFormat="1" ht="11.25">
      <c r="B2052" s="199"/>
      <c r="C2052" s="200"/>
      <c r="D2052" s="201" t="s">
        <v>213</v>
      </c>
      <c r="E2052" s="200"/>
      <c r="F2052" s="203" t="s">
        <v>2697</v>
      </c>
      <c r="G2052" s="200"/>
      <c r="H2052" s="204">
        <v>12.118</v>
      </c>
      <c r="I2052" s="205"/>
      <c r="J2052" s="200"/>
      <c r="K2052" s="200"/>
      <c r="L2052" s="206"/>
      <c r="M2052" s="207"/>
      <c r="N2052" s="208"/>
      <c r="O2052" s="208"/>
      <c r="P2052" s="208"/>
      <c r="Q2052" s="208"/>
      <c r="R2052" s="208"/>
      <c r="S2052" s="208"/>
      <c r="T2052" s="209"/>
      <c r="AT2052" s="210" t="s">
        <v>213</v>
      </c>
      <c r="AU2052" s="210" t="s">
        <v>84</v>
      </c>
      <c r="AV2052" s="13" t="s">
        <v>84</v>
      </c>
      <c r="AW2052" s="13" t="s">
        <v>4</v>
      </c>
      <c r="AX2052" s="13" t="s">
        <v>82</v>
      </c>
      <c r="AY2052" s="210" t="s">
        <v>197</v>
      </c>
    </row>
    <row r="2053" spans="1:65" s="2" customFormat="1" ht="16.5" customHeight="1">
      <c r="A2053" s="37"/>
      <c r="B2053" s="38"/>
      <c r="C2053" s="247" t="s">
        <v>2698</v>
      </c>
      <c r="D2053" s="247" t="s">
        <v>519</v>
      </c>
      <c r="E2053" s="248" t="s">
        <v>2699</v>
      </c>
      <c r="F2053" s="249" t="s">
        <v>2700</v>
      </c>
      <c r="G2053" s="250" t="s">
        <v>409</v>
      </c>
      <c r="H2053" s="251">
        <v>35.343000000000004</v>
      </c>
      <c r="I2053" s="252"/>
      <c r="J2053" s="253">
        <f>ROUND(I2053*H2053,2)</f>
        <v>0</v>
      </c>
      <c r="K2053" s="249" t="s">
        <v>203</v>
      </c>
      <c r="L2053" s="254"/>
      <c r="M2053" s="255" t="s">
        <v>28</v>
      </c>
      <c r="N2053" s="256" t="s">
        <v>45</v>
      </c>
      <c r="O2053" s="67"/>
      <c r="P2053" s="190">
        <f>O2053*H2053</f>
        <v>0</v>
      </c>
      <c r="Q2053" s="190">
        <v>2.5000000000000001E-2</v>
      </c>
      <c r="R2053" s="190">
        <f>Q2053*H2053</f>
        <v>0.88357500000000011</v>
      </c>
      <c r="S2053" s="190">
        <v>0</v>
      </c>
      <c r="T2053" s="191">
        <f>S2053*H2053</f>
        <v>0</v>
      </c>
      <c r="U2053" s="37"/>
      <c r="V2053" s="37"/>
      <c r="W2053" s="37"/>
      <c r="X2053" s="37"/>
      <c r="Y2053" s="37"/>
      <c r="Z2053" s="37"/>
      <c r="AA2053" s="37"/>
      <c r="AB2053" s="37"/>
      <c r="AC2053" s="37"/>
      <c r="AD2053" s="37"/>
      <c r="AE2053" s="37"/>
      <c r="AR2053" s="192" t="s">
        <v>365</v>
      </c>
      <c r="AT2053" s="192" t="s">
        <v>519</v>
      </c>
      <c r="AU2053" s="192" t="s">
        <v>84</v>
      </c>
      <c r="AY2053" s="20" t="s">
        <v>197</v>
      </c>
      <c r="BE2053" s="193">
        <f>IF(N2053="základní",J2053,0)</f>
        <v>0</v>
      </c>
      <c r="BF2053" s="193">
        <f>IF(N2053="snížená",J2053,0)</f>
        <v>0</v>
      </c>
      <c r="BG2053" s="193">
        <f>IF(N2053="zákl. přenesená",J2053,0)</f>
        <v>0</v>
      </c>
      <c r="BH2053" s="193">
        <f>IF(N2053="sníž. přenesená",J2053,0)</f>
        <v>0</v>
      </c>
      <c r="BI2053" s="193">
        <f>IF(N2053="nulová",J2053,0)</f>
        <v>0</v>
      </c>
      <c r="BJ2053" s="20" t="s">
        <v>82</v>
      </c>
      <c r="BK2053" s="193">
        <f>ROUND(I2053*H2053,2)</f>
        <v>0</v>
      </c>
      <c r="BL2053" s="20" t="s">
        <v>283</v>
      </c>
      <c r="BM2053" s="192" t="s">
        <v>2701</v>
      </c>
    </row>
    <row r="2054" spans="1:65" s="13" customFormat="1" ht="11.25">
      <c r="B2054" s="199"/>
      <c r="C2054" s="200"/>
      <c r="D2054" s="201" t="s">
        <v>213</v>
      </c>
      <c r="E2054" s="202" t="s">
        <v>28</v>
      </c>
      <c r="F2054" s="203" t="s">
        <v>2702</v>
      </c>
      <c r="G2054" s="200"/>
      <c r="H2054" s="204">
        <v>33.659999999999997</v>
      </c>
      <c r="I2054" s="205"/>
      <c r="J2054" s="200"/>
      <c r="K2054" s="200"/>
      <c r="L2054" s="206"/>
      <c r="M2054" s="207"/>
      <c r="N2054" s="208"/>
      <c r="O2054" s="208"/>
      <c r="P2054" s="208"/>
      <c r="Q2054" s="208"/>
      <c r="R2054" s="208"/>
      <c r="S2054" s="208"/>
      <c r="T2054" s="209"/>
      <c r="AT2054" s="210" t="s">
        <v>213</v>
      </c>
      <c r="AU2054" s="210" t="s">
        <v>84</v>
      </c>
      <c r="AV2054" s="13" t="s">
        <v>84</v>
      </c>
      <c r="AW2054" s="13" t="s">
        <v>35</v>
      </c>
      <c r="AX2054" s="13" t="s">
        <v>82</v>
      </c>
      <c r="AY2054" s="210" t="s">
        <v>197</v>
      </c>
    </row>
    <row r="2055" spans="1:65" s="13" customFormat="1" ht="11.25">
      <c r="B2055" s="199"/>
      <c r="C2055" s="200"/>
      <c r="D2055" s="201" t="s">
        <v>213</v>
      </c>
      <c r="E2055" s="200"/>
      <c r="F2055" s="203" t="s">
        <v>2703</v>
      </c>
      <c r="G2055" s="200"/>
      <c r="H2055" s="204">
        <v>35.343000000000004</v>
      </c>
      <c r="I2055" s="205"/>
      <c r="J2055" s="200"/>
      <c r="K2055" s="200"/>
      <c r="L2055" s="206"/>
      <c r="M2055" s="207"/>
      <c r="N2055" s="208"/>
      <c r="O2055" s="208"/>
      <c r="P2055" s="208"/>
      <c r="Q2055" s="208"/>
      <c r="R2055" s="208"/>
      <c r="S2055" s="208"/>
      <c r="T2055" s="209"/>
      <c r="AT2055" s="210" t="s">
        <v>213</v>
      </c>
      <c r="AU2055" s="210" t="s">
        <v>84</v>
      </c>
      <c r="AV2055" s="13" t="s">
        <v>84</v>
      </c>
      <c r="AW2055" s="13" t="s">
        <v>4</v>
      </c>
      <c r="AX2055" s="13" t="s">
        <v>82</v>
      </c>
      <c r="AY2055" s="210" t="s">
        <v>197</v>
      </c>
    </row>
    <row r="2056" spans="1:65" s="2" customFormat="1" ht="24.2" customHeight="1">
      <c r="A2056" s="37"/>
      <c r="B2056" s="38"/>
      <c r="C2056" s="181" t="s">
        <v>2704</v>
      </c>
      <c r="D2056" s="181" t="s">
        <v>199</v>
      </c>
      <c r="E2056" s="182" t="s">
        <v>2705</v>
      </c>
      <c r="F2056" s="183" t="s">
        <v>2706</v>
      </c>
      <c r="G2056" s="184" t="s">
        <v>265</v>
      </c>
      <c r="H2056" s="185">
        <v>8</v>
      </c>
      <c r="I2056" s="186"/>
      <c r="J2056" s="187">
        <f>ROUND(I2056*H2056,2)</f>
        <v>0</v>
      </c>
      <c r="K2056" s="183" t="s">
        <v>203</v>
      </c>
      <c r="L2056" s="42"/>
      <c r="M2056" s="188" t="s">
        <v>28</v>
      </c>
      <c r="N2056" s="189" t="s">
        <v>45</v>
      </c>
      <c r="O2056" s="67"/>
      <c r="P2056" s="190">
        <f>O2056*H2056</f>
        <v>0</v>
      </c>
      <c r="Q2056" s="190">
        <v>1.6000000000000001E-4</v>
      </c>
      <c r="R2056" s="190">
        <f>Q2056*H2056</f>
        <v>1.2800000000000001E-3</v>
      </c>
      <c r="S2056" s="190">
        <v>0</v>
      </c>
      <c r="T2056" s="191">
        <f>S2056*H2056</f>
        <v>0</v>
      </c>
      <c r="U2056" s="37"/>
      <c r="V2056" s="37"/>
      <c r="W2056" s="37"/>
      <c r="X2056" s="37"/>
      <c r="Y2056" s="37"/>
      <c r="Z2056" s="37"/>
      <c r="AA2056" s="37"/>
      <c r="AB2056" s="37"/>
      <c r="AC2056" s="37"/>
      <c r="AD2056" s="37"/>
      <c r="AE2056" s="37"/>
      <c r="AR2056" s="192" t="s">
        <v>283</v>
      </c>
      <c r="AT2056" s="192" t="s">
        <v>199</v>
      </c>
      <c r="AU2056" s="192" t="s">
        <v>84</v>
      </c>
      <c r="AY2056" s="20" t="s">
        <v>197</v>
      </c>
      <c r="BE2056" s="193">
        <f>IF(N2056="základní",J2056,0)</f>
        <v>0</v>
      </c>
      <c r="BF2056" s="193">
        <f>IF(N2056="snížená",J2056,0)</f>
        <v>0</v>
      </c>
      <c r="BG2056" s="193">
        <f>IF(N2056="zákl. přenesená",J2056,0)</f>
        <v>0</v>
      </c>
      <c r="BH2056" s="193">
        <f>IF(N2056="sníž. přenesená",J2056,0)</f>
        <v>0</v>
      </c>
      <c r="BI2056" s="193">
        <f>IF(N2056="nulová",J2056,0)</f>
        <v>0</v>
      </c>
      <c r="BJ2056" s="20" t="s">
        <v>82</v>
      </c>
      <c r="BK2056" s="193">
        <f>ROUND(I2056*H2056,2)</f>
        <v>0</v>
      </c>
      <c r="BL2056" s="20" t="s">
        <v>283</v>
      </c>
      <c r="BM2056" s="192" t="s">
        <v>2707</v>
      </c>
    </row>
    <row r="2057" spans="1:65" s="2" customFormat="1" ht="11.25">
      <c r="A2057" s="37"/>
      <c r="B2057" s="38"/>
      <c r="C2057" s="39"/>
      <c r="D2057" s="194" t="s">
        <v>206</v>
      </c>
      <c r="E2057" s="39"/>
      <c r="F2057" s="195" t="s">
        <v>2708</v>
      </c>
      <c r="G2057" s="39"/>
      <c r="H2057" s="39"/>
      <c r="I2057" s="196"/>
      <c r="J2057" s="39"/>
      <c r="K2057" s="39"/>
      <c r="L2057" s="42"/>
      <c r="M2057" s="197"/>
      <c r="N2057" s="198"/>
      <c r="O2057" s="67"/>
      <c r="P2057" s="67"/>
      <c r="Q2057" s="67"/>
      <c r="R2057" s="67"/>
      <c r="S2057" s="67"/>
      <c r="T2057" s="68"/>
      <c r="U2057" s="37"/>
      <c r="V2057" s="37"/>
      <c r="W2057" s="37"/>
      <c r="X2057" s="37"/>
      <c r="Y2057" s="37"/>
      <c r="Z2057" s="37"/>
      <c r="AA2057" s="37"/>
      <c r="AB2057" s="37"/>
      <c r="AC2057" s="37"/>
      <c r="AD2057" s="37"/>
      <c r="AE2057" s="37"/>
      <c r="AT2057" s="20" t="s">
        <v>206</v>
      </c>
      <c r="AU2057" s="20" t="s">
        <v>84</v>
      </c>
    </row>
    <row r="2058" spans="1:65" s="15" customFormat="1" ht="11.25">
      <c r="B2058" s="222"/>
      <c r="C2058" s="223"/>
      <c r="D2058" s="201" t="s">
        <v>213</v>
      </c>
      <c r="E2058" s="224" t="s">
        <v>28</v>
      </c>
      <c r="F2058" s="225" t="s">
        <v>725</v>
      </c>
      <c r="G2058" s="223"/>
      <c r="H2058" s="224" t="s">
        <v>28</v>
      </c>
      <c r="I2058" s="226"/>
      <c r="J2058" s="223"/>
      <c r="K2058" s="223"/>
      <c r="L2058" s="227"/>
      <c r="M2058" s="228"/>
      <c r="N2058" s="229"/>
      <c r="O2058" s="229"/>
      <c r="P2058" s="229"/>
      <c r="Q2058" s="229"/>
      <c r="R2058" s="229"/>
      <c r="S2058" s="229"/>
      <c r="T2058" s="230"/>
      <c r="AT2058" s="231" t="s">
        <v>213</v>
      </c>
      <c r="AU2058" s="231" t="s">
        <v>84</v>
      </c>
      <c r="AV2058" s="15" t="s">
        <v>82</v>
      </c>
      <c r="AW2058" s="15" t="s">
        <v>35</v>
      </c>
      <c r="AX2058" s="15" t="s">
        <v>74</v>
      </c>
      <c r="AY2058" s="231" t="s">
        <v>197</v>
      </c>
    </row>
    <row r="2059" spans="1:65" s="15" customFormat="1" ht="11.25">
      <c r="B2059" s="222"/>
      <c r="C2059" s="223"/>
      <c r="D2059" s="201" t="s">
        <v>213</v>
      </c>
      <c r="E2059" s="224" t="s">
        <v>28</v>
      </c>
      <c r="F2059" s="225" t="s">
        <v>2263</v>
      </c>
      <c r="G2059" s="223"/>
      <c r="H2059" s="224" t="s">
        <v>28</v>
      </c>
      <c r="I2059" s="226"/>
      <c r="J2059" s="223"/>
      <c r="K2059" s="223"/>
      <c r="L2059" s="227"/>
      <c r="M2059" s="228"/>
      <c r="N2059" s="229"/>
      <c r="O2059" s="229"/>
      <c r="P2059" s="229"/>
      <c r="Q2059" s="229"/>
      <c r="R2059" s="229"/>
      <c r="S2059" s="229"/>
      <c r="T2059" s="230"/>
      <c r="AT2059" s="231" t="s">
        <v>213</v>
      </c>
      <c r="AU2059" s="231" t="s">
        <v>84</v>
      </c>
      <c r="AV2059" s="15" t="s">
        <v>82</v>
      </c>
      <c r="AW2059" s="15" t="s">
        <v>35</v>
      </c>
      <c r="AX2059" s="15" t="s">
        <v>74</v>
      </c>
      <c r="AY2059" s="231" t="s">
        <v>197</v>
      </c>
    </row>
    <row r="2060" spans="1:65" s="15" customFormat="1" ht="11.25">
      <c r="B2060" s="222"/>
      <c r="C2060" s="223"/>
      <c r="D2060" s="201" t="s">
        <v>213</v>
      </c>
      <c r="E2060" s="224" t="s">
        <v>28</v>
      </c>
      <c r="F2060" s="225" t="s">
        <v>2486</v>
      </c>
      <c r="G2060" s="223"/>
      <c r="H2060" s="224" t="s">
        <v>28</v>
      </c>
      <c r="I2060" s="226"/>
      <c r="J2060" s="223"/>
      <c r="K2060" s="223"/>
      <c r="L2060" s="227"/>
      <c r="M2060" s="228"/>
      <c r="N2060" s="229"/>
      <c r="O2060" s="229"/>
      <c r="P2060" s="229"/>
      <c r="Q2060" s="229"/>
      <c r="R2060" s="229"/>
      <c r="S2060" s="229"/>
      <c r="T2060" s="230"/>
      <c r="AT2060" s="231" t="s">
        <v>213</v>
      </c>
      <c r="AU2060" s="231" t="s">
        <v>84</v>
      </c>
      <c r="AV2060" s="15" t="s">
        <v>82</v>
      </c>
      <c r="AW2060" s="15" t="s">
        <v>35</v>
      </c>
      <c r="AX2060" s="15" t="s">
        <v>74</v>
      </c>
      <c r="AY2060" s="231" t="s">
        <v>197</v>
      </c>
    </row>
    <row r="2061" spans="1:65" s="13" customFormat="1" ht="11.25">
      <c r="B2061" s="199"/>
      <c r="C2061" s="200"/>
      <c r="D2061" s="201" t="s">
        <v>213</v>
      </c>
      <c r="E2061" s="202" t="s">
        <v>28</v>
      </c>
      <c r="F2061" s="203" t="s">
        <v>2709</v>
      </c>
      <c r="G2061" s="200"/>
      <c r="H2061" s="204">
        <v>8</v>
      </c>
      <c r="I2061" s="205"/>
      <c r="J2061" s="200"/>
      <c r="K2061" s="200"/>
      <c r="L2061" s="206"/>
      <c r="M2061" s="207"/>
      <c r="N2061" s="208"/>
      <c r="O2061" s="208"/>
      <c r="P2061" s="208"/>
      <c r="Q2061" s="208"/>
      <c r="R2061" s="208"/>
      <c r="S2061" s="208"/>
      <c r="T2061" s="209"/>
      <c r="AT2061" s="210" t="s">
        <v>213</v>
      </c>
      <c r="AU2061" s="210" t="s">
        <v>84</v>
      </c>
      <c r="AV2061" s="13" t="s">
        <v>84</v>
      </c>
      <c r="AW2061" s="13" t="s">
        <v>35</v>
      </c>
      <c r="AX2061" s="13" t="s">
        <v>82</v>
      </c>
      <c r="AY2061" s="210" t="s">
        <v>197</v>
      </c>
    </row>
    <row r="2062" spans="1:65" s="2" customFormat="1" ht="16.5" customHeight="1">
      <c r="A2062" s="37"/>
      <c r="B2062" s="38"/>
      <c r="C2062" s="247" t="s">
        <v>2710</v>
      </c>
      <c r="D2062" s="247" t="s">
        <v>519</v>
      </c>
      <c r="E2062" s="248" t="s">
        <v>2699</v>
      </c>
      <c r="F2062" s="249" t="s">
        <v>2700</v>
      </c>
      <c r="G2062" s="250" t="s">
        <v>409</v>
      </c>
      <c r="H2062" s="251">
        <v>0.39900000000000002</v>
      </c>
      <c r="I2062" s="252"/>
      <c r="J2062" s="253">
        <f>ROUND(I2062*H2062,2)</f>
        <v>0</v>
      </c>
      <c r="K2062" s="249" t="s">
        <v>203</v>
      </c>
      <c r="L2062" s="254"/>
      <c r="M2062" s="255" t="s">
        <v>28</v>
      </c>
      <c r="N2062" s="256" t="s">
        <v>45</v>
      </c>
      <c r="O2062" s="67"/>
      <c r="P2062" s="190">
        <f>O2062*H2062</f>
        <v>0</v>
      </c>
      <c r="Q2062" s="190">
        <v>2.5000000000000001E-2</v>
      </c>
      <c r="R2062" s="190">
        <f>Q2062*H2062</f>
        <v>9.9750000000000012E-3</v>
      </c>
      <c r="S2062" s="190">
        <v>0</v>
      </c>
      <c r="T2062" s="191">
        <f>S2062*H2062</f>
        <v>0</v>
      </c>
      <c r="U2062" s="37"/>
      <c r="V2062" s="37"/>
      <c r="W2062" s="37"/>
      <c r="X2062" s="37"/>
      <c r="Y2062" s="37"/>
      <c r="Z2062" s="37"/>
      <c r="AA2062" s="37"/>
      <c r="AB2062" s="37"/>
      <c r="AC2062" s="37"/>
      <c r="AD2062" s="37"/>
      <c r="AE2062" s="37"/>
      <c r="AR2062" s="192" t="s">
        <v>365</v>
      </c>
      <c r="AT2062" s="192" t="s">
        <v>519</v>
      </c>
      <c r="AU2062" s="192" t="s">
        <v>84</v>
      </c>
      <c r="AY2062" s="20" t="s">
        <v>197</v>
      </c>
      <c r="BE2062" s="193">
        <f>IF(N2062="základní",J2062,0)</f>
        <v>0</v>
      </c>
      <c r="BF2062" s="193">
        <f>IF(N2062="snížená",J2062,0)</f>
        <v>0</v>
      </c>
      <c r="BG2062" s="193">
        <f>IF(N2062="zákl. přenesená",J2062,0)</f>
        <v>0</v>
      </c>
      <c r="BH2062" s="193">
        <f>IF(N2062="sníž. přenesená",J2062,0)</f>
        <v>0</v>
      </c>
      <c r="BI2062" s="193">
        <f>IF(N2062="nulová",J2062,0)</f>
        <v>0</v>
      </c>
      <c r="BJ2062" s="20" t="s">
        <v>82</v>
      </c>
      <c r="BK2062" s="193">
        <f>ROUND(I2062*H2062,2)</f>
        <v>0</v>
      </c>
      <c r="BL2062" s="20" t="s">
        <v>283</v>
      </c>
      <c r="BM2062" s="192" t="s">
        <v>2711</v>
      </c>
    </row>
    <row r="2063" spans="1:65" s="13" customFormat="1" ht="11.25">
      <c r="B2063" s="199"/>
      <c r="C2063" s="200"/>
      <c r="D2063" s="201" t="s">
        <v>213</v>
      </c>
      <c r="E2063" s="202" t="s">
        <v>28</v>
      </c>
      <c r="F2063" s="203" t="s">
        <v>2712</v>
      </c>
      <c r="G2063" s="200"/>
      <c r="H2063" s="204">
        <v>0.38</v>
      </c>
      <c r="I2063" s="205"/>
      <c r="J2063" s="200"/>
      <c r="K2063" s="200"/>
      <c r="L2063" s="206"/>
      <c r="M2063" s="207"/>
      <c r="N2063" s="208"/>
      <c r="O2063" s="208"/>
      <c r="P2063" s="208"/>
      <c r="Q2063" s="208"/>
      <c r="R2063" s="208"/>
      <c r="S2063" s="208"/>
      <c r="T2063" s="209"/>
      <c r="AT2063" s="210" t="s">
        <v>213</v>
      </c>
      <c r="AU2063" s="210" t="s">
        <v>84</v>
      </c>
      <c r="AV2063" s="13" t="s">
        <v>84</v>
      </c>
      <c r="AW2063" s="13" t="s">
        <v>35</v>
      </c>
      <c r="AX2063" s="13" t="s">
        <v>82</v>
      </c>
      <c r="AY2063" s="210" t="s">
        <v>197</v>
      </c>
    </row>
    <row r="2064" spans="1:65" s="13" customFormat="1" ht="11.25">
      <c r="B2064" s="199"/>
      <c r="C2064" s="200"/>
      <c r="D2064" s="201" t="s">
        <v>213</v>
      </c>
      <c r="E2064" s="200"/>
      <c r="F2064" s="203" t="s">
        <v>2713</v>
      </c>
      <c r="G2064" s="200"/>
      <c r="H2064" s="204">
        <v>0.39900000000000002</v>
      </c>
      <c r="I2064" s="205"/>
      <c r="J2064" s="200"/>
      <c r="K2064" s="200"/>
      <c r="L2064" s="206"/>
      <c r="M2064" s="207"/>
      <c r="N2064" s="208"/>
      <c r="O2064" s="208"/>
      <c r="P2064" s="208"/>
      <c r="Q2064" s="208"/>
      <c r="R2064" s="208"/>
      <c r="S2064" s="208"/>
      <c r="T2064" s="209"/>
      <c r="AT2064" s="210" t="s">
        <v>213</v>
      </c>
      <c r="AU2064" s="210" t="s">
        <v>84</v>
      </c>
      <c r="AV2064" s="13" t="s">
        <v>84</v>
      </c>
      <c r="AW2064" s="13" t="s">
        <v>4</v>
      </c>
      <c r="AX2064" s="13" t="s">
        <v>82</v>
      </c>
      <c r="AY2064" s="210" t="s">
        <v>197</v>
      </c>
    </row>
    <row r="2065" spans="1:65" s="2" customFormat="1" ht="24.2" customHeight="1">
      <c r="A2065" s="37"/>
      <c r="B2065" s="38"/>
      <c r="C2065" s="181" t="s">
        <v>2714</v>
      </c>
      <c r="D2065" s="181" t="s">
        <v>199</v>
      </c>
      <c r="E2065" s="182" t="s">
        <v>2715</v>
      </c>
      <c r="F2065" s="183" t="s">
        <v>2716</v>
      </c>
      <c r="G2065" s="184" t="s">
        <v>202</v>
      </c>
      <c r="H2065" s="185">
        <v>1068.8130000000001</v>
      </c>
      <c r="I2065" s="186"/>
      <c r="J2065" s="187">
        <f>ROUND(I2065*H2065,2)</f>
        <v>0</v>
      </c>
      <c r="K2065" s="183" t="s">
        <v>203</v>
      </c>
      <c r="L2065" s="42"/>
      <c r="M2065" s="188" t="s">
        <v>28</v>
      </c>
      <c r="N2065" s="189" t="s">
        <v>45</v>
      </c>
      <c r="O2065" s="67"/>
      <c r="P2065" s="190">
        <f>O2065*H2065</f>
        <v>0</v>
      </c>
      <c r="Q2065" s="190">
        <v>1.0000000000000001E-5</v>
      </c>
      <c r="R2065" s="190">
        <f>Q2065*H2065</f>
        <v>1.0688130000000002E-2</v>
      </c>
      <c r="S2065" s="190">
        <v>0</v>
      </c>
      <c r="T2065" s="191">
        <f>S2065*H2065</f>
        <v>0</v>
      </c>
      <c r="U2065" s="37"/>
      <c r="V2065" s="37"/>
      <c r="W2065" s="37"/>
      <c r="X2065" s="37"/>
      <c r="Y2065" s="37"/>
      <c r="Z2065" s="37"/>
      <c r="AA2065" s="37"/>
      <c r="AB2065" s="37"/>
      <c r="AC2065" s="37"/>
      <c r="AD2065" s="37"/>
      <c r="AE2065" s="37"/>
      <c r="AR2065" s="192" t="s">
        <v>283</v>
      </c>
      <c r="AT2065" s="192" t="s">
        <v>199</v>
      </c>
      <c r="AU2065" s="192" t="s">
        <v>84</v>
      </c>
      <c r="AY2065" s="20" t="s">
        <v>197</v>
      </c>
      <c r="BE2065" s="193">
        <f>IF(N2065="základní",J2065,0)</f>
        <v>0</v>
      </c>
      <c r="BF2065" s="193">
        <f>IF(N2065="snížená",J2065,0)</f>
        <v>0</v>
      </c>
      <c r="BG2065" s="193">
        <f>IF(N2065="zákl. přenesená",J2065,0)</f>
        <v>0</v>
      </c>
      <c r="BH2065" s="193">
        <f>IF(N2065="sníž. přenesená",J2065,0)</f>
        <v>0</v>
      </c>
      <c r="BI2065" s="193">
        <f>IF(N2065="nulová",J2065,0)</f>
        <v>0</v>
      </c>
      <c r="BJ2065" s="20" t="s">
        <v>82</v>
      </c>
      <c r="BK2065" s="193">
        <f>ROUND(I2065*H2065,2)</f>
        <v>0</v>
      </c>
      <c r="BL2065" s="20" t="s">
        <v>283</v>
      </c>
      <c r="BM2065" s="192" t="s">
        <v>2717</v>
      </c>
    </row>
    <row r="2066" spans="1:65" s="2" customFormat="1" ht="11.25">
      <c r="A2066" s="37"/>
      <c r="B2066" s="38"/>
      <c r="C2066" s="39"/>
      <c r="D2066" s="194" t="s">
        <v>206</v>
      </c>
      <c r="E2066" s="39"/>
      <c r="F2066" s="195" t="s">
        <v>2718</v>
      </c>
      <c r="G2066" s="39"/>
      <c r="H2066" s="39"/>
      <c r="I2066" s="196"/>
      <c r="J2066" s="39"/>
      <c r="K2066" s="39"/>
      <c r="L2066" s="42"/>
      <c r="M2066" s="197"/>
      <c r="N2066" s="198"/>
      <c r="O2066" s="67"/>
      <c r="P2066" s="67"/>
      <c r="Q2066" s="67"/>
      <c r="R2066" s="67"/>
      <c r="S2066" s="67"/>
      <c r="T2066" s="68"/>
      <c r="U2066" s="37"/>
      <c r="V2066" s="37"/>
      <c r="W2066" s="37"/>
      <c r="X2066" s="37"/>
      <c r="Y2066" s="37"/>
      <c r="Z2066" s="37"/>
      <c r="AA2066" s="37"/>
      <c r="AB2066" s="37"/>
      <c r="AC2066" s="37"/>
      <c r="AD2066" s="37"/>
      <c r="AE2066" s="37"/>
      <c r="AT2066" s="20" t="s">
        <v>206</v>
      </c>
      <c r="AU2066" s="20" t="s">
        <v>84</v>
      </c>
    </row>
    <row r="2067" spans="1:65" s="15" customFormat="1" ht="11.25">
      <c r="B2067" s="222"/>
      <c r="C2067" s="223"/>
      <c r="D2067" s="201" t="s">
        <v>213</v>
      </c>
      <c r="E2067" s="224" t="s">
        <v>28</v>
      </c>
      <c r="F2067" s="225" t="s">
        <v>725</v>
      </c>
      <c r="G2067" s="223"/>
      <c r="H2067" s="224" t="s">
        <v>28</v>
      </c>
      <c r="I2067" s="226"/>
      <c r="J2067" s="223"/>
      <c r="K2067" s="223"/>
      <c r="L2067" s="227"/>
      <c r="M2067" s="228"/>
      <c r="N2067" s="229"/>
      <c r="O2067" s="229"/>
      <c r="P2067" s="229"/>
      <c r="Q2067" s="229"/>
      <c r="R2067" s="229"/>
      <c r="S2067" s="229"/>
      <c r="T2067" s="230"/>
      <c r="AT2067" s="231" t="s">
        <v>213</v>
      </c>
      <c r="AU2067" s="231" t="s">
        <v>84</v>
      </c>
      <c r="AV2067" s="15" t="s">
        <v>82</v>
      </c>
      <c r="AW2067" s="15" t="s">
        <v>35</v>
      </c>
      <c r="AX2067" s="15" t="s">
        <v>74</v>
      </c>
      <c r="AY2067" s="231" t="s">
        <v>197</v>
      </c>
    </row>
    <row r="2068" spans="1:65" s="15" customFormat="1" ht="11.25">
      <c r="B2068" s="222"/>
      <c r="C2068" s="223"/>
      <c r="D2068" s="201" t="s">
        <v>213</v>
      </c>
      <c r="E2068" s="224" t="s">
        <v>28</v>
      </c>
      <c r="F2068" s="225" t="s">
        <v>1578</v>
      </c>
      <c r="G2068" s="223"/>
      <c r="H2068" s="224" t="s">
        <v>28</v>
      </c>
      <c r="I2068" s="226"/>
      <c r="J2068" s="223"/>
      <c r="K2068" s="223"/>
      <c r="L2068" s="227"/>
      <c r="M2068" s="228"/>
      <c r="N2068" s="229"/>
      <c r="O2068" s="229"/>
      <c r="P2068" s="229"/>
      <c r="Q2068" s="229"/>
      <c r="R2068" s="229"/>
      <c r="S2068" s="229"/>
      <c r="T2068" s="230"/>
      <c r="AT2068" s="231" t="s">
        <v>213</v>
      </c>
      <c r="AU2068" s="231" t="s">
        <v>84</v>
      </c>
      <c r="AV2068" s="15" t="s">
        <v>82</v>
      </c>
      <c r="AW2068" s="15" t="s">
        <v>35</v>
      </c>
      <c r="AX2068" s="15" t="s">
        <v>74</v>
      </c>
      <c r="AY2068" s="231" t="s">
        <v>197</v>
      </c>
    </row>
    <row r="2069" spans="1:65" s="13" customFormat="1" ht="11.25">
      <c r="B2069" s="199"/>
      <c r="C2069" s="200"/>
      <c r="D2069" s="201" t="s">
        <v>213</v>
      </c>
      <c r="E2069" s="202" t="s">
        <v>28</v>
      </c>
      <c r="F2069" s="203" t="s">
        <v>2719</v>
      </c>
      <c r="G2069" s="200"/>
      <c r="H2069" s="204">
        <v>1068.8130000000001</v>
      </c>
      <c r="I2069" s="205"/>
      <c r="J2069" s="200"/>
      <c r="K2069" s="200"/>
      <c r="L2069" s="206"/>
      <c r="M2069" s="207"/>
      <c r="N2069" s="208"/>
      <c r="O2069" s="208"/>
      <c r="P2069" s="208"/>
      <c r="Q2069" s="208"/>
      <c r="R2069" s="208"/>
      <c r="S2069" s="208"/>
      <c r="T2069" s="209"/>
      <c r="AT2069" s="210" t="s">
        <v>213</v>
      </c>
      <c r="AU2069" s="210" t="s">
        <v>84</v>
      </c>
      <c r="AV2069" s="13" t="s">
        <v>84</v>
      </c>
      <c r="AW2069" s="13" t="s">
        <v>35</v>
      </c>
      <c r="AX2069" s="13" t="s">
        <v>82</v>
      </c>
      <c r="AY2069" s="210" t="s">
        <v>197</v>
      </c>
    </row>
    <row r="2070" spans="1:65" s="2" customFormat="1" ht="16.5" customHeight="1">
      <c r="A2070" s="37"/>
      <c r="B2070" s="38"/>
      <c r="C2070" s="247" t="s">
        <v>2720</v>
      </c>
      <c r="D2070" s="247" t="s">
        <v>519</v>
      </c>
      <c r="E2070" s="248" t="s">
        <v>2721</v>
      </c>
      <c r="F2070" s="249" t="s">
        <v>2722</v>
      </c>
      <c r="G2070" s="250" t="s">
        <v>202</v>
      </c>
      <c r="H2070" s="251">
        <v>1305.021</v>
      </c>
      <c r="I2070" s="252"/>
      <c r="J2070" s="253">
        <f>ROUND(I2070*H2070,2)</f>
        <v>0</v>
      </c>
      <c r="K2070" s="249" t="s">
        <v>203</v>
      </c>
      <c r="L2070" s="254"/>
      <c r="M2070" s="255" t="s">
        <v>28</v>
      </c>
      <c r="N2070" s="256" t="s">
        <v>45</v>
      </c>
      <c r="O2070" s="67"/>
      <c r="P2070" s="190">
        <f>O2070*H2070</f>
        <v>0</v>
      </c>
      <c r="Q2070" s="190">
        <v>1.2999999999999999E-4</v>
      </c>
      <c r="R2070" s="190">
        <f>Q2070*H2070</f>
        <v>0.16965272999999997</v>
      </c>
      <c r="S2070" s="190">
        <v>0</v>
      </c>
      <c r="T2070" s="191">
        <f>S2070*H2070</f>
        <v>0</v>
      </c>
      <c r="U2070" s="37"/>
      <c r="V2070" s="37"/>
      <c r="W2070" s="37"/>
      <c r="X2070" s="37"/>
      <c r="Y2070" s="37"/>
      <c r="Z2070" s="37"/>
      <c r="AA2070" s="37"/>
      <c r="AB2070" s="37"/>
      <c r="AC2070" s="37"/>
      <c r="AD2070" s="37"/>
      <c r="AE2070" s="37"/>
      <c r="AR2070" s="192" t="s">
        <v>365</v>
      </c>
      <c r="AT2070" s="192" t="s">
        <v>519</v>
      </c>
      <c r="AU2070" s="192" t="s">
        <v>84</v>
      </c>
      <c r="AY2070" s="20" t="s">
        <v>197</v>
      </c>
      <c r="BE2070" s="193">
        <f>IF(N2070="základní",J2070,0)</f>
        <v>0</v>
      </c>
      <c r="BF2070" s="193">
        <f>IF(N2070="snížená",J2070,0)</f>
        <v>0</v>
      </c>
      <c r="BG2070" s="193">
        <f>IF(N2070="zákl. přenesená",J2070,0)</f>
        <v>0</v>
      </c>
      <c r="BH2070" s="193">
        <f>IF(N2070="sníž. přenesená",J2070,0)</f>
        <v>0</v>
      </c>
      <c r="BI2070" s="193">
        <f>IF(N2070="nulová",J2070,0)</f>
        <v>0</v>
      </c>
      <c r="BJ2070" s="20" t="s">
        <v>82</v>
      </c>
      <c r="BK2070" s="193">
        <f>ROUND(I2070*H2070,2)</f>
        <v>0</v>
      </c>
      <c r="BL2070" s="20" t="s">
        <v>283</v>
      </c>
      <c r="BM2070" s="192" t="s">
        <v>2723</v>
      </c>
    </row>
    <row r="2071" spans="1:65" s="13" customFormat="1" ht="11.25">
      <c r="B2071" s="199"/>
      <c r="C2071" s="200"/>
      <c r="D2071" s="201" t="s">
        <v>213</v>
      </c>
      <c r="E2071" s="200"/>
      <c r="F2071" s="203" t="s">
        <v>2724</v>
      </c>
      <c r="G2071" s="200"/>
      <c r="H2071" s="204">
        <v>1305.021</v>
      </c>
      <c r="I2071" s="205"/>
      <c r="J2071" s="200"/>
      <c r="K2071" s="200"/>
      <c r="L2071" s="206"/>
      <c r="M2071" s="207"/>
      <c r="N2071" s="208"/>
      <c r="O2071" s="208"/>
      <c r="P2071" s="208"/>
      <c r="Q2071" s="208"/>
      <c r="R2071" s="208"/>
      <c r="S2071" s="208"/>
      <c r="T2071" s="209"/>
      <c r="AT2071" s="210" t="s">
        <v>213</v>
      </c>
      <c r="AU2071" s="210" t="s">
        <v>84</v>
      </c>
      <c r="AV2071" s="13" t="s">
        <v>84</v>
      </c>
      <c r="AW2071" s="13" t="s">
        <v>4</v>
      </c>
      <c r="AX2071" s="13" t="s">
        <v>82</v>
      </c>
      <c r="AY2071" s="210" t="s">
        <v>197</v>
      </c>
    </row>
    <row r="2072" spans="1:65" s="2" customFormat="1" ht="24.2" customHeight="1">
      <c r="A2072" s="37"/>
      <c r="B2072" s="38"/>
      <c r="C2072" s="181" t="s">
        <v>2725</v>
      </c>
      <c r="D2072" s="181" t="s">
        <v>199</v>
      </c>
      <c r="E2072" s="182" t="s">
        <v>2726</v>
      </c>
      <c r="F2072" s="183" t="s">
        <v>2727</v>
      </c>
      <c r="G2072" s="184" t="s">
        <v>210</v>
      </c>
      <c r="H2072" s="185">
        <v>6</v>
      </c>
      <c r="I2072" s="186"/>
      <c r="J2072" s="187">
        <f>ROUND(I2072*H2072,2)</f>
        <v>0</v>
      </c>
      <c r="K2072" s="183" t="s">
        <v>203</v>
      </c>
      <c r="L2072" s="42"/>
      <c r="M2072" s="188" t="s">
        <v>28</v>
      </c>
      <c r="N2072" s="189" t="s">
        <v>45</v>
      </c>
      <c r="O2072" s="67"/>
      <c r="P2072" s="190">
        <f>O2072*H2072</f>
        <v>0</v>
      </c>
      <c r="Q2072" s="190">
        <v>0</v>
      </c>
      <c r="R2072" s="190">
        <f>Q2072*H2072</f>
        <v>0</v>
      </c>
      <c r="S2072" s="190">
        <v>0</v>
      </c>
      <c r="T2072" s="191">
        <f>S2072*H2072</f>
        <v>0</v>
      </c>
      <c r="U2072" s="37"/>
      <c r="V2072" s="37"/>
      <c r="W2072" s="37"/>
      <c r="X2072" s="37"/>
      <c r="Y2072" s="37"/>
      <c r="Z2072" s="37"/>
      <c r="AA2072" s="37"/>
      <c r="AB2072" s="37"/>
      <c r="AC2072" s="37"/>
      <c r="AD2072" s="37"/>
      <c r="AE2072" s="37"/>
      <c r="AR2072" s="192" t="s">
        <v>283</v>
      </c>
      <c r="AT2072" s="192" t="s">
        <v>199</v>
      </c>
      <c r="AU2072" s="192" t="s">
        <v>84</v>
      </c>
      <c r="AY2072" s="20" t="s">
        <v>197</v>
      </c>
      <c r="BE2072" s="193">
        <f>IF(N2072="základní",J2072,0)</f>
        <v>0</v>
      </c>
      <c r="BF2072" s="193">
        <f>IF(N2072="snížená",J2072,0)</f>
        <v>0</v>
      </c>
      <c r="BG2072" s="193">
        <f>IF(N2072="zákl. přenesená",J2072,0)</f>
        <v>0</v>
      </c>
      <c r="BH2072" s="193">
        <f>IF(N2072="sníž. přenesená",J2072,0)</f>
        <v>0</v>
      </c>
      <c r="BI2072" s="193">
        <f>IF(N2072="nulová",J2072,0)</f>
        <v>0</v>
      </c>
      <c r="BJ2072" s="20" t="s">
        <v>82</v>
      </c>
      <c r="BK2072" s="193">
        <f>ROUND(I2072*H2072,2)</f>
        <v>0</v>
      </c>
      <c r="BL2072" s="20" t="s">
        <v>283</v>
      </c>
      <c r="BM2072" s="192" t="s">
        <v>2728</v>
      </c>
    </row>
    <row r="2073" spans="1:65" s="2" customFormat="1" ht="11.25">
      <c r="A2073" s="37"/>
      <c r="B2073" s="38"/>
      <c r="C2073" s="39"/>
      <c r="D2073" s="194" t="s">
        <v>206</v>
      </c>
      <c r="E2073" s="39"/>
      <c r="F2073" s="195" t="s">
        <v>2729</v>
      </c>
      <c r="G2073" s="39"/>
      <c r="H2073" s="39"/>
      <c r="I2073" s="196"/>
      <c r="J2073" s="39"/>
      <c r="K2073" s="39"/>
      <c r="L2073" s="42"/>
      <c r="M2073" s="197"/>
      <c r="N2073" s="198"/>
      <c r="O2073" s="67"/>
      <c r="P2073" s="67"/>
      <c r="Q2073" s="67"/>
      <c r="R2073" s="67"/>
      <c r="S2073" s="67"/>
      <c r="T2073" s="68"/>
      <c r="U2073" s="37"/>
      <c r="V2073" s="37"/>
      <c r="W2073" s="37"/>
      <c r="X2073" s="37"/>
      <c r="Y2073" s="37"/>
      <c r="Z2073" s="37"/>
      <c r="AA2073" s="37"/>
      <c r="AB2073" s="37"/>
      <c r="AC2073" s="37"/>
      <c r="AD2073" s="37"/>
      <c r="AE2073" s="37"/>
      <c r="AT2073" s="20" t="s">
        <v>206</v>
      </c>
      <c r="AU2073" s="20" t="s">
        <v>84</v>
      </c>
    </row>
    <row r="2074" spans="1:65" s="15" customFormat="1" ht="11.25">
      <c r="B2074" s="222"/>
      <c r="C2074" s="223"/>
      <c r="D2074" s="201" t="s">
        <v>213</v>
      </c>
      <c r="E2074" s="224" t="s">
        <v>28</v>
      </c>
      <c r="F2074" s="225" t="s">
        <v>1966</v>
      </c>
      <c r="G2074" s="223"/>
      <c r="H2074" s="224" t="s">
        <v>28</v>
      </c>
      <c r="I2074" s="226"/>
      <c r="J2074" s="223"/>
      <c r="K2074" s="223"/>
      <c r="L2074" s="227"/>
      <c r="M2074" s="228"/>
      <c r="N2074" s="229"/>
      <c r="O2074" s="229"/>
      <c r="P2074" s="229"/>
      <c r="Q2074" s="229"/>
      <c r="R2074" s="229"/>
      <c r="S2074" s="229"/>
      <c r="T2074" s="230"/>
      <c r="AT2074" s="231" t="s">
        <v>213</v>
      </c>
      <c r="AU2074" s="231" t="s">
        <v>84</v>
      </c>
      <c r="AV2074" s="15" t="s">
        <v>82</v>
      </c>
      <c r="AW2074" s="15" t="s">
        <v>35</v>
      </c>
      <c r="AX2074" s="15" t="s">
        <v>74</v>
      </c>
      <c r="AY2074" s="231" t="s">
        <v>197</v>
      </c>
    </row>
    <row r="2075" spans="1:65" s="13" customFormat="1" ht="11.25">
      <c r="B2075" s="199"/>
      <c r="C2075" s="200"/>
      <c r="D2075" s="201" t="s">
        <v>213</v>
      </c>
      <c r="E2075" s="202" t="s">
        <v>28</v>
      </c>
      <c r="F2075" s="203" t="s">
        <v>2730</v>
      </c>
      <c r="G2075" s="200"/>
      <c r="H2075" s="204">
        <v>1</v>
      </c>
      <c r="I2075" s="205"/>
      <c r="J2075" s="200"/>
      <c r="K2075" s="200"/>
      <c r="L2075" s="206"/>
      <c r="M2075" s="207"/>
      <c r="N2075" s="208"/>
      <c r="O2075" s="208"/>
      <c r="P2075" s="208"/>
      <c r="Q2075" s="208"/>
      <c r="R2075" s="208"/>
      <c r="S2075" s="208"/>
      <c r="T2075" s="209"/>
      <c r="AT2075" s="210" t="s">
        <v>213</v>
      </c>
      <c r="AU2075" s="210" t="s">
        <v>84</v>
      </c>
      <c r="AV2075" s="13" t="s">
        <v>84</v>
      </c>
      <c r="AW2075" s="13" t="s">
        <v>35</v>
      </c>
      <c r="AX2075" s="13" t="s">
        <v>74</v>
      </c>
      <c r="AY2075" s="210" t="s">
        <v>197</v>
      </c>
    </row>
    <row r="2076" spans="1:65" s="13" customFormat="1" ht="11.25">
      <c r="B2076" s="199"/>
      <c r="C2076" s="200"/>
      <c r="D2076" s="201" t="s">
        <v>213</v>
      </c>
      <c r="E2076" s="202" t="s">
        <v>28</v>
      </c>
      <c r="F2076" s="203" t="s">
        <v>2731</v>
      </c>
      <c r="G2076" s="200"/>
      <c r="H2076" s="204">
        <v>5</v>
      </c>
      <c r="I2076" s="205"/>
      <c r="J2076" s="200"/>
      <c r="K2076" s="200"/>
      <c r="L2076" s="206"/>
      <c r="M2076" s="207"/>
      <c r="N2076" s="208"/>
      <c r="O2076" s="208"/>
      <c r="P2076" s="208"/>
      <c r="Q2076" s="208"/>
      <c r="R2076" s="208"/>
      <c r="S2076" s="208"/>
      <c r="T2076" s="209"/>
      <c r="AT2076" s="210" t="s">
        <v>213</v>
      </c>
      <c r="AU2076" s="210" t="s">
        <v>84</v>
      </c>
      <c r="AV2076" s="13" t="s">
        <v>84</v>
      </c>
      <c r="AW2076" s="13" t="s">
        <v>35</v>
      </c>
      <c r="AX2076" s="13" t="s">
        <v>74</v>
      </c>
      <c r="AY2076" s="210" t="s">
        <v>197</v>
      </c>
    </row>
    <row r="2077" spans="1:65" s="14" customFormat="1" ht="11.25">
      <c r="B2077" s="211"/>
      <c r="C2077" s="212"/>
      <c r="D2077" s="201" t="s">
        <v>213</v>
      </c>
      <c r="E2077" s="213" t="s">
        <v>28</v>
      </c>
      <c r="F2077" s="214" t="s">
        <v>226</v>
      </c>
      <c r="G2077" s="212"/>
      <c r="H2077" s="215">
        <v>6</v>
      </c>
      <c r="I2077" s="216"/>
      <c r="J2077" s="212"/>
      <c r="K2077" s="212"/>
      <c r="L2077" s="217"/>
      <c r="M2077" s="218"/>
      <c r="N2077" s="219"/>
      <c r="O2077" s="219"/>
      <c r="P2077" s="219"/>
      <c r="Q2077" s="219"/>
      <c r="R2077" s="219"/>
      <c r="S2077" s="219"/>
      <c r="T2077" s="220"/>
      <c r="AT2077" s="221" t="s">
        <v>213</v>
      </c>
      <c r="AU2077" s="221" t="s">
        <v>84</v>
      </c>
      <c r="AV2077" s="14" t="s">
        <v>204</v>
      </c>
      <c r="AW2077" s="14" t="s">
        <v>35</v>
      </c>
      <c r="AX2077" s="14" t="s">
        <v>82</v>
      </c>
      <c r="AY2077" s="221" t="s">
        <v>197</v>
      </c>
    </row>
    <row r="2078" spans="1:65" s="2" customFormat="1" ht="16.5" customHeight="1">
      <c r="A2078" s="37"/>
      <c r="B2078" s="38"/>
      <c r="C2078" s="247" t="s">
        <v>2732</v>
      </c>
      <c r="D2078" s="247" t="s">
        <v>519</v>
      </c>
      <c r="E2078" s="248" t="s">
        <v>2733</v>
      </c>
      <c r="F2078" s="249" t="s">
        <v>2734</v>
      </c>
      <c r="G2078" s="250" t="s">
        <v>210</v>
      </c>
      <c r="H2078" s="251">
        <v>1</v>
      </c>
      <c r="I2078" s="252"/>
      <c r="J2078" s="253">
        <f>ROUND(I2078*H2078,2)</f>
        <v>0</v>
      </c>
      <c r="K2078" s="249" t="s">
        <v>203</v>
      </c>
      <c r="L2078" s="254"/>
      <c r="M2078" s="255" t="s">
        <v>28</v>
      </c>
      <c r="N2078" s="256" t="s">
        <v>45</v>
      </c>
      <c r="O2078" s="67"/>
      <c r="P2078" s="190">
        <f>O2078*H2078</f>
        <v>0</v>
      </c>
      <c r="Q2078" s="190">
        <v>1.1000000000000001E-3</v>
      </c>
      <c r="R2078" s="190">
        <f>Q2078*H2078</f>
        <v>1.1000000000000001E-3</v>
      </c>
      <c r="S2078" s="190">
        <v>0</v>
      </c>
      <c r="T2078" s="191">
        <f>S2078*H2078</f>
        <v>0</v>
      </c>
      <c r="U2078" s="37"/>
      <c r="V2078" s="37"/>
      <c r="W2078" s="37"/>
      <c r="X2078" s="37"/>
      <c r="Y2078" s="37"/>
      <c r="Z2078" s="37"/>
      <c r="AA2078" s="37"/>
      <c r="AB2078" s="37"/>
      <c r="AC2078" s="37"/>
      <c r="AD2078" s="37"/>
      <c r="AE2078" s="37"/>
      <c r="AR2078" s="192" t="s">
        <v>365</v>
      </c>
      <c r="AT2078" s="192" t="s">
        <v>519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2735</v>
      </c>
    </row>
    <row r="2079" spans="1:65" s="2" customFormat="1" ht="16.5" customHeight="1">
      <c r="A2079" s="37"/>
      <c r="B2079" s="38"/>
      <c r="C2079" s="247" t="s">
        <v>2736</v>
      </c>
      <c r="D2079" s="247" t="s">
        <v>519</v>
      </c>
      <c r="E2079" s="248" t="s">
        <v>2737</v>
      </c>
      <c r="F2079" s="249" t="s">
        <v>2738</v>
      </c>
      <c r="G2079" s="250" t="s">
        <v>210</v>
      </c>
      <c r="H2079" s="251">
        <v>5</v>
      </c>
      <c r="I2079" s="252"/>
      <c r="J2079" s="253">
        <f>ROUND(I2079*H2079,2)</f>
        <v>0</v>
      </c>
      <c r="K2079" s="249" t="s">
        <v>203</v>
      </c>
      <c r="L2079" s="254"/>
      <c r="M2079" s="255" t="s">
        <v>28</v>
      </c>
      <c r="N2079" s="256" t="s">
        <v>45</v>
      </c>
      <c r="O2079" s="67"/>
      <c r="P2079" s="190">
        <f>O2079*H2079</f>
        <v>0</v>
      </c>
      <c r="Q2079" s="190">
        <v>1.3600000000000001E-3</v>
      </c>
      <c r="R2079" s="190">
        <f>Q2079*H2079</f>
        <v>6.8000000000000005E-3</v>
      </c>
      <c r="S2079" s="190">
        <v>0</v>
      </c>
      <c r="T2079" s="191">
        <f>S2079*H2079</f>
        <v>0</v>
      </c>
      <c r="U2079" s="37"/>
      <c r="V2079" s="37"/>
      <c r="W2079" s="37"/>
      <c r="X2079" s="37"/>
      <c r="Y2079" s="37"/>
      <c r="Z2079" s="37"/>
      <c r="AA2079" s="37"/>
      <c r="AB2079" s="37"/>
      <c r="AC2079" s="37"/>
      <c r="AD2079" s="37"/>
      <c r="AE2079" s="37"/>
      <c r="AR2079" s="192" t="s">
        <v>365</v>
      </c>
      <c r="AT2079" s="192" t="s">
        <v>519</v>
      </c>
      <c r="AU2079" s="192" t="s">
        <v>84</v>
      </c>
      <c r="AY2079" s="20" t="s">
        <v>197</v>
      </c>
      <c r="BE2079" s="193">
        <f>IF(N2079="základní",J2079,0)</f>
        <v>0</v>
      </c>
      <c r="BF2079" s="193">
        <f>IF(N2079="snížená",J2079,0)</f>
        <v>0</v>
      </c>
      <c r="BG2079" s="193">
        <f>IF(N2079="zákl. přenesená",J2079,0)</f>
        <v>0</v>
      </c>
      <c r="BH2079" s="193">
        <f>IF(N2079="sníž. přenesená",J2079,0)</f>
        <v>0</v>
      </c>
      <c r="BI2079" s="193">
        <f>IF(N2079="nulová",J2079,0)</f>
        <v>0</v>
      </c>
      <c r="BJ2079" s="20" t="s">
        <v>82</v>
      </c>
      <c r="BK2079" s="193">
        <f>ROUND(I2079*H2079,2)</f>
        <v>0</v>
      </c>
      <c r="BL2079" s="20" t="s">
        <v>283</v>
      </c>
      <c r="BM2079" s="192" t="s">
        <v>2739</v>
      </c>
    </row>
    <row r="2080" spans="1:65" s="2" customFormat="1" ht="24.2" customHeight="1">
      <c r="A2080" s="37"/>
      <c r="B2080" s="38"/>
      <c r="C2080" s="181" t="s">
        <v>2740</v>
      </c>
      <c r="D2080" s="181" t="s">
        <v>199</v>
      </c>
      <c r="E2080" s="182" t="s">
        <v>2741</v>
      </c>
      <c r="F2080" s="183" t="s">
        <v>2742</v>
      </c>
      <c r="G2080" s="184" t="s">
        <v>428</v>
      </c>
      <c r="H2080" s="185">
        <v>37.837000000000003</v>
      </c>
      <c r="I2080" s="186"/>
      <c r="J2080" s="187">
        <f>ROUND(I2080*H2080,2)</f>
        <v>0</v>
      </c>
      <c r="K2080" s="183" t="s">
        <v>203</v>
      </c>
      <c r="L2080" s="42"/>
      <c r="M2080" s="188" t="s">
        <v>28</v>
      </c>
      <c r="N2080" s="189" t="s">
        <v>45</v>
      </c>
      <c r="O2080" s="67"/>
      <c r="P2080" s="190">
        <f>O2080*H2080</f>
        <v>0</v>
      </c>
      <c r="Q2080" s="190">
        <v>0</v>
      </c>
      <c r="R2080" s="190">
        <f>Q2080*H2080</f>
        <v>0</v>
      </c>
      <c r="S2080" s="190">
        <v>0</v>
      </c>
      <c r="T2080" s="191">
        <f>S2080*H2080</f>
        <v>0</v>
      </c>
      <c r="U2080" s="37"/>
      <c r="V2080" s="37"/>
      <c r="W2080" s="37"/>
      <c r="X2080" s="37"/>
      <c r="Y2080" s="37"/>
      <c r="Z2080" s="37"/>
      <c r="AA2080" s="37"/>
      <c r="AB2080" s="37"/>
      <c r="AC2080" s="37"/>
      <c r="AD2080" s="37"/>
      <c r="AE2080" s="37"/>
      <c r="AR2080" s="192" t="s">
        <v>283</v>
      </c>
      <c r="AT2080" s="192" t="s">
        <v>199</v>
      </c>
      <c r="AU2080" s="192" t="s">
        <v>84</v>
      </c>
      <c r="AY2080" s="20" t="s">
        <v>197</v>
      </c>
      <c r="BE2080" s="193">
        <f>IF(N2080="základní",J2080,0)</f>
        <v>0</v>
      </c>
      <c r="BF2080" s="193">
        <f>IF(N2080="snížená",J2080,0)</f>
        <v>0</v>
      </c>
      <c r="BG2080" s="193">
        <f>IF(N2080="zákl. přenesená",J2080,0)</f>
        <v>0</v>
      </c>
      <c r="BH2080" s="193">
        <f>IF(N2080="sníž. přenesená",J2080,0)</f>
        <v>0</v>
      </c>
      <c r="BI2080" s="193">
        <f>IF(N2080="nulová",J2080,0)</f>
        <v>0</v>
      </c>
      <c r="BJ2080" s="20" t="s">
        <v>82</v>
      </c>
      <c r="BK2080" s="193">
        <f>ROUND(I2080*H2080,2)</f>
        <v>0</v>
      </c>
      <c r="BL2080" s="20" t="s">
        <v>283</v>
      </c>
      <c r="BM2080" s="192" t="s">
        <v>2743</v>
      </c>
    </row>
    <row r="2081" spans="1:65" s="2" customFormat="1" ht="11.25">
      <c r="A2081" s="37"/>
      <c r="B2081" s="38"/>
      <c r="C2081" s="39"/>
      <c r="D2081" s="194" t="s">
        <v>206</v>
      </c>
      <c r="E2081" s="39"/>
      <c r="F2081" s="195" t="s">
        <v>2744</v>
      </c>
      <c r="G2081" s="39"/>
      <c r="H2081" s="39"/>
      <c r="I2081" s="196"/>
      <c r="J2081" s="39"/>
      <c r="K2081" s="39"/>
      <c r="L2081" s="42"/>
      <c r="M2081" s="197"/>
      <c r="N2081" s="198"/>
      <c r="O2081" s="67"/>
      <c r="P2081" s="67"/>
      <c r="Q2081" s="67"/>
      <c r="R2081" s="67"/>
      <c r="S2081" s="67"/>
      <c r="T2081" s="68"/>
      <c r="U2081" s="37"/>
      <c r="V2081" s="37"/>
      <c r="W2081" s="37"/>
      <c r="X2081" s="37"/>
      <c r="Y2081" s="37"/>
      <c r="Z2081" s="37"/>
      <c r="AA2081" s="37"/>
      <c r="AB2081" s="37"/>
      <c r="AC2081" s="37"/>
      <c r="AD2081" s="37"/>
      <c r="AE2081" s="37"/>
      <c r="AT2081" s="20" t="s">
        <v>206</v>
      </c>
      <c r="AU2081" s="20" t="s">
        <v>84</v>
      </c>
    </row>
    <row r="2082" spans="1:65" s="2" customFormat="1" ht="37.9" customHeight="1">
      <c r="A2082" s="37"/>
      <c r="B2082" s="38"/>
      <c r="C2082" s="181" t="s">
        <v>2745</v>
      </c>
      <c r="D2082" s="181" t="s">
        <v>199</v>
      </c>
      <c r="E2082" s="182" t="s">
        <v>2746</v>
      </c>
      <c r="F2082" s="183" t="s">
        <v>2747</v>
      </c>
      <c r="G2082" s="184" t="s">
        <v>428</v>
      </c>
      <c r="H2082" s="185">
        <v>37.837000000000003</v>
      </c>
      <c r="I2082" s="186"/>
      <c r="J2082" s="187">
        <f>ROUND(I2082*H2082,2)</f>
        <v>0</v>
      </c>
      <c r="K2082" s="183" t="s">
        <v>203</v>
      </c>
      <c r="L2082" s="42"/>
      <c r="M2082" s="188" t="s">
        <v>28</v>
      </c>
      <c r="N2082" s="189" t="s">
        <v>45</v>
      </c>
      <c r="O2082" s="67"/>
      <c r="P2082" s="190">
        <f>O2082*H2082</f>
        <v>0</v>
      </c>
      <c r="Q2082" s="190">
        <v>0</v>
      </c>
      <c r="R2082" s="190">
        <f>Q2082*H2082</f>
        <v>0</v>
      </c>
      <c r="S2082" s="190">
        <v>0</v>
      </c>
      <c r="T2082" s="191">
        <f>S2082*H2082</f>
        <v>0</v>
      </c>
      <c r="U2082" s="37"/>
      <c r="V2082" s="37"/>
      <c r="W2082" s="37"/>
      <c r="X2082" s="37"/>
      <c r="Y2082" s="37"/>
      <c r="Z2082" s="37"/>
      <c r="AA2082" s="37"/>
      <c r="AB2082" s="37"/>
      <c r="AC2082" s="37"/>
      <c r="AD2082" s="37"/>
      <c r="AE2082" s="37"/>
      <c r="AR2082" s="192" t="s">
        <v>283</v>
      </c>
      <c r="AT2082" s="192" t="s">
        <v>199</v>
      </c>
      <c r="AU2082" s="192" t="s">
        <v>84</v>
      </c>
      <c r="AY2082" s="20" t="s">
        <v>197</v>
      </c>
      <c r="BE2082" s="193">
        <f>IF(N2082="základní",J2082,0)</f>
        <v>0</v>
      </c>
      <c r="BF2082" s="193">
        <f>IF(N2082="snížená",J2082,0)</f>
        <v>0</v>
      </c>
      <c r="BG2082" s="193">
        <f>IF(N2082="zákl. přenesená",J2082,0)</f>
        <v>0</v>
      </c>
      <c r="BH2082" s="193">
        <f>IF(N2082="sníž. přenesená",J2082,0)</f>
        <v>0</v>
      </c>
      <c r="BI2082" s="193">
        <f>IF(N2082="nulová",J2082,0)</f>
        <v>0</v>
      </c>
      <c r="BJ2082" s="20" t="s">
        <v>82</v>
      </c>
      <c r="BK2082" s="193">
        <f>ROUND(I2082*H2082,2)</f>
        <v>0</v>
      </c>
      <c r="BL2082" s="20" t="s">
        <v>283</v>
      </c>
      <c r="BM2082" s="192" t="s">
        <v>2748</v>
      </c>
    </row>
    <row r="2083" spans="1:65" s="2" customFormat="1" ht="11.25">
      <c r="A2083" s="37"/>
      <c r="B2083" s="38"/>
      <c r="C2083" s="39"/>
      <c r="D2083" s="194" t="s">
        <v>206</v>
      </c>
      <c r="E2083" s="39"/>
      <c r="F2083" s="195" t="s">
        <v>2749</v>
      </c>
      <c r="G2083" s="39"/>
      <c r="H2083" s="39"/>
      <c r="I2083" s="196"/>
      <c r="J2083" s="39"/>
      <c r="K2083" s="39"/>
      <c r="L2083" s="42"/>
      <c r="M2083" s="197"/>
      <c r="N2083" s="198"/>
      <c r="O2083" s="67"/>
      <c r="P2083" s="67"/>
      <c r="Q2083" s="67"/>
      <c r="R2083" s="67"/>
      <c r="S2083" s="67"/>
      <c r="T2083" s="68"/>
      <c r="U2083" s="37"/>
      <c r="V2083" s="37"/>
      <c r="W2083" s="37"/>
      <c r="X2083" s="37"/>
      <c r="Y2083" s="37"/>
      <c r="Z2083" s="37"/>
      <c r="AA2083" s="37"/>
      <c r="AB2083" s="37"/>
      <c r="AC2083" s="37"/>
      <c r="AD2083" s="37"/>
      <c r="AE2083" s="37"/>
      <c r="AT2083" s="20" t="s">
        <v>206</v>
      </c>
      <c r="AU2083" s="20" t="s">
        <v>84</v>
      </c>
    </row>
    <row r="2084" spans="1:65" s="12" customFormat="1" ht="22.9" customHeight="1">
      <c r="B2084" s="165"/>
      <c r="C2084" s="166"/>
      <c r="D2084" s="167" t="s">
        <v>73</v>
      </c>
      <c r="E2084" s="179" t="s">
        <v>2750</v>
      </c>
      <c r="F2084" s="179" t="s">
        <v>2751</v>
      </c>
      <c r="G2084" s="166"/>
      <c r="H2084" s="166"/>
      <c r="I2084" s="169"/>
      <c r="J2084" s="180">
        <f>BK2084</f>
        <v>0</v>
      </c>
      <c r="K2084" s="166"/>
      <c r="L2084" s="171"/>
      <c r="M2084" s="172"/>
      <c r="N2084" s="173"/>
      <c r="O2084" s="173"/>
      <c r="P2084" s="174">
        <f>SUM(P2085:P2110)</f>
        <v>0</v>
      </c>
      <c r="Q2084" s="173"/>
      <c r="R2084" s="174">
        <f>SUM(R2085:R2110)</f>
        <v>0.41930600000000001</v>
      </c>
      <c r="S2084" s="173"/>
      <c r="T2084" s="175">
        <f>SUM(T2085:T2110)</f>
        <v>0</v>
      </c>
      <c r="AR2084" s="176" t="s">
        <v>84</v>
      </c>
      <c r="AT2084" s="177" t="s">
        <v>73</v>
      </c>
      <c r="AU2084" s="177" t="s">
        <v>82</v>
      </c>
      <c r="AY2084" s="176" t="s">
        <v>197</v>
      </c>
      <c r="BK2084" s="178">
        <f>SUM(BK2085:BK2110)</f>
        <v>0</v>
      </c>
    </row>
    <row r="2085" spans="1:65" s="2" customFormat="1" ht="24.2" customHeight="1">
      <c r="A2085" s="37"/>
      <c r="B2085" s="38"/>
      <c r="C2085" s="181" t="s">
        <v>2752</v>
      </c>
      <c r="D2085" s="181" t="s">
        <v>199</v>
      </c>
      <c r="E2085" s="182" t="s">
        <v>2753</v>
      </c>
      <c r="F2085" s="183" t="s">
        <v>2754</v>
      </c>
      <c r="G2085" s="184" t="s">
        <v>202</v>
      </c>
      <c r="H2085" s="185">
        <v>204.4</v>
      </c>
      <c r="I2085" s="186"/>
      <c r="J2085" s="187">
        <f>ROUND(I2085*H2085,2)</f>
        <v>0</v>
      </c>
      <c r="K2085" s="183" t="s">
        <v>203</v>
      </c>
      <c r="L2085" s="42"/>
      <c r="M2085" s="188" t="s">
        <v>28</v>
      </c>
      <c r="N2085" s="189" t="s">
        <v>45</v>
      </c>
      <c r="O2085" s="67"/>
      <c r="P2085" s="190">
        <f>O2085*H2085</f>
        <v>0</v>
      </c>
      <c r="Q2085" s="190">
        <v>1.74E-3</v>
      </c>
      <c r="R2085" s="190">
        <f>Q2085*H2085</f>
        <v>0.35565600000000003</v>
      </c>
      <c r="S2085" s="190">
        <v>0</v>
      </c>
      <c r="T2085" s="191">
        <f>S2085*H2085</f>
        <v>0</v>
      </c>
      <c r="U2085" s="37"/>
      <c r="V2085" s="37"/>
      <c r="W2085" s="37"/>
      <c r="X2085" s="37"/>
      <c r="Y2085" s="37"/>
      <c r="Z2085" s="37"/>
      <c r="AA2085" s="37"/>
      <c r="AB2085" s="37"/>
      <c r="AC2085" s="37"/>
      <c r="AD2085" s="37"/>
      <c r="AE2085" s="37"/>
      <c r="AR2085" s="192" t="s">
        <v>283</v>
      </c>
      <c r="AT2085" s="192" t="s">
        <v>199</v>
      </c>
      <c r="AU2085" s="192" t="s">
        <v>84</v>
      </c>
      <c r="AY2085" s="20" t="s">
        <v>197</v>
      </c>
      <c r="BE2085" s="193">
        <f>IF(N2085="základní",J2085,0)</f>
        <v>0</v>
      </c>
      <c r="BF2085" s="193">
        <f>IF(N2085="snížená",J2085,0)</f>
        <v>0</v>
      </c>
      <c r="BG2085" s="193">
        <f>IF(N2085="zákl. přenesená",J2085,0)</f>
        <v>0</v>
      </c>
      <c r="BH2085" s="193">
        <f>IF(N2085="sníž. přenesená",J2085,0)</f>
        <v>0</v>
      </c>
      <c r="BI2085" s="193">
        <f>IF(N2085="nulová",J2085,0)</f>
        <v>0</v>
      </c>
      <c r="BJ2085" s="20" t="s">
        <v>82</v>
      </c>
      <c r="BK2085" s="193">
        <f>ROUND(I2085*H2085,2)</f>
        <v>0</v>
      </c>
      <c r="BL2085" s="20" t="s">
        <v>283</v>
      </c>
      <c r="BM2085" s="192" t="s">
        <v>2755</v>
      </c>
    </row>
    <row r="2086" spans="1:65" s="2" customFormat="1" ht="11.25">
      <c r="A2086" s="37"/>
      <c r="B2086" s="38"/>
      <c r="C2086" s="39"/>
      <c r="D2086" s="194" t="s">
        <v>206</v>
      </c>
      <c r="E2086" s="39"/>
      <c r="F2086" s="195" t="s">
        <v>2756</v>
      </c>
      <c r="G2086" s="39"/>
      <c r="H2086" s="39"/>
      <c r="I2086" s="196"/>
      <c r="J2086" s="39"/>
      <c r="K2086" s="39"/>
      <c r="L2086" s="42"/>
      <c r="M2086" s="197"/>
      <c r="N2086" s="198"/>
      <c r="O2086" s="67"/>
      <c r="P2086" s="67"/>
      <c r="Q2086" s="67"/>
      <c r="R2086" s="67"/>
      <c r="S2086" s="67"/>
      <c r="T2086" s="68"/>
      <c r="U2086" s="37"/>
      <c r="V2086" s="37"/>
      <c r="W2086" s="37"/>
      <c r="X2086" s="37"/>
      <c r="Y2086" s="37"/>
      <c r="Z2086" s="37"/>
      <c r="AA2086" s="37"/>
      <c r="AB2086" s="37"/>
      <c r="AC2086" s="37"/>
      <c r="AD2086" s="37"/>
      <c r="AE2086" s="37"/>
      <c r="AT2086" s="20" t="s">
        <v>206</v>
      </c>
      <c r="AU2086" s="20" t="s">
        <v>84</v>
      </c>
    </row>
    <row r="2087" spans="1:65" s="15" customFormat="1" ht="11.25">
      <c r="B2087" s="222"/>
      <c r="C2087" s="223"/>
      <c r="D2087" s="201" t="s">
        <v>213</v>
      </c>
      <c r="E2087" s="224" t="s">
        <v>28</v>
      </c>
      <c r="F2087" s="225" t="s">
        <v>412</v>
      </c>
      <c r="G2087" s="223"/>
      <c r="H2087" s="224" t="s">
        <v>28</v>
      </c>
      <c r="I2087" s="226"/>
      <c r="J2087" s="223"/>
      <c r="K2087" s="223"/>
      <c r="L2087" s="227"/>
      <c r="M2087" s="228"/>
      <c r="N2087" s="229"/>
      <c r="O2087" s="229"/>
      <c r="P2087" s="229"/>
      <c r="Q2087" s="229"/>
      <c r="R2087" s="229"/>
      <c r="S2087" s="229"/>
      <c r="T2087" s="230"/>
      <c r="AT2087" s="231" t="s">
        <v>213</v>
      </c>
      <c r="AU2087" s="231" t="s">
        <v>84</v>
      </c>
      <c r="AV2087" s="15" t="s">
        <v>82</v>
      </c>
      <c r="AW2087" s="15" t="s">
        <v>35</v>
      </c>
      <c r="AX2087" s="15" t="s">
        <v>74</v>
      </c>
      <c r="AY2087" s="231" t="s">
        <v>197</v>
      </c>
    </row>
    <row r="2088" spans="1:65" s="13" customFormat="1" ht="11.25">
      <c r="B2088" s="199"/>
      <c r="C2088" s="200"/>
      <c r="D2088" s="201" t="s">
        <v>213</v>
      </c>
      <c r="E2088" s="202" t="s">
        <v>28</v>
      </c>
      <c r="F2088" s="203" t="s">
        <v>544</v>
      </c>
      <c r="G2088" s="200"/>
      <c r="H2088" s="204">
        <v>148.69999999999999</v>
      </c>
      <c r="I2088" s="205"/>
      <c r="J2088" s="200"/>
      <c r="K2088" s="200"/>
      <c r="L2088" s="206"/>
      <c r="M2088" s="207"/>
      <c r="N2088" s="208"/>
      <c r="O2088" s="208"/>
      <c r="P2088" s="208"/>
      <c r="Q2088" s="208"/>
      <c r="R2088" s="208"/>
      <c r="S2088" s="208"/>
      <c r="T2088" s="209"/>
      <c r="AT2088" s="210" t="s">
        <v>213</v>
      </c>
      <c r="AU2088" s="210" t="s">
        <v>84</v>
      </c>
      <c r="AV2088" s="13" t="s">
        <v>84</v>
      </c>
      <c r="AW2088" s="13" t="s">
        <v>35</v>
      </c>
      <c r="AX2088" s="13" t="s">
        <v>74</v>
      </c>
      <c r="AY2088" s="210" t="s">
        <v>197</v>
      </c>
    </row>
    <row r="2089" spans="1:65" s="13" customFormat="1" ht="11.25">
      <c r="B2089" s="199"/>
      <c r="C2089" s="200"/>
      <c r="D2089" s="201" t="s">
        <v>213</v>
      </c>
      <c r="E2089" s="202" t="s">
        <v>28</v>
      </c>
      <c r="F2089" s="203" t="s">
        <v>550</v>
      </c>
      <c r="G2089" s="200"/>
      <c r="H2089" s="204">
        <v>55.7</v>
      </c>
      <c r="I2089" s="205"/>
      <c r="J2089" s="200"/>
      <c r="K2089" s="200"/>
      <c r="L2089" s="206"/>
      <c r="M2089" s="207"/>
      <c r="N2089" s="208"/>
      <c r="O2089" s="208"/>
      <c r="P2089" s="208"/>
      <c r="Q2089" s="208"/>
      <c r="R2089" s="208"/>
      <c r="S2089" s="208"/>
      <c r="T2089" s="209"/>
      <c r="AT2089" s="210" t="s">
        <v>213</v>
      </c>
      <c r="AU2089" s="210" t="s">
        <v>84</v>
      </c>
      <c r="AV2089" s="13" t="s">
        <v>84</v>
      </c>
      <c r="AW2089" s="13" t="s">
        <v>35</v>
      </c>
      <c r="AX2089" s="13" t="s">
        <v>74</v>
      </c>
      <c r="AY2089" s="210" t="s">
        <v>197</v>
      </c>
    </row>
    <row r="2090" spans="1:65" s="14" customFormat="1" ht="11.25">
      <c r="B2090" s="211"/>
      <c r="C2090" s="212"/>
      <c r="D2090" s="201" t="s">
        <v>213</v>
      </c>
      <c r="E2090" s="213" t="s">
        <v>28</v>
      </c>
      <c r="F2090" s="214" t="s">
        <v>226</v>
      </c>
      <c r="G2090" s="212"/>
      <c r="H2090" s="215">
        <v>204.4</v>
      </c>
      <c r="I2090" s="216"/>
      <c r="J2090" s="212"/>
      <c r="K2090" s="212"/>
      <c r="L2090" s="217"/>
      <c r="M2090" s="218"/>
      <c r="N2090" s="219"/>
      <c r="O2090" s="219"/>
      <c r="P2090" s="219"/>
      <c r="Q2090" s="219"/>
      <c r="R2090" s="219"/>
      <c r="S2090" s="219"/>
      <c r="T2090" s="220"/>
      <c r="AT2090" s="221" t="s">
        <v>213</v>
      </c>
      <c r="AU2090" s="221" t="s">
        <v>84</v>
      </c>
      <c r="AV2090" s="14" t="s">
        <v>204</v>
      </c>
      <c r="AW2090" s="14" t="s">
        <v>35</v>
      </c>
      <c r="AX2090" s="14" t="s">
        <v>82</v>
      </c>
      <c r="AY2090" s="221" t="s">
        <v>197</v>
      </c>
    </row>
    <row r="2091" spans="1:65" s="2" customFormat="1" ht="11.25">
      <c r="A2091" s="37"/>
      <c r="B2091" s="38"/>
      <c r="C2091" s="39"/>
      <c r="D2091" s="201" t="s">
        <v>1651</v>
      </c>
      <c r="E2091" s="39"/>
      <c r="F2091" s="257" t="s">
        <v>1654</v>
      </c>
      <c r="G2091" s="39"/>
      <c r="H2091" s="39"/>
      <c r="I2091" s="39"/>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U2091" s="20" t="s">
        <v>84</v>
      </c>
    </row>
    <row r="2092" spans="1:65" s="2" customFormat="1" ht="11.25">
      <c r="A2092" s="37"/>
      <c r="B2092" s="38"/>
      <c r="C2092" s="39"/>
      <c r="D2092" s="201" t="s">
        <v>1651</v>
      </c>
      <c r="E2092" s="39"/>
      <c r="F2092" s="258" t="s">
        <v>1655</v>
      </c>
      <c r="G2092" s="39"/>
      <c r="H2092" s="259">
        <v>0</v>
      </c>
      <c r="I2092" s="39"/>
      <c r="J2092" s="39"/>
      <c r="K2092" s="39"/>
      <c r="L2092" s="42"/>
      <c r="M2092" s="197"/>
      <c r="N2092" s="198"/>
      <c r="O2092" s="67"/>
      <c r="P2092" s="67"/>
      <c r="Q2092" s="67"/>
      <c r="R2092" s="67"/>
      <c r="S2092" s="67"/>
      <c r="T2092" s="68"/>
      <c r="U2092" s="37"/>
      <c r="V2092" s="37"/>
      <c r="W2092" s="37"/>
      <c r="X2092" s="37"/>
      <c r="Y2092" s="37"/>
      <c r="Z2092" s="37"/>
      <c r="AA2092" s="37"/>
      <c r="AB2092" s="37"/>
      <c r="AC2092" s="37"/>
      <c r="AD2092" s="37"/>
      <c r="AE2092" s="37"/>
      <c r="AU2092" s="20" t="s">
        <v>84</v>
      </c>
    </row>
    <row r="2093" spans="1:65" s="2" customFormat="1" ht="11.25">
      <c r="A2093" s="37"/>
      <c r="B2093" s="38"/>
      <c r="C2093" s="39"/>
      <c r="D2093" s="201" t="s">
        <v>1651</v>
      </c>
      <c r="E2093" s="39"/>
      <c r="F2093" s="258" t="s">
        <v>1656</v>
      </c>
      <c r="G2093" s="39"/>
      <c r="H2093" s="259">
        <v>148.69999999999999</v>
      </c>
      <c r="I2093" s="39"/>
      <c r="J2093" s="39"/>
      <c r="K2093" s="39"/>
      <c r="L2093" s="42"/>
      <c r="M2093" s="197"/>
      <c r="N2093" s="198"/>
      <c r="O2093" s="67"/>
      <c r="P2093" s="67"/>
      <c r="Q2093" s="67"/>
      <c r="R2093" s="67"/>
      <c r="S2093" s="67"/>
      <c r="T2093" s="68"/>
      <c r="U2093" s="37"/>
      <c r="V2093" s="37"/>
      <c r="W2093" s="37"/>
      <c r="X2093" s="37"/>
      <c r="Y2093" s="37"/>
      <c r="Z2093" s="37"/>
      <c r="AA2093" s="37"/>
      <c r="AB2093" s="37"/>
      <c r="AC2093" s="37"/>
      <c r="AD2093" s="37"/>
      <c r="AE2093" s="37"/>
      <c r="AU2093" s="20" t="s">
        <v>84</v>
      </c>
    </row>
    <row r="2094" spans="1:65" s="2" customFormat="1" ht="11.25">
      <c r="A2094" s="37"/>
      <c r="B2094" s="38"/>
      <c r="C2094" s="39"/>
      <c r="D2094" s="201" t="s">
        <v>1651</v>
      </c>
      <c r="E2094" s="39"/>
      <c r="F2094" s="257" t="s">
        <v>1660</v>
      </c>
      <c r="G2094" s="39"/>
      <c r="H2094" s="39"/>
      <c r="I2094" s="39"/>
      <c r="J2094" s="39"/>
      <c r="K2094" s="39"/>
      <c r="L2094" s="42"/>
      <c r="M2094" s="197"/>
      <c r="N2094" s="198"/>
      <c r="O2094" s="67"/>
      <c r="P2094" s="67"/>
      <c r="Q2094" s="67"/>
      <c r="R2094" s="67"/>
      <c r="S2094" s="67"/>
      <c r="T2094" s="68"/>
      <c r="U2094" s="37"/>
      <c r="V2094" s="37"/>
      <c r="W2094" s="37"/>
      <c r="X2094" s="37"/>
      <c r="Y2094" s="37"/>
      <c r="Z2094" s="37"/>
      <c r="AA2094" s="37"/>
      <c r="AB2094" s="37"/>
      <c r="AC2094" s="37"/>
      <c r="AD2094" s="37"/>
      <c r="AE2094" s="37"/>
      <c r="AU2094" s="20" t="s">
        <v>84</v>
      </c>
    </row>
    <row r="2095" spans="1:65" s="2" customFormat="1" ht="11.25">
      <c r="A2095" s="37"/>
      <c r="B2095" s="38"/>
      <c r="C2095" s="39"/>
      <c r="D2095" s="201" t="s">
        <v>1651</v>
      </c>
      <c r="E2095" s="39"/>
      <c r="F2095" s="258" t="s">
        <v>1661</v>
      </c>
      <c r="G2095" s="39"/>
      <c r="H2095" s="259">
        <v>55.7</v>
      </c>
      <c r="I2095" s="39"/>
      <c r="J2095" s="39"/>
      <c r="K2095" s="39"/>
      <c r="L2095" s="42"/>
      <c r="M2095" s="197"/>
      <c r="N2095" s="198"/>
      <c r="O2095" s="67"/>
      <c r="P2095" s="67"/>
      <c r="Q2095" s="67"/>
      <c r="R2095" s="67"/>
      <c r="S2095" s="67"/>
      <c r="T2095" s="68"/>
      <c r="U2095" s="37"/>
      <c r="V2095" s="37"/>
      <c r="W2095" s="37"/>
      <c r="X2095" s="37"/>
      <c r="Y2095" s="37"/>
      <c r="Z2095" s="37"/>
      <c r="AA2095" s="37"/>
      <c r="AB2095" s="37"/>
      <c r="AC2095" s="37"/>
      <c r="AD2095" s="37"/>
      <c r="AE2095" s="37"/>
      <c r="AU2095" s="20" t="s">
        <v>84</v>
      </c>
    </row>
    <row r="2096" spans="1:65" s="2" customFormat="1" ht="16.5" customHeight="1">
      <c r="A2096" s="37"/>
      <c r="B2096" s="38"/>
      <c r="C2096" s="181" t="s">
        <v>2757</v>
      </c>
      <c r="D2096" s="181" t="s">
        <v>199</v>
      </c>
      <c r="E2096" s="182" t="s">
        <v>2758</v>
      </c>
      <c r="F2096" s="183" t="s">
        <v>2759</v>
      </c>
      <c r="G2096" s="184" t="s">
        <v>202</v>
      </c>
      <c r="H2096" s="185">
        <v>254.6</v>
      </c>
      <c r="I2096" s="186"/>
      <c r="J2096" s="187">
        <f>ROUND(I2096*H2096,2)</f>
        <v>0</v>
      </c>
      <c r="K2096" s="183" t="s">
        <v>203</v>
      </c>
      <c r="L2096" s="42"/>
      <c r="M2096" s="188" t="s">
        <v>28</v>
      </c>
      <c r="N2096" s="189" t="s">
        <v>45</v>
      </c>
      <c r="O2096" s="67"/>
      <c r="P2096" s="190">
        <f>O2096*H2096</f>
        <v>0</v>
      </c>
      <c r="Q2096" s="190">
        <v>2.5000000000000001E-4</v>
      </c>
      <c r="R2096" s="190">
        <f>Q2096*H2096</f>
        <v>6.3649999999999998E-2</v>
      </c>
      <c r="S2096" s="190">
        <v>0</v>
      </c>
      <c r="T2096" s="191">
        <f>S2096*H2096</f>
        <v>0</v>
      </c>
      <c r="U2096" s="37"/>
      <c r="V2096" s="37"/>
      <c r="W2096" s="37"/>
      <c r="X2096" s="37"/>
      <c r="Y2096" s="37"/>
      <c r="Z2096" s="37"/>
      <c r="AA2096" s="37"/>
      <c r="AB2096" s="37"/>
      <c r="AC2096" s="37"/>
      <c r="AD2096" s="37"/>
      <c r="AE2096" s="37"/>
      <c r="AR2096" s="192" t="s">
        <v>283</v>
      </c>
      <c r="AT2096" s="192" t="s">
        <v>199</v>
      </c>
      <c r="AU2096" s="192" t="s">
        <v>84</v>
      </c>
      <c r="AY2096" s="20" t="s">
        <v>197</v>
      </c>
      <c r="BE2096" s="193">
        <f>IF(N2096="základní",J2096,0)</f>
        <v>0</v>
      </c>
      <c r="BF2096" s="193">
        <f>IF(N2096="snížená",J2096,0)</f>
        <v>0</v>
      </c>
      <c r="BG2096" s="193">
        <f>IF(N2096="zákl. přenesená",J2096,0)</f>
        <v>0</v>
      </c>
      <c r="BH2096" s="193">
        <f>IF(N2096="sníž. přenesená",J2096,0)</f>
        <v>0</v>
      </c>
      <c r="BI2096" s="193">
        <f>IF(N2096="nulová",J2096,0)</f>
        <v>0</v>
      </c>
      <c r="BJ2096" s="20" t="s">
        <v>82</v>
      </c>
      <c r="BK2096" s="193">
        <f>ROUND(I2096*H2096,2)</f>
        <v>0</v>
      </c>
      <c r="BL2096" s="20" t="s">
        <v>283</v>
      </c>
      <c r="BM2096" s="192" t="s">
        <v>2760</v>
      </c>
    </row>
    <row r="2097" spans="1:65" s="2" customFormat="1" ht="11.25">
      <c r="A2097" s="37"/>
      <c r="B2097" s="38"/>
      <c r="C2097" s="39"/>
      <c r="D2097" s="194" t="s">
        <v>206</v>
      </c>
      <c r="E2097" s="39"/>
      <c r="F2097" s="195" t="s">
        <v>2761</v>
      </c>
      <c r="G2097" s="39"/>
      <c r="H2097" s="39"/>
      <c r="I2097" s="196"/>
      <c r="J2097" s="39"/>
      <c r="K2097" s="39"/>
      <c r="L2097" s="42"/>
      <c r="M2097" s="197"/>
      <c r="N2097" s="198"/>
      <c r="O2097" s="67"/>
      <c r="P2097" s="67"/>
      <c r="Q2097" s="67"/>
      <c r="R2097" s="67"/>
      <c r="S2097" s="67"/>
      <c r="T2097" s="68"/>
      <c r="U2097" s="37"/>
      <c r="V2097" s="37"/>
      <c r="W2097" s="37"/>
      <c r="X2097" s="37"/>
      <c r="Y2097" s="37"/>
      <c r="Z2097" s="37"/>
      <c r="AA2097" s="37"/>
      <c r="AB2097" s="37"/>
      <c r="AC2097" s="37"/>
      <c r="AD2097" s="37"/>
      <c r="AE2097" s="37"/>
      <c r="AT2097" s="20" t="s">
        <v>206</v>
      </c>
      <c r="AU2097" s="20" t="s">
        <v>84</v>
      </c>
    </row>
    <row r="2098" spans="1:65" s="15" customFormat="1" ht="11.25">
      <c r="B2098" s="222"/>
      <c r="C2098" s="223"/>
      <c r="D2098" s="201" t="s">
        <v>213</v>
      </c>
      <c r="E2098" s="224" t="s">
        <v>28</v>
      </c>
      <c r="F2098" s="225" t="s">
        <v>412</v>
      </c>
      <c r="G2098" s="223"/>
      <c r="H2098" s="224" t="s">
        <v>28</v>
      </c>
      <c r="I2098" s="226"/>
      <c r="J2098" s="223"/>
      <c r="K2098" s="223"/>
      <c r="L2098" s="227"/>
      <c r="M2098" s="228"/>
      <c r="N2098" s="229"/>
      <c r="O2098" s="229"/>
      <c r="P2098" s="229"/>
      <c r="Q2098" s="229"/>
      <c r="R2098" s="229"/>
      <c r="S2098" s="229"/>
      <c r="T2098" s="230"/>
      <c r="AT2098" s="231" t="s">
        <v>213</v>
      </c>
      <c r="AU2098" s="231" t="s">
        <v>84</v>
      </c>
      <c r="AV2098" s="15" t="s">
        <v>82</v>
      </c>
      <c r="AW2098" s="15" t="s">
        <v>35</v>
      </c>
      <c r="AX2098" s="15" t="s">
        <v>74</v>
      </c>
      <c r="AY2098" s="231" t="s">
        <v>197</v>
      </c>
    </row>
    <row r="2099" spans="1:65" s="13" customFormat="1" ht="11.25">
      <c r="B2099" s="199"/>
      <c r="C2099" s="200"/>
      <c r="D2099" s="201" t="s">
        <v>213</v>
      </c>
      <c r="E2099" s="202" t="s">
        <v>28</v>
      </c>
      <c r="F2099" s="203" t="s">
        <v>560</v>
      </c>
      <c r="G2099" s="200"/>
      <c r="H2099" s="204">
        <v>160.9</v>
      </c>
      <c r="I2099" s="205"/>
      <c r="J2099" s="200"/>
      <c r="K2099" s="200"/>
      <c r="L2099" s="206"/>
      <c r="M2099" s="207"/>
      <c r="N2099" s="208"/>
      <c r="O2099" s="208"/>
      <c r="P2099" s="208"/>
      <c r="Q2099" s="208"/>
      <c r="R2099" s="208"/>
      <c r="S2099" s="208"/>
      <c r="T2099" s="209"/>
      <c r="AT2099" s="210" t="s">
        <v>213</v>
      </c>
      <c r="AU2099" s="210" t="s">
        <v>84</v>
      </c>
      <c r="AV2099" s="13" t="s">
        <v>84</v>
      </c>
      <c r="AW2099" s="13" t="s">
        <v>35</v>
      </c>
      <c r="AX2099" s="13" t="s">
        <v>74</v>
      </c>
      <c r="AY2099" s="210" t="s">
        <v>197</v>
      </c>
    </row>
    <row r="2100" spans="1:65" s="13" customFormat="1" ht="11.25">
      <c r="B2100" s="199"/>
      <c r="C2100" s="200"/>
      <c r="D2100" s="201" t="s">
        <v>213</v>
      </c>
      <c r="E2100" s="202" t="s">
        <v>28</v>
      </c>
      <c r="F2100" s="203" t="s">
        <v>564</v>
      </c>
      <c r="G2100" s="200"/>
      <c r="H2100" s="204">
        <v>93.7</v>
      </c>
      <c r="I2100" s="205"/>
      <c r="J2100" s="200"/>
      <c r="K2100" s="200"/>
      <c r="L2100" s="206"/>
      <c r="M2100" s="207"/>
      <c r="N2100" s="208"/>
      <c r="O2100" s="208"/>
      <c r="P2100" s="208"/>
      <c r="Q2100" s="208"/>
      <c r="R2100" s="208"/>
      <c r="S2100" s="208"/>
      <c r="T2100" s="209"/>
      <c r="AT2100" s="210" t="s">
        <v>213</v>
      </c>
      <c r="AU2100" s="210" t="s">
        <v>84</v>
      </c>
      <c r="AV2100" s="13" t="s">
        <v>84</v>
      </c>
      <c r="AW2100" s="13" t="s">
        <v>35</v>
      </c>
      <c r="AX2100" s="13" t="s">
        <v>74</v>
      </c>
      <c r="AY2100" s="210" t="s">
        <v>197</v>
      </c>
    </row>
    <row r="2101" spans="1:65" s="14" customFormat="1" ht="11.25">
      <c r="B2101" s="211"/>
      <c r="C2101" s="212"/>
      <c r="D2101" s="201" t="s">
        <v>213</v>
      </c>
      <c r="E2101" s="213" t="s">
        <v>28</v>
      </c>
      <c r="F2101" s="214" t="s">
        <v>226</v>
      </c>
      <c r="G2101" s="212"/>
      <c r="H2101" s="215">
        <v>254.6</v>
      </c>
      <c r="I2101" s="216"/>
      <c r="J2101" s="212"/>
      <c r="K2101" s="212"/>
      <c r="L2101" s="217"/>
      <c r="M2101" s="218"/>
      <c r="N2101" s="219"/>
      <c r="O2101" s="219"/>
      <c r="P2101" s="219"/>
      <c r="Q2101" s="219"/>
      <c r="R2101" s="219"/>
      <c r="S2101" s="219"/>
      <c r="T2101" s="220"/>
      <c r="AT2101" s="221" t="s">
        <v>213</v>
      </c>
      <c r="AU2101" s="221" t="s">
        <v>84</v>
      </c>
      <c r="AV2101" s="14" t="s">
        <v>204</v>
      </c>
      <c r="AW2101" s="14" t="s">
        <v>35</v>
      </c>
      <c r="AX2101" s="14" t="s">
        <v>82</v>
      </c>
      <c r="AY2101" s="221" t="s">
        <v>197</v>
      </c>
    </row>
    <row r="2102" spans="1:65" s="2" customFormat="1" ht="11.25">
      <c r="A2102" s="37"/>
      <c r="B2102" s="38"/>
      <c r="C2102" s="39"/>
      <c r="D2102" s="201" t="s">
        <v>1651</v>
      </c>
      <c r="E2102" s="39"/>
      <c r="F2102" s="257" t="s">
        <v>1732</v>
      </c>
      <c r="G2102" s="39"/>
      <c r="H2102" s="39"/>
      <c r="I2102" s="39"/>
      <c r="J2102" s="39"/>
      <c r="K2102" s="39"/>
      <c r="L2102" s="42"/>
      <c r="M2102" s="197"/>
      <c r="N2102" s="198"/>
      <c r="O2102" s="67"/>
      <c r="P2102" s="67"/>
      <c r="Q2102" s="67"/>
      <c r="R2102" s="67"/>
      <c r="S2102" s="67"/>
      <c r="T2102" s="68"/>
      <c r="U2102" s="37"/>
      <c r="V2102" s="37"/>
      <c r="W2102" s="37"/>
      <c r="X2102" s="37"/>
      <c r="Y2102" s="37"/>
      <c r="Z2102" s="37"/>
      <c r="AA2102" s="37"/>
      <c r="AB2102" s="37"/>
      <c r="AC2102" s="37"/>
      <c r="AD2102" s="37"/>
      <c r="AE2102" s="37"/>
      <c r="AU2102" s="20" t="s">
        <v>84</v>
      </c>
    </row>
    <row r="2103" spans="1:65" s="2" customFormat="1" ht="11.25">
      <c r="A2103" s="37"/>
      <c r="B2103" s="38"/>
      <c r="C2103" s="39"/>
      <c r="D2103" s="201" t="s">
        <v>1651</v>
      </c>
      <c r="E2103" s="39"/>
      <c r="F2103" s="258" t="s">
        <v>1733</v>
      </c>
      <c r="G2103" s="39"/>
      <c r="H2103" s="259">
        <v>0</v>
      </c>
      <c r="I2103" s="39"/>
      <c r="J2103" s="39"/>
      <c r="K2103" s="39"/>
      <c r="L2103" s="42"/>
      <c r="M2103" s="197"/>
      <c r="N2103" s="198"/>
      <c r="O2103" s="67"/>
      <c r="P2103" s="67"/>
      <c r="Q2103" s="67"/>
      <c r="R2103" s="67"/>
      <c r="S2103" s="67"/>
      <c r="T2103" s="68"/>
      <c r="U2103" s="37"/>
      <c r="V2103" s="37"/>
      <c r="W2103" s="37"/>
      <c r="X2103" s="37"/>
      <c r="Y2103" s="37"/>
      <c r="Z2103" s="37"/>
      <c r="AA2103" s="37"/>
      <c r="AB2103" s="37"/>
      <c r="AC2103" s="37"/>
      <c r="AD2103" s="37"/>
      <c r="AE2103" s="37"/>
      <c r="AU2103" s="20" t="s">
        <v>84</v>
      </c>
    </row>
    <row r="2104" spans="1:65" s="2" customFormat="1" ht="11.25">
      <c r="A2104" s="37"/>
      <c r="B2104" s="38"/>
      <c r="C2104" s="39"/>
      <c r="D2104" s="201" t="s">
        <v>1651</v>
      </c>
      <c r="E2104" s="39"/>
      <c r="F2104" s="258" t="s">
        <v>1734</v>
      </c>
      <c r="G2104" s="39"/>
      <c r="H2104" s="259">
        <v>160.9</v>
      </c>
      <c r="I2104" s="39"/>
      <c r="J2104" s="39"/>
      <c r="K2104" s="39"/>
      <c r="L2104" s="42"/>
      <c r="M2104" s="197"/>
      <c r="N2104" s="198"/>
      <c r="O2104" s="67"/>
      <c r="P2104" s="67"/>
      <c r="Q2104" s="67"/>
      <c r="R2104" s="67"/>
      <c r="S2104" s="67"/>
      <c r="T2104" s="68"/>
      <c r="U2104" s="37"/>
      <c r="V2104" s="37"/>
      <c r="W2104" s="37"/>
      <c r="X2104" s="37"/>
      <c r="Y2104" s="37"/>
      <c r="Z2104" s="37"/>
      <c r="AA2104" s="37"/>
      <c r="AB2104" s="37"/>
      <c r="AC2104" s="37"/>
      <c r="AD2104" s="37"/>
      <c r="AE2104" s="37"/>
      <c r="AU2104" s="20" t="s">
        <v>84</v>
      </c>
    </row>
    <row r="2105" spans="1:65" s="2" customFormat="1" ht="11.25">
      <c r="A2105" s="37"/>
      <c r="B2105" s="38"/>
      <c r="C2105" s="39"/>
      <c r="D2105" s="201" t="s">
        <v>1651</v>
      </c>
      <c r="E2105" s="39"/>
      <c r="F2105" s="257" t="s">
        <v>1735</v>
      </c>
      <c r="G2105" s="39"/>
      <c r="H2105" s="39"/>
      <c r="I2105" s="39"/>
      <c r="J2105" s="39"/>
      <c r="K2105" s="39"/>
      <c r="L2105" s="42"/>
      <c r="M2105" s="197"/>
      <c r="N2105" s="198"/>
      <c r="O2105" s="67"/>
      <c r="P2105" s="67"/>
      <c r="Q2105" s="67"/>
      <c r="R2105" s="67"/>
      <c r="S2105" s="67"/>
      <c r="T2105" s="68"/>
      <c r="U2105" s="37"/>
      <c r="V2105" s="37"/>
      <c r="W2105" s="37"/>
      <c r="X2105" s="37"/>
      <c r="Y2105" s="37"/>
      <c r="Z2105" s="37"/>
      <c r="AA2105" s="37"/>
      <c r="AB2105" s="37"/>
      <c r="AC2105" s="37"/>
      <c r="AD2105" s="37"/>
      <c r="AE2105" s="37"/>
      <c r="AU2105" s="20" t="s">
        <v>84</v>
      </c>
    </row>
    <row r="2106" spans="1:65" s="2" customFormat="1" ht="11.25">
      <c r="A2106" s="37"/>
      <c r="B2106" s="38"/>
      <c r="C2106" s="39"/>
      <c r="D2106" s="201" t="s">
        <v>1651</v>
      </c>
      <c r="E2106" s="39"/>
      <c r="F2106" s="258" t="s">
        <v>1736</v>
      </c>
      <c r="G2106" s="39"/>
      <c r="H2106" s="259">
        <v>93.7</v>
      </c>
      <c r="I2106" s="39"/>
      <c r="J2106" s="39"/>
      <c r="K2106" s="39"/>
      <c r="L2106" s="42"/>
      <c r="M2106" s="197"/>
      <c r="N2106" s="198"/>
      <c r="O2106" s="67"/>
      <c r="P2106" s="67"/>
      <c r="Q2106" s="67"/>
      <c r="R2106" s="67"/>
      <c r="S2106" s="67"/>
      <c r="T2106" s="68"/>
      <c r="U2106" s="37"/>
      <c r="V2106" s="37"/>
      <c r="W2106" s="37"/>
      <c r="X2106" s="37"/>
      <c r="Y2106" s="37"/>
      <c r="Z2106" s="37"/>
      <c r="AA2106" s="37"/>
      <c r="AB2106" s="37"/>
      <c r="AC2106" s="37"/>
      <c r="AD2106" s="37"/>
      <c r="AE2106" s="37"/>
      <c r="AU2106" s="20" t="s">
        <v>84</v>
      </c>
    </row>
    <row r="2107" spans="1:65" s="2" customFormat="1" ht="24.2" customHeight="1">
      <c r="A2107" s="37"/>
      <c r="B2107" s="38"/>
      <c r="C2107" s="181" t="s">
        <v>2762</v>
      </c>
      <c r="D2107" s="181" t="s">
        <v>199</v>
      </c>
      <c r="E2107" s="182" t="s">
        <v>2763</v>
      </c>
      <c r="F2107" s="183" t="s">
        <v>2764</v>
      </c>
      <c r="G2107" s="184" t="s">
        <v>428</v>
      </c>
      <c r="H2107" s="185">
        <v>0.41899999999999998</v>
      </c>
      <c r="I2107" s="186"/>
      <c r="J2107" s="187">
        <f>ROUND(I2107*H2107,2)</f>
        <v>0</v>
      </c>
      <c r="K2107" s="183" t="s">
        <v>203</v>
      </c>
      <c r="L2107" s="42"/>
      <c r="M2107" s="188" t="s">
        <v>28</v>
      </c>
      <c r="N2107" s="189" t="s">
        <v>45</v>
      </c>
      <c r="O2107" s="67"/>
      <c r="P2107" s="190">
        <f>O2107*H2107</f>
        <v>0</v>
      </c>
      <c r="Q2107" s="190">
        <v>0</v>
      </c>
      <c r="R2107" s="190">
        <f>Q2107*H2107</f>
        <v>0</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2765</v>
      </c>
    </row>
    <row r="2108" spans="1:65" s="2" customFormat="1" ht="11.25">
      <c r="A2108" s="37"/>
      <c r="B2108" s="38"/>
      <c r="C2108" s="39"/>
      <c r="D2108" s="194" t="s">
        <v>206</v>
      </c>
      <c r="E2108" s="39"/>
      <c r="F2108" s="195" t="s">
        <v>2766</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2" customFormat="1" ht="37.9" customHeight="1">
      <c r="A2109" s="37"/>
      <c r="B2109" s="38"/>
      <c r="C2109" s="181" t="s">
        <v>2767</v>
      </c>
      <c r="D2109" s="181" t="s">
        <v>199</v>
      </c>
      <c r="E2109" s="182" t="s">
        <v>2768</v>
      </c>
      <c r="F2109" s="183" t="s">
        <v>2769</v>
      </c>
      <c r="G2109" s="184" t="s">
        <v>428</v>
      </c>
      <c r="H2109" s="185">
        <v>0.41899999999999998</v>
      </c>
      <c r="I2109" s="186"/>
      <c r="J2109" s="187">
        <f>ROUND(I2109*H2109,2)</f>
        <v>0</v>
      </c>
      <c r="K2109" s="183" t="s">
        <v>203</v>
      </c>
      <c r="L2109" s="42"/>
      <c r="M2109" s="188" t="s">
        <v>28</v>
      </c>
      <c r="N2109" s="189" t="s">
        <v>45</v>
      </c>
      <c r="O2109" s="67"/>
      <c r="P2109" s="190">
        <f>O2109*H2109</f>
        <v>0</v>
      </c>
      <c r="Q2109" s="190">
        <v>0</v>
      </c>
      <c r="R2109" s="190">
        <f>Q2109*H2109</f>
        <v>0</v>
      </c>
      <c r="S2109" s="190">
        <v>0</v>
      </c>
      <c r="T2109" s="191">
        <f>S2109*H2109</f>
        <v>0</v>
      </c>
      <c r="U2109" s="37"/>
      <c r="V2109" s="37"/>
      <c r="W2109" s="37"/>
      <c r="X2109" s="37"/>
      <c r="Y2109" s="37"/>
      <c r="Z2109" s="37"/>
      <c r="AA2109" s="37"/>
      <c r="AB2109" s="37"/>
      <c r="AC2109" s="37"/>
      <c r="AD2109" s="37"/>
      <c r="AE2109" s="37"/>
      <c r="AR2109" s="192" t="s">
        <v>283</v>
      </c>
      <c r="AT2109" s="192" t="s">
        <v>199</v>
      </c>
      <c r="AU2109" s="192" t="s">
        <v>84</v>
      </c>
      <c r="AY2109" s="20" t="s">
        <v>197</v>
      </c>
      <c r="BE2109" s="193">
        <f>IF(N2109="základní",J2109,0)</f>
        <v>0</v>
      </c>
      <c r="BF2109" s="193">
        <f>IF(N2109="snížená",J2109,0)</f>
        <v>0</v>
      </c>
      <c r="BG2109" s="193">
        <f>IF(N2109="zákl. přenesená",J2109,0)</f>
        <v>0</v>
      </c>
      <c r="BH2109" s="193">
        <f>IF(N2109="sníž. přenesená",J2109,0)</f>
        <v>0</v>
      </c>
      <c r="BI2109" s="193">
        <f>IF(N2109="nulová",J2109,0)</f>
        <v>0</v>
      </c>
      <c r="BJ2109" s="20" t="s">
        <v>82</v>
      </c>
      <c r="BK2109" s="193">
        <f>ROUND(I2109*H2109,2)</f>
        <v>0</v>
      </c>
      <c r="BL2109" s="20" t="s">
        <v>283</v>
      </c>
      <c r="BM2109" s="192" t="s">
        <v>2770</v>
      </c>
    </row>
    <row r="2110" spans="1:65" s="2" customFormat="1" ht="11.25">
      <c r="A2110" s="37"/>
      <c r="B2110" s="38"/>
      <c r="C2110" s="39"/>
      <c r="D2110" s="194" t="s">
        <v>206</v>
      </c>
      <c r="E2110" s="39"/>
      <c r="F2110" s="195" t="s">
        <v>2771</v>
      </c>
      <c r="G2110" s="39"/>
      <c r="H2110" s="39"/>
      <c r="I2110" s="196"/>
      <c r="J2110" s="39"/>
      <c r="K2110" s="39"/>
      <c r="L2110" s="42"/>
      <c r="M2110" s="197"/>
      <c r="N2110" s="198"/>
      <c r="O2110" s="67"/>
      <c r="P2110" s="67"/>
      <c r="Q2110" s="67"/>
      <c r="R2110" s="67"/>
      <c r="S2110" s="67"/>
      <c r="T2110" s="68"/>
      <c r="U2110" s="37"/>
      <c r="V2110" s="37"/>
      <c r="W2110" s="37"/>
      <c r="X2110" s="37"/>
      <c r="Y2110" s="37"/>
      <c r="Z2110" s="37"/>
      <c r="AA2110" s="37"/>
      <c r="AB2110" s="37"/>
      <c r="AC2110" s="37"/>
      <c r="AD2110" s="37"/>
      <c r="AE2110" s="37"/>
      <c r="AT2110" s="20" t="s">
        <v>206</v>
      </c>
      <c r="AU2110" s="20" t="s">
        <v>84</v>
      </c>
    </row>
    <row r="2111" spans="1:65" s="12" customFormat="1" ht="22.9" customHeight="1">
      <c r="B2111" s="165"/>
      <c r="C2111" s="166"/>
      <c r="D2111" s="167" t="s">
        <v>73</v>
      </c>
      <c r="E2111" s="179" t="s">
        <v>2772</v>
      </c>
      <c r="F2111" s="179" t="s">
        <v>2773</v>
      </c>
      <c r="G2111" s="166"/>
      <c r="H2111" s="166"/>
      <c r="I2111" s="169"/>
      <c r="J2111" s="180">
        <f>BK2111</f>
        <v>0</v>
      </c>
      <c r="K2111" s="166"/>
      <c r="L2111" s="171"/>
      <c r="M2111" s="172"/>
      <c r="N2111" s="173"/>
      <c r="O2111" s="173"/>
      <c r="P2111" s="174">
        <f>SUM(P2112:P2140)</f>
        <v>0</v>
      </c>
      <c r="Q2111" s="173"/>
      <c r="R2111" s="174">
        <f>SUM(R2112:R2140)</f>
        <v>10.447921640000001</v>
      </c>
      <c r="S2111" s="173"/>
      <c r="T2111" s="175">
        <f>SUM(T2112:T2140)</f>
        <v>0</v>
      </c>
      <c r="AR2111" s="176" t="s">
        <v>84</v>
      </c>
      <c r="AT2111" s="177" t="s">
        <v>73</v>
      </c>
      <c r="AU2111" s="177" t="s">
        <v>82</v>
      </c>
      <c r="AY2111" s="176" t="s">
        <v>197</v>
      </c>
      <c r="BK2111" s="178">
        <f>SUM(BK2112:BK2140)</f>
        <v>0</v>
      </c>
    </row>
    <row r="2112" spans="1:65" s="2" customFormat="1" ht="24.2" customHeight="1">
      <c r="A2112" s="37"/>
      <c r="B2112" s="38"/>
      <c r="C2112" s="181" t="s">
        <v>2774</v>
      </c>
      <c r="D2112" s="181" t="s">
        <v>199</v>
      </c>
      <c r="E2112" s="182" t="s">
        <v>2775</v>
      </c>
      <c r="F2112" s="183" t="s">
        <v>2776</v>
      </c>
      <c r="G2112" s="184" t="s">
        <v>202</v>
      </c>
      <c r="H2112" s="185">
        <v>103.36199999999999</v>
      </c>
      <c r="I2112" s="186"/>
      <c r="J2112" s="187">
        <f>ROUND(I2112*H2112,2)</f>
        <v>0</v>
      </c>
      <c r="K2112" s="183" t="s">
        <v>203</v>
      </c>
      <c r="L2112" s="42"/>
      <c r="M2112" s="188" t="s">
        <v>28</v>
      </c>
      <c r="N2112" s="189" t="s">
        <v>45</v>
      </c>
      <c r="O2112" s="67"/>
      <c r="P2112" s="190">
        <f>O2112*H2112</f>
        <v>0</v>
      </c>
      <c r="Q2112" s="190">
        <v>1.6219999999999998E-2</v>
      </c>
      <c r="R2112" s="190">
        <f>Q2112*H2112</f>
        <v>1.6765316399999997</v>
      </c>
      <c r="S2112" s="190">
        <v>0</v>
      </c>
      <c r="T2112" s="191">
        <f>S2112*H2112</f>
        <v>0</v>
      </c>
      <c r="U2112" s="37"/>
      <c r="V2112" s="37"/>
      <c r="W2112" s="37"/>
      <c r="X2112" s="37"/>
      <c r="Y2112" s="37"/>
      <c r="Z2112" s="37"/>
      <c r="AA2112" s="37"/>
      <c r="AB2112" s="37"/>
      <c r="AC2112" s="37"/>
      <c r="AD2112" s="37"/>
      <c r="AE2112" s="37"/>
      <c r="AR2112" s="192" t="s">
        <v>283</v>
      </c>
      <c r="AT2112" s="192" t="s">
        <v>199</v>
      </c>
      <c r="AU2112" s="192" t="s">
        <v>84</v>
      </c>
      <c r="AY2112" s="20" t="s">
        <v>197</v>
      </c>
      <c r="BE2112" s="193">
        <f>IF(N2112="základní",J2112,0)</f>
        <v>0</v>
      </c>
      <c r="BF2112" s="193">
        <f>IF(N2112="snížená",J2112,0)</f>
        <v>0</v>
      </c>
      <c r="BG2112" s="193">
        <f>IF(N2112="zákl. přenesená",J2112,0)</f>
        <v>0</v>
      </c>
      <c r="BH2112" s="193">
        <f>IF(N2112="sníž. přenesená",J2112,0)</f>
        <v>0</v>
      </c>
      <c r="BI2112" s="193">
        <f>IF(N2112="nulová",J2112,0)</f>
        <v>0</v>
      </c>
      <c r="BJ2112" s="20" t="s">
        <v>82</v>
      </c>
      <c r="BK2112" s="193">
        <f>ROUND(I2112*H2112,2)</f>
        <v>0</v>
      </c>
      <c r="BL2112" s="20" t="s">
        <v>283</v>
      </c>
      <c r="BM2112" s="192" t="s">
        <v>2777</v>
      </c>
    </row>
    <row r="2113" spans="1:65" s="2" customFormat="1" ht="11.25">
      <c r="A2113" s="37"/>
      <c r="B2113" s="38"/>
      <c r="C2113" s="39"/>
      <c r="D2113" s="194" t="s">
        <v>206</v>
      </c>
      <c r="E2113" s="39"/>
      <c r="F2113" s="195" t="s">
        <v>2778</v>
      </c>
      <c r="G2113" s="39"/>
      <c r="H2113" s="39"/>
      <c r="I2113" s="196"/>
      <c r="J2113" s="39"/>
      <c r="K2113" s="39"/>
      <c r="L2113" s="42"/>
      <c r="M2113" s="197"/>
      <c r="N2113" s="198"/>
      <c r="O2113" s="67"/>
      <c r="P2113" s="67"/>
      <c r="Q2113" s="67"/>
      <c r="R2113" s="67"/>
      <c r="S2113" s="67"/>
      <c r="T2113" s="68"/>
      <c r="U2113" s="37"/>
      <c r="V2113" s="37"/>
      <c r="W2113" s="37"/>
      <c r="X2113" s="37"/>
      <c r="Y2113" s="37"/>
      <c r="Z2113" s="37"/>
      <c r="AA2113" s="37"/>
      <c r="AB2113" s="37"/>
      <c r="AC2113" s="37"/>
      <c r="AD2113" s="37"/>
      <c r="AE2113" s="37"/>
      <c r="AT2113" s="20" t="s">
        <v>206</v>
      </c>
      <c r="AU2113" s="20" t="s">
        <v>84</v>
      </c>
    </row>
    <row r="2114" spans="1:65" s="15" customFormat="1" ht="11.25">
      <c r="B2114" s="222"/>
      <c r="C2114" s="223"/>
      <c r="D2114" s="201" t="s">
        <v>213</v>
      </c>
      <c r="E2114" s="224" t="s">
        <v>28</v>
      </c>
      <c r="F2114" s="225" t="s">
        <v>2373</v>
      </c>
      <c r="G2114" s="223"/>
      <c r="H2114" s="224" t="s">
        <v>28</v>
      </c>
      <c r="I2114" s="226"/>
      <c r="J2114" s="223"/>
      <c r="K2114" s="223"/>
      <c r="L2114" s="227"/>
      <c r="M2114" s="228"/>
      <c r="N2114" s="229"/>
      <c r="O2114" s="229"/>
      <c r="P2114" s="229"/>
      <c r="Q2114" s="229"/>
      <c r="R2114" s="229"/>
      <c r="S2114" s="229"/>
      <c r="T2114" s="230"/>
      <c r="AT2114" s="231" t="s">
        <v>213</v>
      </c>
      <c r="AU2114" s="231" t="s">
        <v>84</v>
      </c>
      <c r="AV2114" s="15" t="s">
        <v>82</v>
      </c>
      <c r="AW2114" s="15" t="s">
        <v>35</v>
      </c>
      <c r="AX2114" s="15" t="s">
        <v>74</v>
      </c>
      <c r="AY2114" s="231" t="s">
        <v>197</v>
      </c>
    </row>
    <row r="2115" spans="1:65" s="13" customFormat="1" ht="11.25">
      <c r="B2115" s="199"/>
      <c r="C2115" s="200"/>
      <c r="D2115" s="201" t="s">
        <v>213</v>
      </c>
      <c r="E2115" s="202" t="s">
        <v>28</v>
      </c>
      <c r="F2115" s="203" t="s">
        <v>2779</v>
      </c>
      <c r="G2115" s="200"/>
      <c r="H2115" s="204">
        <v>34.362000000000002</v>
      </c>
      <c r="I2115" s="205"/>
      <c r="J2115" s="200"/>
      <c r="K2115" s="200"/>
      <c r="L2115" s="206"/>
      <c r="M2115" s="207"/>
      <c r="N2115" s="208"/>
      <c r="O2115" s="208"/>
      <c r="P2115" s="208"/>
      <c r="Q2115" s="208"/>
      <c r="R2115" s="208"/>
      <c r="S2115" s="208"/>
      <c r="T2115" s="209"/>
      <c r="AT2115" s="210" t="s">
        <v>213</v>
      </c>
      <c r="AU2115" s="210" t="s">
        <v>84</v>
      </c>
      <c r="AV2115" s="13" t="s">
        <v>84</v>
      </c>
      <c r="AW2115" s="13" t="s">
        <v>35</v>
      </c>
      <c r="AX2115" s="13" t="s">
        <v>74</v>
      </c>
      <c r="AY2115" s="210" t="s">
        <v>197</v>
      </c>
    </row>
    <row r="2116" spans="1:65" s="13" customFormat="1" ht="11.25">
      <c r="B2116" s="199"/>
      <c r="C2116" s="200"/>
      <c r="D2116" s="201" t="s">
        <v>213</v>
      </c>
      <c r="E2116" s="202" t="s">
        <v>28</v>
      </c>
      <c r="F2116" s="203" t="s">
        <v>2780</v>
      </c>
      <c r="G2116" s="200"/>
      <c r="H2116" s="204">
        <v>69</v>
      </c>
      <c r="I2116" s="205"/>
      <c r="J2116" s="200"/>
      <c r="K2116" s="200"/>
      <c r="L2116" s="206"/>
      <c r="M2116" s="207"/>
      <c r="N2116" s="208"/>
      <c r="O2116" s="208"/>
      <c r="P2116" s="208"/>
      <c r="Q2116" s="208"/>
      <c r="R2116" s="208"/>
      <c r="S2116" s="208"/>
      <c r="T2116" s="209"/>
      <c r="AT2116" s="210" t="s">
        <v>213</v>
      </c>
      <c r="AU2116" s="210" t="s">
        <v>84</v>
      </c>
      <c r="AV2116" s="13" t="s">
        <v>84</v>
      </c>
      <c r="AW2116" s="13" t="s">
        <v>35</v>
      </c>
      <c r="AX2116" s="13" t="s">
        <v>74</v>
      </c>
      <c r="AY2116" s="210" t="s">
        <v>197</v>
      </c>
    </row>
    <row r="2117" spans="1:65" s="14" customFormat="1" ht="11.25">
      <c r="B2117" s="211"/>
      <c r="C2117" s="212"/>
      <c r="D2117" s="201" t="s">
        <v>213</v>
      </c>
      <c r="E2117" s="213" t="s">
        <v>28</v>
      </c>
      <c r="F2117" s="214" t="s">
        <v>226</v>
      </c>
      <c r="G2117" s="212"/>
      <c r="H2117" s="215">
        <v>103.36199999999999</v>
      </c>
      <c r="I2117" s="216"/>
      <c r="J2117" s="212"/>
      <c r="K2117" s="212"/>
      <c r="L2117" s="217"/>
      <c r="M2117" s="218"/>
      <c r="N2117" s="219"/>
      <c r="O2117" s="219"/>
      <c r="P2117" s="219"/>
      <c r="Q2117" s="219"/>
      <c r="R2117" s="219"/>
      <c r="S2117" s="219"/>
      <c r="T2117" s="220"/>
      <c r="AT2117" s="221" t="s">
        <v>213</v>
      </c>
      <c r="AU2117" s="221" t="s">
        <v>84</v>
      </c>
      <c r="AV2117" s="14" t="s">
        <v>204</v>
      </c>
      <c r="AW2117" s="14" t="s">
        <v>35</v>
      </c>
      <c r="AX2117" s="14" t="s">
        <v>82</v>
      </c>
      <c r="AY2117" s="221" t="s">
        <v>197</v>
      </c>
    </row>
    <row r="2118" spans="1:65" s="2" customFormat="1" ht="16.5" customHeight="1">
      <c r="A2118" s="37"/>
      <c r="B2118" s="38"/>
      <c r="C2118" s="181" t="s">
        <v>2781</v>
      </c>
      <c r="D2118" s="181" t="s">
        <v>199</v>
      </c>
      <c r="E2118" s="182" t="s">
        <v>2782</v>
      </c>
      <c r="F2118" s="183" t="s">
        <v>2783</v>
      </c>
      <c r="G2118" s="184" t="s">
        <v>202</v>
      </c>
      <c r="H2118" s="185">
        <v>1103</v>
      </c>
      <c r="I2118" s="186"/>
      <c r="J2118" s="187">
        <f>ROUND(I2118*H2118,2)</f>
        <v>0</v>
      </c>
      <c r="K2118" s="183" t="s">
        <v>203</v>
      </c>
      <c r="L2118" s="42"/>
      <c r="M2118" s="188" t="s">
        <v>28</v>
      </c>
      <c r="N2118" s="189" t="s">
        <v>45</v>
      </c>
      <c r="O2118" s="67"/>
      <c r="P2118" s="190">
        <f>O2118*H2118</f>
        <v>0</v>
      </c>
      <c r="Q2118" s="190">
        <v>0</v>
      </c>
      <c r="R2118" s="190">
        <f>Q2118*H2118</f>
        <v>0</v>
      </c>
      <c r="S2118" s="190">
        <v>0</v>
      </c>
      <c r="T2118" s="191">
        <f>S2118*H2118</f>
        <v>0</v>
      </c>
      <c r="U2118" s="37"/>
      <c r="V2118" s="37"/>
      <c r="W2118" s="37"/>
      <c r="X2118" s="37"/>
      <c r="Y2118" s="37"/>
      <c r="Z2118" s="37"/>
      <c r="AA2118" s="37"/>
      <c r="AB2118" s="37"/>
      <c r="AC2118" s="37"/>
      <c r="AD2118" s="37"/>
      <c r="AE2118" s="37"/>
      <c r="AR2118" s="192" t="s">
        <v>283</v>
      </c>
      <c r="AT2118" s="192" t="s">
        <v>199</v>
      </c>
      <c r="AU2118" s="192" t="s">
        <v>84</v>
      </c>
      <c r="AY2118" s="20" t="s">
        <v>197</v>
      </c>
      <c r="BE2118" s="193">
        <f>IF(N2118="základní",J2118,0)</f>
        <v>0</v>
      </c>
      <c r="BF2118" s="193">
        <f>IF(N2118="snížená",J2118,0)</f>
        <v>0</v>
      </c>
      <c r="BG2118" s="193">
        <f>IF(N2118="zákl. přenesená",J2118,0)</f>
        <v>0</v>
      </c>
      <c r="BH2118" s="193">
        <f>IF(N2118="sníž. přenesená",J2118,0)</f>
        <v>0</v>
      </c>
      <c r="BI2118" s="193">
        <f>IF(N2118="nulová",J2118,0)</f>
        <v>0</v>
      </c>
      <c r="BJ2118" s="20" t="s">
        <v>82</v>
      </c>
      <c r="BK2118" s="193">
        <f>ROUND(I2118*H2118,2)</f>
        <v>0</v>
      </c>
      <c r="BL2118" s="20" t="s">
        <v>283</v>
      </c>
      <c r="BM2118" s="192" t="s">
        <v>2784</v>
      </c>
    </row>
    <row r="2119" spans="1:65" s="2" customFormat="1" ht="11.25">
      <c r="A2119" s="37"/>
      <c r="B2119" s="38"/>
      <c r="C2119" s="39"/>
      <c r="D2119" s="194" t="s">
        <v>206</v>
      </c>
      <c r="E2119" s="39"/>
      <c r="F2119" s="195" t="s">
        <v>2785</v>
      </c>
      <c r="G2119" s="39"/>
      <c r="H2119" s="39"/>
      <c r="I2119" s="196"/>
      <c r="J2119" s="39"/>
      <c r="K2119" s="39"/>
      <c r="L2119" s="42"/>
      <c r="M2119" s="197"/>
      <c r="N2119" s="198"/>
      <c r="O2119" s="67"/>
      <c r="P2119" s="67"/>
      <c r="Q2119" s="67"/>
      <c r="R2119" s="67"/>
      <c r="S2119" s="67"/>
      <c r="T2119" s="68"/>
      <c r="U2119" s="37"/>
      <c r="V2119" s="37"/>
      <c r="W2119" s="37"/>
      <c r="X2119" s="37"/>
      <c r="Y2119" s="37"/>
      <c r="Z2119" s="37"/>
      <c r="AA2119" s="37"/>
      <c r="AB2119" s="37"/>
      <c r="AC2119" s="37"/>
      <c r="AD2119" s="37"/>
      <c r="AE2119" s="37"/>
      <c r="AT2119" s="20" t="s">
        <v>206</v>
      </c>
      <c r="AU2119" s="20" t="s">
        <v>84</v>
      </c>
    </row>
    <row r="2120" spans="1:65" s="15" customFormat="1" ht="11.25">
      <c r="B2120" s="222"/>
      <c r="C2120" s="223"/>
      <c r="D2120" s="201" t="s">
        <v>213</v>
      </c>
      <c r="E2120" s="224" t="s">
        <v>28</v>
      </c>
      <c r="F2120" s="225" t="s">
        <v>412</v>
      </c>
      <c r="G2120" s="223"/>
      <c r="H2120" s="224" t="s">
        <v>28</v>
      </c>
      <c r="I2120" s="226"/>
      <c r="J2120" s="223"/>
      <c r="K2120" s="223"/>
      <c r="L2120" s="227"/>
      <c r="M2120" s="228"/>
      <c r="N2120" s="229"/>
      <c r="O2120" s="229"/>
      <c r="P2120" s="229"/>
      <c r="Q2120" s="229"/>
      <c r="R2120" s="229"/>
      <c r="S2120" s="229"/>
      <c r="T2120" s="230"/>
      <c r="AT2120" s="231" t="s">
        <v>213</v>
      </c>
      <c r="AU2120" s="231" t="s">
        <v>84</v>
      </c>
      <c r="AV2120" s="15" t="s">
        <v>82</v>
      </c>
      <c r="AW2120" s="15" t="s">
        <v>35</v>
      </c>
      <c r="AX2120" s="15" t="s">
        <v>74</v>
      </c>
      <c r="AY2120" s="231" t="s">
        <v>197</v>
      </c>
    </row>
    <row r="2121" spans="1:65" s="15" customFormat="1" ht="11.25">
      <c r="B2121" s="222"/>
      <c r="C2121" s="223"/>
      <c r="D2121" s="201" t="s">
        <v>213</v>
      </c>
      <c r="E2121" s="224" t="s">
        <v>28</v>
      </c>
      <c r="F2121" s="225" t="s">
        <v>2786</v>
      </c>
      <c r="G2121" s="223"/>
      <c r="H2121" s="224" t="s">
        <v>28</v>
      </c>
      <c r="I2121" s="226"/>
      <c r="J2121" s="223"/>
      <c r="K2121" s="223"/>
      <c r="L2121" s="227"/>
      <c r="M2121" s="228"/>
      <c r="N2121" s="229"/>
      <c r="O2121" s="229"/>
      <c r="P2121" s="229"/>
      <c r="Q2121" s="229"/>
      <c r="R2121" s="229"/>
      <c r="S2121" s="229"/>
      <c r="T2121" s="230"/>
      <c r="AT2121" s="231" t="s">
        <v>213</v>
      </c>
      <c r="AU2121" s="231" t="s">
        <v>84</v>
      </c>
      <c r="AV2121" s="15" t="s">
        <v>82</v>
      </c>
      <c r="AW2121" s="15" t="s">
        <v>35</v>
      </c>
      <c r="AX2121" s="15" t="s">
        <v>74</v>
      </c>
      <c r="AY2121" s="231" t="s">
        <v>197</v>
      </c>
    </row>
    <row r="2122" spans="1:65" s="13" customFormat="1" ht="11.25">
      <c r="B2122" s="199"/>
      <c r="C2122" s="200"/>
      <c r="D2122" s="201" t="s">
        <v>213</v>
      </c>
      <c r="E2122" s="202" t="s">
        <v>28</v>
      </c>
      <c r="F2122" s="203" t="s">
        <v>538</v>
      </c>
      <c r="G2122" s="200"/>
      <c r="H2122" s="204">
        <v>1103</v>
      </c>
      <c r="I2122" s="205"/>
      <c r="J2122" s="200"/>
      <c r="K2122" s="200"/>
      <c r="L2122" s="206"/>
      <c r="M2122" s="207"/>
      <c r="N2122" s="208"/>
      <c r="O2122" s="208"/>
      <c r="P2122" s="208"/>
      <c r="Q2122" s="208"/>
      <c r="R2122" s="208"/>
      <c r="S2122" s="208"/>
      <c r="T2122" s="209"/>
      <c r="AT2122" s="210" t="s">
        <v>213</v>
      </c>
      <c r="AU2122" s="210" t="s">
        <v>84</v>
      </c>
      <c r="AV2122" s="13" t="s">
        <v>84</v>
      </c>
      <c r="AW2122" s="13" t="s">
        <v>35</v>
      </c>
      <c r="AX2122" s="13" t="s">
        <v>82</v>
      </c>
      <c r="AY2122" s="210" t="s">
        <v>197</v>
      </c>
    </row>
    <row r="2123" spans="1:65" s="2" customFormat="1" ht="11.25">
      <c r="A2123" s="37"/>
      <c r="B2123" s="38"/>
      <c r="C2123" s="39"/>
      <c r="D2123" s="201" t="s">
        <v>1651</v>
      </c>
      <c r="E2123" s="39"/>
      <c r="F2123" s="257" t="s">
        <v>2556</v>
      </c>
      <c r="G2123" s="39"/>
      <c r="H2123" s="39"/>
      <c r="I2123" s="39"/>
      <c r="J2123" s="39"/>
      <c r="K2123" s="39"/>
      <c r="L2123" s="42"/>
      <c r="M2123" s="197"/>
      <c r="N2123" s="198"/>
      <c r="O2123" s="67"/>
      <c r="P2123" s="67"/>
      <c r="Q2123" s="67"/>
      <c r="R2123" s="67"/>
      <c r="S2123" s="67"/>
      <c r="T2123" s="68"/>
      <c r="U2123" s="37"/>
      <c r="V2123" s="37"/>
      <c r="W2123" s="37"/>
      <c r="X2123" s="37"/>
      <c r="Y2123" s="37"/>
      <c r="Z2123" s="37"/>
      <c r="AA2123" s="37"/>
      <c r="AB2123" s="37"/>
      <c r="AC2123" s="37"/>
      <c r="AD2123" s="37"/>
      <c r="AE2123" s="37"/>
      <c r="AU2123" s="20" t="s">
        <v>84</v>
      </c>
    </row>
    <row r="2124" spans="1:65" s="2" customFormat="1" ht="11.25">
      <c r="A2124" s="37"/>
      <c r="B2124" s="38"/>
      <c r="C2124" s="39"/>
      <c r="D2124" s="201" t="s">
        <v>1651</v>
      </c>
      <c r="E2124" s="39"/>
      <c r="F2124" s="258" t="s">
        <v>2557</v>
      </c>
      <c r="G2124" s="39"/>
      <c r="H2124" s="259">
        <v>1103</v>
      </c>
      <c r="I2124" s="39"/>
      <c r="J2124" s="39"/>
      <c r="K2124" s="39"/>
      <c r="L2124" s="42"/>
      <c r="M2124" s="197"/>
      <c r="N2124" s="198"/>
      <c r="O2124" s="67"/>
      <c r="P2124" s="67"/>
      <c r="Q2124" s="67"/>
      <c r="R2124" s="67"/>
      <c r="S2124" s="67"/>
      <c r="T2124" s="68"/>
      <c r="U2124" s="37"/>
      <c r="V2124" s="37"/>
      <c r="W2124" s="37"/>
      <c r="X2124" s="37"/>
      <c r="Y2124" s="37"/>
      <c r="Z2124" s="37"/>
      <c r="AA2124" s="37"/>
      <c r="AB2124" s="37"/>
      <c r="AC2124" s="37"/>
      <c r="AD2124" s="37"/>
      <c r="AE2124" s="37"/>
      <c r="AU2124" s="20" t="s">
        <v>84</v>
      </c>
    </row>
    <row r="2125" spans="1:65" s="2" customFormat="1" ht="16.5" customHeight="1">
      <c r="A2125" s="37"/>
      <c r="B2125" s="38"/>
      <c r="C2125" s="247" t="s">
        <v>2787</v>
      </c>
      <c r="D2125" s="247" t="s">
        <v>519</v>
      </c>
      <c r="E2125" s="248" t="s">
        <v>2788</v>
      </c>
      <c r="F2125" s="249" t="s">
        <v>2789</v>
      </c>
      <c r="G2125" s="250" t="s">
        <v>409</v>
      </c>
      <c r="H2125" s="251">
        <v>12.177</v>
      </c>
      <c r="I2125" s="252"/>
      <c r="J2125" s="253">
        <f>ROUND(I2125*H2125,2)</f>
        <v>0</v>
      </c>
      <c r="K2125" s="249" t="s">
        <v>203</v>
      </c>
      <c r="L2125" s="254"/>
      <c r="M2125" s="255" t="s">
        <v>28</v>
      </c>
      <c r="N2125" s="256" t="s">
        <v>45</v>
      </c>
      <c r="O2125" s="67"/>
      <c r="P2125" s="190">
        <f>O2125*H2125</f>
        <v>0</v>
      </c>
      <c r="Q2125" s="190">
        <v>0.55000000000000004</v>
      </c>
      <c r="R2125" s="190">
        <f>Q2125*H2125</f>
        <v>6.6973500000000001</v>
      </c>
      <c r="S2125" s="190">
        <v>0</v>
      </c>
      <c r="T2125" s="191">
        <f>S2125*H2125</f>
        <v>0</v>
      </c>
      <c r="U2125" s="37"/>
      <c r="V2125" s="37"/>
      <c r="W2125" s="37"/>
      <c r="X2125" s="37"/>
      <c r="Y2125" s="37"/>
      <c r="Z2125" s="37"/>
      <c r="AA2125" s="37"/>
      <c r="AB2125" s="37"/>
      <c r="AC2125" s="37"/>
      <c r="AD2125" s="37"/>
      <c r="AE2125" s="37"/>
      <c r="AR2125" s="192" t="s">
        <v>365</v>
      </c>
      <c r="AT2125" s="192" t="s">
        <v>519</v>
      </c>
      <c r="AU2125" s="192" t="s">
        <v>84</v>
      </c>
      <c r="AY2125" s="20" t="s">
        <v>197</v>
      </c>
      <c r="BE2125" s="193">
        <f>IF(N2125="základní",J2125,0)</f>
        <v>0</v>
      </c>
      <c r="BF2125" s="193">
        <f>IF(N2125="snížená",J2125,0)</f>
        <v>0</v>
      </c>
      <c r="BG2125" s="193">
        <f>IF(N2125="zákl. přenesená",J2125,0)</f>
        <v>0</v>
      </c>
      <c r="BH2125" s="193">
        <f>IF(N2125="sníž. přenesená",J2125,0)</f>
        <v>0</v>
      </c>
      <c r="BI2125" s="193">
        <f>IF(N2125="nulová",J2125,0)</f>
        <v>0</v>
      </c>
      <c r="BJ2125" s="20" t="s">
        <v>82</v>
      </c>
      <c r="BK2125" s="193">
        <f>ROUND(I2125*H2125,2)</f>
        <v>0</v>
      </c>
      <c r="BL2125" s="20" t="s">
        <v>283</v>
      </c>
      <c r="BM2125" s="192" t="s">
        <v>2790</v>
      </c>
    </row>
    <row r="2126" spans="1:65" s="15" customFormat="1" ht="22.5">
      <c r="B2126" s="222"/>
      <c r="C2126" s="223"/>
      <c r="D2126" s="201" t="s">
        <v>213</v>
      </c>
      <c r="E2126" s="224" t="s">
        <v>28</v>
      </c>
      <c r="F2126" s="225" t="s">
        <v>2791</v>
      </c>
      <c r="G2126" s="223"/>
      <c r="H2126" s="224" t="s">
        <v>28</v>
      </c>
      <c r="I2126" s="226"/>
      <c r="J2126" s="223"/>
      <c r="K2126" s="223"/>
      <c r="L2126" s="227"/>
      <c r="M2126" s="228"/>
      <c r="N2126" s="229"/>
      <c r="O2126" s="229"/>
      <c r="P2126" s="229"/>
      <c r="Q2126" s="229"/>
      <c r="R2126" s="229"/>
      <c r="S2126" s="229"/>
      <c r="T2126" s="230"/>
      <c r="AT2126" s="231" t="s">
        <v>213</v>
      </c>
      <c r="AU2126" s="231" t="s">
        <v>84</v>
      </c>
      <c r="AV2126" s="15" t="s">
        <v>82</v>
      </c>
      <c r="AW2126" s="15" t="s">
        <v>35</v>
      </c>
      <c r="AX2126" s="15" t="s">
        <v>74</v>
      </c>
      <c r="AY2126" s="231" t="s">
        <v>197</v>
      </c>
    </row>
    <row r="2127" spans="1:65" s="15" customFormat="1" ht="11.25">
      <c r="B2127" s="222"/>
      <c r="C2127" s="223"/>
      <c r="D2127" s="201" t="s">
        <v>213</v>
      </c>
      <c r="E2127" s="224" t="s">
        <v>28</v>
      </c>
      <c r="F2127" s="225" t="s">
        <v>2792</v>
      </c>
      <c r="G2127" s="223"/>
      <c r="H2127" s="224" t="s">
        <v>28</v>
      </c>
      <c r="I2127" s="226"/>
      <c r="J2127" s="223"/>
      <c r="K2127" s="223"/>
      <c r="L2127" s="227"/>
      <c r="M2127" s="228"/>
      <c r="N2127" s="229"/>
      <c r="O2127" s="229"/>
      <c r="P2127" s="229"/>
      <c r="Q2127" s="229"/>
      <c r="R2127" s="229"/>
      <c r="S2127" s="229"/>
      <c r="T2127" s="230"/>
      <c r="AT2127" s="231" t="s">
        <v>213</v>
      </c>
      <c r="AU2127" s="231" t="s">
        <v>84</v>
      </c>
      <c r="AV2127" s="15" t="s">
        <v>82</v>
      </c>
      <c r="AW2127" s="15" t="s">
        <v>35</v>
      </c>
      <c r="AX2127" s="15" t="s">
        <v>74</v>
      </c>
      <c r="AY2127" s="231" t="s">
        <v>197</v>
      </c>
    </row>
    <row r="2128" spans="1:65" s="13" customFormat="1" ht="11.25">
      <c r="B2128" s="199"/>
      <c r="C2128" s="200"/>
      <c r="D2128" s="201" t="s">
        <v>213</v>
      </c>
      <c r="E2128" s="202" t="s">
        <v>28</v>
      </c>
      <c r="F2128" s="203" t="s">
        <v>2793</v>
      </c>
      <c r="G2128" s="200"/>
      <c r="H2128" s="204">
        <v>10.589</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82</v>
      </c>
      <c r="AY2128" s="210" t="s">
        <v>197</v>
      </c>
    </row>
    <row r="2129" spans="1:65" s="13" customFormat="1" ht="11.25">
      <c r="B2129" s="199"/>
      <c r="C2129" s="200"/>
      <c r="D2129" s="201" t="s">
        <v>213</v>
      </c>
      <c r="E2129" s="200"/>
      <c r="F2129" s="203" t="s">
        <v>2794</v>
      </c>
      <c r="G2129" s="200"/>
      <c r="H2129" s="204">
        <v>12.177</v>
      </c>
      <c r="I2129" s="205"/>
      <c r="J2129" s="200"/>
      <c r="K2129" s="200"/>
      <c r="L2129" s="206"/>
      <c r="M2129" s="207"/>
      <c r="N2129" s="208"/>
      <c r="O2129" s="208"/>
      <c r="P2129" s="208"/>
      <c r="Q2129" s="208"/>
      <c r="R2129" s="208"/>
      <c r="S2129" s="208"/>
      <c r="T2129" s="209"/>
      <c r="AT2129" s="210" t="s">
        <v>213</v>
      </c>
      <c r="AU2129" s="210" t="s">
        <v>84</v>
      </c>
      <c r="AV2129" s="13" t="s">
        <v>84</v>
      </c>
      <c r="AW2129" s="13" t="s">
        <v>4</v>
      </c>
      <c r="AX2129" s="13" t="s">
        <v>82</v>
      </c>
      <c r="AY2129" s="210" t="s">
        <v>197</v>
      </c>
    </row>
    <row r="2130" spans="1:65" s="2" customFormat="1" ht="16.5" customHeight="1">
      <c r="A2130" s="37"/>
      <c r="B2130" s="38"/>
      <c r="C2130" s="247" t="s">
        <v>2795</v>
      </c>
      <c r="D2130" s="247" t="s">
        <v>519</v>
      </c>
      <c r="E2130" s="248" t="s">
        <v>2796</v>
      </c>
      <c r="F2130" s="249" t="s">
        <v>2797</v>
      </c>
      <c r="G2130" s="250" t="s">
        <v>409</v>
      </c>
      <c r="H2130" s="251">
        <v>3.41</v>
      </c>
      <c r="I2130" s="252"/>
      <c r="J2130" s="253">
        <f>ROUND(I2130*H2130,2)</f>
        <v>0</v>
      </c>
      <c r="K2130" s="249" t="s">
        <v>203</v>
      </c>
      <c r="L2130" s="254"/>
      <c r="M2130" s="255" t="s">
        <v>28</v>
      </c>
      <c r="N2130" s="256" t="s">
        <v>45</v>
      </c>
      <c r="O2130" s="67"/>
      <c r="P2130" s="190">
        <f>O2130*H2130</f>
        <v>0</v>
      </c>
      <c r="Q2130" s="190">
        <v>0.55000000000000004</v>
      </c>
      <c r="R2130" s="190">
        <f>Q2130*H2130</f>
        <v>1.8755000000000002</v>
      </c>
      <c r="S2130" s="190">
        <v>0</v>
      </c>
      <c r="T2130" s="191">
        <f>S2130*H2130</f>
        <v>0</v>
      </c>
      <c r="U2130" s="37"/>
      <c r="V2130" s="37"/>
      <c r="W2130" s="37"/>
      <c r="X2130" s="37"/>
      <c r="Y2130" s="37"/>
      <c r="Z2130" s="37"/>
      <c r="AA2130" s="37"/>
      <c r="AB2130" s="37"/>
      <c r="AC2130" s="37"/>
      <c r="AD2130" s="37"/>
      <c r="AE2130" s="37"/>
      <c r="AR2130" s="192" t="s">
        <v>365</v>
      </c>
      <c r="AT2130" s="192" t="s">
        <v>519</v>
      </c>
      <c r="AU2130" s="192" t="s">
        <v>84</v>
      </c>
      <c r="AY2130" s="20" t="s">
        <v>197</v>
      </c>
      <c r="BE2130" s="193">
        <f>IF(N2130="základní",J2130,0)</f>
        <v>0</v>
      </c>
      <c r="BF2130" s="193">
        <f>IF(N2130="snížená",J2130,0)</f>
        <v>0</v>
      </c>
      <c r="BG2130" s="193">
        <f>IF(N2130="zákl. přenesená",J2130,0)</f>
        <v>0</v>
      </c>
      <c r="BH2130" s="193">
        <f>IF(N2130="sníž. přenesená",J2130,0)</f>
        <v>0</v>
      </c>
      <c r="BI2130" s="193">
        <f>IF(N2130="nulová",J2130,0)</f>
        <v>0</v>
      </c>
      <c r="BJ2130" s="20" t="s">
        <v>82</v>
      </c>
      <c r="BK2130" s="193">
        <f>ROUND(I2130*H2130,2)</f>
        <v>0</v>
      </c>
      <c r="BL2130" s="20" t="s">
        <v>283</v>
      </c>
      <c r="BM2130" s="192" t="s">
        <v>2798</v>
      </c>
    </row>
    <row r="2131" spans="1:65" s="15" customFormat="1" ht="22.5">
      <c r="B2131" s="222"/>
      <c r="C2131" s="223"/>
      <c r="D2131" s="201" t="s">
        <v>213</v>
      </c>
      <c r="E2131" s="224" t="s">
        <v>28</v>
      </c>
      <c r="F2131" s="225" t="s">
        <v>2791</v>
      </c>
      <c r="G2131" s="223"/>
      <c r="H2131" s="224" t="s">
        <v>28</v>
      </c>
      <c r="I2131" s="226"/>
      <c r="J2131" s="223"/>
      <c r="K2131" s="223"/>
      <c r="L2131" s="227"/>
      <c r="M2131" s="228"/>
      <c r="N2131" s="229"/>
      <c r="O2131" s="229"/>
      <c r="P2131" s="229"/>
      <c r="Q2131" s="229"/>
      <c r="R2131" s="229"/>
      <c r="S2131" s="229"/>
      <c r="T2131" s="230"/>
      <c r="AT2131" s="231" t="s">
        <v>213</v>
      </c>
      <c r="AU2131" s="231" t="s">
        <v>84</v>
      </c>
      <c r="AV2131" s="15" t="s">
        <v>82</v>
      </c>
      <c r="AW2131" s="15" t="s">
        <v>35</v>
      </c>
      <c r="AX2131" s="15" t="s">
        <v>74</v>
      </c>
      <c r="AY2131" s="231" t="s">
        <v>197</v>
      </c>
    </row>
    <row r="2132" spans="1:65" s="15" customFormat="1" ht="11.25">
      <c r="B2132" s="222"/>
      <c r="C2132" s="223"/>
      <c r="D2132" s="201" t="s">
        <v>213</v>
      </c>
      <c r="E2132" s="224" t="s">
        <v>28</v>
      </c>
      <c r="F2132" s="225" t="s">
        <v>2792</v>
      </c>
      <c r="G2132" s="223"/>
      <c r="H2132" s="224" t="s">
        <v>28</v>
      </c>
      <c r="I2132" s="226"/>
      <c r="J2132" s="223"/>
      <c r="K2132" s="223"/>
      <c r="L2132" s="227"/>
      <c r="M2132" s="228"/>
      <c r="N2132" s="229"/>
      <c r="O2132" s="229"/>
      <c r="P2132" s="229"/>
      <c r="Q2132" s="229"/>
      <c r="R2132" s="229"/>
      <c r="S2132" s="229"/>
      <c r="T2132" s="230"/>
      <c r="AT2132" s="231" t="s">
        <v>213</v>
      </c>
      <c r="AU2132" s="231" t="s">
        <v>84</v>
      </c>
      <c r="AV2132" s="15" t="s">
        <v>82</v>
      </c>
      <c r="AW2132" s="15" t="s">
        <v>35</v>
      </c>
      <c r="AX2132" s="15" t="s">
        <v>74</v>
      </c>
      <c r="AY2132" s="231" t="s">
        <v>197</v>
      </c>
    </row>
    <row r="2133" spans="1:65" s="13" customFormat="1" ht="11.25">
      <c r="B2133" s="199"/>
      <c r="C2133" s="200"/>
      <c r="D2133" s="201" t="s">
        <v>213</v>
      </c>
      <c r="E2133" s="202" t="s">
        <v>28</v>
      </c>
      <c r="F2133" s="203" t="s">
        <v>2799</v>
      </c>
      <c r="G2133" s="200"/>
      <c r="H2133" s="204">
        <v>2.9649999999999999</v>
      </c>
      <c r="I2133" s="205"/>
      <c r="J2133" s="200"/>
      <c r="K2133" s="200"/>
      <c r="L2133" s="206"/>
      <c r="M2133" s="207"/>
      <c r="N2133" s="208"/>
      <c r="O2133" s="208"/>
      <c r="P2133" s="208"/>
      <c r="Q2133" s="208"/>
      <c r="R2133" s="208"/>
      <c r="S2133" s="208"/>
      <c r="T2133" s="209"/>
      <c r="AT2133" s="210" t="s">
        <v>213</v>
      </c>
      <c r="AU2133" s="210" t="s">
        <v>84</v>
      </c>
      <c r="AV2133" s="13" t="s">
        <v>84</v>
      </c>
      <c r="AW2133" s="13" t="s">
        <v>35</v>
      </c>
      <c r="AX2133" s="13" t="s">
        <v>82</v>
      </c>
      <c r="AY2133" s="210" t="s">
        <v>197</v>
      </c>
    </row>
    <row r="2134" spans="1:65" s="13" customFormat="1" ht="11.25">
      <c r="B2134" s="199"/>
      <c r="C2134" s="200"/>
      <c r="D2134" s="201" t="s">
        <v>213</v>
      </c>
      <c r="E2134" s="200"/>
      <c r="F2134" s="203" t="s">
        <v>2800</v>
      </c>
      <c r="G2134" s="200"/>
      <c r="H2134" s="204">
        <v>3.41</v>
      </c>
      <c r="I2134" s="205"/>
      <c r="J2134" s="200"/>
      <c r="K2134" s="200"/>
      <c r="L2134" s="206"/>
      <c r="M2134" s="207"/>
      <c r="N2134" s="208"/>
      <c r="O2134" s="208"/>
      <c r="P2134" s="208"/>
      <c r="Q2134" s="208"/>
      <c r="R2134" s="208"/>
      <c r="S2134" s="208"/>
      <c r="T2134" s="209"/>
      <c r="AT2134" s="210" t="s">
        <v>213</v>
      </c>
      <c r="AU2134" s="210" t="s">
        <v>84</v>
      </c>
      <c r="AV2134" s="13" t="s">
        <v>84</v>
      </c>
      <c r="AW2134" s="13" t="s">
        <v>4</v>
      </c>
      <c r="AX2134" s="13" t="s">
        <v>82</v>
      </c>
      <c r="AY2134" s="210" t="s">
        <v>197</v>
      </c>
    </row>
    <row r="2135" spans="1:65" s="2" customFormat="1" ht="16.5" customHeight="1">
      <c r="A2135" s="37"/>
      <c r="B2135" s="38"/>
      <c r="C2135" s="181" t="s">
        <v>2801</v>
      </c>
      <c r="D2135" s="181" t="s">
        <v>199</v>
      </c>
      <c r="E2135" s="182" t="s">
        <v>2802</v>
      </c>
      <c r="F2135" s="183" t="s">
        <v>2803</v>
      </c>
      <c r="G2135" s="184" t="s">
        <v>202</v>
      </c>
      <c r="H2135" s="185">
        <v>1103</v>
      </c>
      <c r="I2135" s="186"/>
      <c r="J2135" s="187">
        <f>ROUND(I2135*H2135,2)</f>
        <v>0</v>
      </c>
      <c r="K2135" s="183" t="s">
        <v>203</v>
      </c>
      <c r="L2135" s="42"/>
      <c r="M2135" s="188" t="s">
        <v>28</v>
      </c>
      <c r="N2135" s="189" t="s">
        <v>45</v>
      </c>
      <c r="O2135" s="67"/>
      <c r="P2135" s="190">
        <f>O2135*H2135</f>
        <v>0</v>
      </c>
      <c r="Q2135" s="190">
        <v>1.8000000000000001E-4</v>
      </c>
      <c r="R2135" s="190">
        <f>Q2135*H2135</f>
        <v>0.19854000000000002</v>
      </c>
      <c r="S2135" s="190">
        <v>0</v>
      </c>
      <c r="T2135" s="191">
        <f>S2135*H2135</f>
        <v>0</v>
      </c>
      <c r="U2135" s="37"/>
      <c r="V2135" s="37"/>
      <c r="W2135" s="37"/>
      <c r="X2135" s="37"/>
      <c r="Y2135" s="37"/>
      <c r="Z2135" s="37"/>
      <c r="AA2135" s="37"/>
      <c r="AB2135" s="37"/>
      <c r="AC2135" s="37"/>
      <c r="AD2135" s="37"/>
      <c r="AE2135" s="37"/>
      <c r="AR2135" s="192" t="s">
        <v>283</v>
      </c>
      <c r="AT2135" s="192" t="s">
        <v>199</v>
      </c>
      <c r="AU2135" s="192" t="s">
        <v>84</v>
      </c>
      <c r="AY2135" s="20" t="s">
        <v>197</v>
      </c>
      <c r="BE2135" s="193">
        <f>IF(N2135="základní",J2135,0)</f>
        <v>0</v>
      </c>
      <c r="BF2135" s="193">
        <f>IF(N2135="snížená",J2135,0)</f>
        <v>0</v>
      </c>
      <c r="BG2135" s="193">
        <f>IF(N2135="zákl. přenesená",J2135,0)</f>
        <v>0</v>
      </c>
      <c r="BH2135" s="193">
        <f>IF(N2135="sníž. přenesená",J2135,0)</f>
        <v>0</v>
      </c>
      <c r="BI2135" s="193">
        <f>IF(N2135="nulová",J2135,0)</f>
        <v>0</v>
      </c>
      <c r="BJ2135" s="20" t="s">
        <v>82</v>
      </c>
      <c r="BK2135" s="193">
        <f>ROUND(I2135*H2135,2)</f>
        <v>0</v>
      </c>
      <c r="BL2135" s="20" t="s">
        <v>283</v>
      </c>
      <c r="BM2135" s="192" t="s">
        <v>2804</v>
      </c>
    </row>
    <row r="2136" spans="1:65" s="2" customFormat="1" ht="11.25">
      <c r="A2136" s="37"/>
      <c r="B2136" s="38"/>
      <c r="C2136" s="39"/>
      <c r="D2136" s="194" t="s">
        <v>206</v>
      </c>
      <c r="E2136" s="39"/>
      <c r="F2136" s="195" t="s">
        <v>2805</v>
      </c>
      <c r="G2136" s="39"/>
      <c r="H2136" s="39"/>
      <c r="I2136" s="196"/>
      <c r="J2136" s="39"/>
      <c r="K2136" s="39"/>
      <c r="L2136" s="42"/>
      <c r="M2136" s="197"/>
      <c r="N2136" s="198"/>
      <c r="O2136" s="67"/>
      <c r="P2136" s="67"/>
      <c r="Q2136" s="67"/>
      <c r="R2136" s="67"/>
      <c r="S2136" s="67"/>
      <c r="T2136" s="68"/>
      <c r="U2136" s="37"/>
      <c r="V2136" s="37"/>
      <c r="W2136" s="37"/>
      <c r="X2136" s="37"/>
      <c r="Y2136" s="37"/>
      <c r="Z2136" s="37"/>
      <c r="AA2136" s="37"/>
      <c r="AB2136" s="37"/>
      <c r="AC2136" s="37"/>
      <c r="AD2136" s="37"/>
      <c r="AE2136" s="37"/>
      <c r="AT2136" s="20" t="s">
        <v>206</v>
      </c>
      <c r="AU2136" s="20" t="s">
        <v>84</v>
      </c>
    </row>
    <row r="2137" spans="1:65" s="2" customFormat="1" ht="24.2" customHeight="1">
      <c r="A2137" s="37"/>
      <c r="B2137" s="38"/>
      <c r="C2137" s="181" t="s">
        <v>2806</v>
      </c>
      <c r="D2137" s="181" t="s">
        <v>199</v>
      </c>
      <c r="E2137" s="182" t="s">
        <v>2807</v>
      </c>
      <c r="F2137" s="183" t="s">
        <v>2808</v>
      </c>
      <c r="G2137" s="184" t="s">
        <v>428</v>
      </c>
      <c r="H2137" s="185">
        <v>10.448</v>
      </c>
      <c r="I2137" s="186"/>
      <c r="J2137" s="187">
        <f>ROUND(I2137*H2137,2)</f>
        <v>0</v>
      </c>
      <c r="K2137" s="183" t="s">
        <v>203</v>
      </c>
      <c r="L2137" s="42"/>
      <c r="M2137" s="188" t="s">
        <v>28</v>
      </c>
      <c r="N2137" s="189" t="s">
        <v>45</v>
      </c>
      <c r="O2137" s="67"/>
      <c r="P2137" s="190">
        <f>O2137*H2137</f>
        <v>0</v>
      </c>
      <c r="Q2137" s="190">
        <v>0</v>
      </c>
      <c r="R2137" s="190">
        <f>Q2137*H2137</f>
        <v>0</v>
      </c>
      <c r="S2137" s="190">
        <v>0</v>
      </c>
      <c r="T2137" s="191">
        <f>S2137*H2137</f>
        <v>0</v>
      </c>
      <c r="U2137" s="37"/>
      <c r="V2137" s="37"/>
      <c r="W2137" s="37"/>
      <c r="X2137" s="37"/>
      <c r="Y2137" s="37"/>
      <c r="Z2137" s="37"/>
      <c r="AA2137" s="37"/>
      <c r="AB2137" s="37"/>
      <c r="AC2137" s="37"/>
      <c r="AD2137" s="37"/>
      <c r="AE2137" s="37"/>
      <c r="AR2137" s="192" t="s">
        <v>283</v>
      </c>
      <c r="AT2137" s="192" t="s">
        <v>199</v>
      </c>
      <c r="AU2137" s="192" t="s">
        <v>84</v>
      </c>
      <c r="AY2137" s="20" t="s">
        <v>197</v>
      </c>
      <c r="BE2137" s="193">
        <f>IF(N2137="základní",J2137,0)</f>
        <v>0</v>
      </c>
      <c r="BF2137" s="193">
        <f>IF(N2137="snížená",J2137,0)</f>
        <v>0</v>
      </c>
      <c r="BG2137" s="193">
        <f>IF(N2137="zákl. přenesená",J2137,0)</f>
        <v>0</v>
      </c>
      <c r="BH2137" s="193">
        <f>IF(N2137="sníž. přenesená",J2137,0)</f>
        <v>0</v>
      </c>
      <c r="BI2137" s="193">
        <f>IF(N2137="nulová",J2137,0)</f>
        <v>0</v>
      </c>
      <c r="BJ2137" s="20" t="s">
        <v>82</v>
      </c>
      <c r="BK2137" s="193">
        <f>ROUND(I2137*H2137,2)</f>
        <v>0</v>
      </c>
      <c r="BL2137" s="20" t="s">
        <v>283</v>
      </c>
      <c r="BM2137" s="192" t="s">
        <v>2809</v>
      </c>
    </row>
    <row r="2138" spans="1:65" s="2" customFormat="1" ht="11.25">
      <c r="A2138" s="37"/>
      <c r="B2138" s="38"/>
      <c r="C2138" s="39"/>
      <c r="D2138" s="194" t="s">
        <v>206</v>
      </c>
      <c r="E2138" s="39"/>
      <c r="F2138" s="195" t="s">
        <v>2810</v>
      </c>
      <c r="G2138" s="39"/>
      <c r="H2138" s="39"/>
      <c r="I2138" s="196"/>
      <c r="J2138" s="39"/>
      <c r="K2138" s="39"/>
      <c r="L2138" s="42"/>
      <c r="M2138" s="197"/>
      <c r="N2138" s="198"/>
      <c r="O2138" s="67"/>
      <c r="P2138" s="67"/>
      <c r="Q2138" s="67"/>
      <c r="R2138" s="67"/>
      <c r="S2138" s="67"/>
      <c r="T2138" s="68"/>
      <c r="U2138" s="37"/>
      <c r="V2138" s="37"/>
      <c r="W2138" s="37"/>
      <c r="X2138" s="37"/>
      <c r="Y2138" s="37"/>
      <c r="Z2138" s="37"/>
      <c r="AA2138" s="37"/>
      <c r="AB2138" s="37"/>
      <c r="AC2138" s="37"/>
      <c r="AD2138" s="37"/>
      <c r="AE2138" s="37"/>
      <c r="AT2138" s="20" t="s">
        <v>206</v>
      </c>
      <c r="AU2138" s="20" t="s">
        <v>84</v>
      </c>
    </row>
    <row r="2139" spans="1:65" s="2" customFormat="1" ht="37.9" customHeight="1">
      <c r="A2139" s="37"/>
      <c r="B2139" s="38"/>
      <c r="C2139" s="181" t="s">
        <v>2811</v>
      </c>
      <c r="D2139" s="181" t="s">
        <v>199</v>
      </c>
      <c r="E2139" s="182" t="s">
        <v>2812</v>
      </c>
      <c r="F2139" s="183" t="s">
        <v>2813</v>
      </c>
      <c r="G2139" s="184" t="s">
        <v>428</v>
      </c>
      <c r="H2139" s="185">
        <v>10.448</v>
      </c>
      <c r="I2139" s="186"/>
      <c r="J2139" s="187">
        <f>ROUND(I2139*H2139,2)</f>
        <v>0</v>
      </c>
      <c r="K2139" s="183" t="s">
        <v>203</v>
      </c>
      <c r="L2139" s="42"/>
      <c r="M2139" s="188" t="s">
        <v>28</v>
      </c>
      <c r="N2139" s="189" t="s">
        <v>45</v>
      </c>
      <c r="O2139" s="67"/>
      <c r="P2139" s="190">
        <f>O2139*H2139</f>
        <v>0</v>
      </c>
      <c r="Q2139" s="190">
        <v>0</v>
      </c>
      <c r="R2139" s="190">
        <f>Q2139*H2139</f>
        <v>0</v>
      </c>
      <c r="S2139" s="190">
        <v>0</v>
      </c>
      <c r="T2139" s="191">
        <f>S2139*H2139</f>
        <v>0</v>
      </c>
      <c r="U2139" s="37"/>
      <c r="V2139" s="37"/>
      <c r="W2139" s="37"/>
      <c r="X2139" s="37"/>
      <c r="Y2139" s="37"/>
      <c r="Z2139" s="37"/>
      <c r="AA2139" s="37"/>
      <c r="AB2139" s="37"/>
      <c r="AC2139" s="37"/>
      <c r="AD2139" s="37"/>
      <c r="AE2139" s="37"/>
      <c r="AR2139" s="192" t="s">
        <v>283</v>
      </c>
      <c r="AT2139" s="192" t="s">
        <v>199</v>
      </c>
      <c r="AU2139" s="192" t="s">
        <v>84</v>
      </c>
      <c r="AY2139" s="20" t="s">
        <v>197</v>
      </c>
      <c r="BE2139" s="193">
        <f>IF(N2139="základní",J2139,0)</f>
        <v>0</v>
      </c>
      <c r="BF2139" s="193">
        <f>IF(N2139="snížená",J2139,0)</f>
        <v>0</v>
      </c>
      <c r="BG2139" s="193">
        <f>IF(N2139="zákl. přenesená",J2139,0)</f>
        <v>0</v>
      </c>
      <c r="BH2139" s="193">
        <f>IF(N2139="sníž. přenesená",J2139,0)</f>
        <v>0</v>
      </c>
      <c r="BI2139" s="193">
        <f>IF(N2139="nulová",J2139,0)</f>
        <v>0</v>
      </c>
      <c r="BJ2139" s="20" t="s">
        <v>82</v>
      </c>
      <c r="BK2139" s="193">
        <f>ROUND(I2139*H2139,2)</f>
        <v>0</v>
      </c>
      <c r="BL2139" s="20" t="s">
        <v>283</v>
      </c>
      <c r="BM2139" s="192" t="s">
        <v>2814</v>
      </c>
    </row>
    <row r="2140" spans="1:65" s="2" customFormat="1" ht="11.25">
      <c r="A2140" s="37"/>
      <c r="B2140" s="38"/>
      <c r="C2140" s="39"/>
      <c r="D2140" s="194" t="s">
        <v>206</v>
      </c>
      <c r="E2140" s="39"/>
      <c r="F2140" s="195" t="s">
        <v>2815</v>
      </c>
      <c r="G2140" s="39"/>
      <c r="H2140" s="39"/>
      <c r="I2140" s="196"/>
      <c r="J2140" s="39"/>
      <c r="K2140" s="39"/>
      <c r="L2140" s="42"/>
      <c r="M2140" s="197"/>
      <c r="N2140" s="198"/>
      <c r="O2140" s="67"/>
      <c r="P2140" s="67"/>
      <c r="Q2140" s="67"/>
      <c r="R2140" s="67"/>
      <c r="S2140" s="67"/>
      <c r="T2140" s="68"/>
      <c r="U2140" s="37"/>
      <c r="V2140" s="37"/>
      <c r="W2140" s="37"/>
      <c r="X2140" s="37"/>
      <c r="Y2140" s="37"/>
      <c r="Z2140" s="37"/>
      <c r="AA2140" s="37"/>
      <c r="AB2140" s="37"/>
      <c r="AC2140" s="37"/>
      <c r="AD2140" s="37"/>
      <c r="AE2140" s="37"/>
      <c r="AT2140" s="20" t="s">
        <v>206</v>
      </c>
      <c r="AU2140" s="20" t="s">
        <v>84</v>
      </c>
    </row>
    <row r="2141" spans="1:65" s="12" customFormat="1" ht="22.9" customHeight="1">
      <c r="B2141" s="165"/>
      <c r="C2141" s="166"/>
      <c r="D2141" s="167" t="s">
        <v>73</v>
      </c>
      <c r="E2141" s="179" t="s">
        <v>2816</v>
      </c>
      <c r="F2141" s="179" t="s">
        <v>2817</v>
      </c>
      <c r="G2141" s="166"/>
      <c r="H2141" s="166"/>
      <c r="I2141" s="169"/>
      <c r="J2141" s="180">
        <f>BK2141</f>
        <v>0</v>
      </c>
      <c r="K2141" s="166"/>
      <c r="L2141" s="171"/>
      <c r="M2141" s="172"/>
      <c r="N2141" s="173"/>
      <c r="O2141" s="173"/>
      <c r="P2141" s="174">
        <f>SUM(P2142:P2289)</f>
        <v>0</v>
      </c>
      <c r="Q2141" s="173"/>
      <c r="R2141" s="174">
        <f>SUM(R2142:R2289)</f>
        <v>27.372747300000004</v>
      </c>
      <c r="S2141" s="173"/>
      <c r="T2141" s="175">
        <f>SUM(T2142:T2289)</f>
        <v>0</v>
      </c>
      <c r="AR2141" s="176" t="s">
        <v>84</v>
      </c>
      <c r="AT2141" s="177" t="s">
        <v>73</v>
      </c>
      <c r="AU2141" s="177" t="s">
        <v>82</v>
      </c>
      <c r="AY2141" s="176" t="s">
        <v>197</v>
      </c>
      <c r="BK2141" s="178">
        <f>SUM(BK2142:BK2289)</f>
        <v>0</v>
      </c>
    </row>
    <row r="2142" spans="1:65" s="2" customFormat="1" ht="33" customHeight="1">
      <c r="A2142" s="37"/>
      <c r="B2142" s="38"/>
      <c r="C2142" s="181" t="s">
        <v>2818</v>
      </c>
      <c r="D2142" s="181" t="s">
        <v>199</v>
      </c>
      <c r="E2142" s="182" t="s">
        <v>2819</v>
      </c>
      <c r="F2142" s="183" t="s">
        <v>2820</v>
      </c>
      <c r="G2142" s="184" t="s">
        <v>202</v>
      </c>
      <c r="H2142" s="185">
        <v>92.625</v>
      </c>
      <c r="I2142" s="186"/>
      <c r="J2142" s="187">
        <f>ROUND(I2142*H2142,2)</f>
        <v>0</v>
      </c>
      <c r="K2142" s="183" t="s">
        <v>203</v>
      </c>
      <c r="L2142" s="42"/>
      <c r="M2142" s="188" t="s">
        <v>28</v>
      </c>
      <c r="N2142" s="189" t="s">
        <v>45</v>
      </c>
      <c r="O2142" s="67"/>
      <c r="P2142" s="190">
        <f>O2142*H2142</f>
        <v>0</v>
      </c>
      <c r="Q2142" s="190">
        <v>1.214E-2</v>
      </c>
      <c r="R2142" s="190">
        <f>Q2142*H2142</f>
        <v>1.1244675</v>
      </c>
      <c r="S2142" s="190">
        <v>0</v>
      </c>
      <c r="T2142" s="191">
        <f>S2142*H2142</f>
        <v>0</v>
      </c>
      <c r="U2142" s="37"/>
      <c r="V2142" s="37"/>
      <c r="W2142" s="37"/>
      <c r="X2142" s="37"/>
      <c r="Y2142" s="37"/>
      <c r="Z2142" s="37"/>
      <c r="AA2142" s="37"/>
      <c r="AB2142" s="37"/>
      <c r="AC2142" s="37"/>
      <c r="AD2142" s="37"/>
      <c r="AE2142" s="37"/>
      <c r="AR2142" s="192" t="s">
        <v>283</v>
      </c>
      <c r="AT2142" s="192" t="s">
        <v>199</v>
      </c>
      <c r="AU2142" s="192" t="s">
        <v>84</v>
      </c>
      <c r="AY2142" s="20" t="s">
        <v>197</v>
      </c>
      <c r="BE2142" s="193">
        <f>IF(N2142="základní",J2142,0)</f>
        <v>0</v>
      </c>
      <c r="BF2142" s="193">
        <f>IF(N2142="snížená",J2142,0)</f>
        <v>0</v>
      </c>
      <c r="BG2142" s="193">
        <f>IF(N2142="zákl. přenesená",J2142,0)</f>
        <v>0</v>
      </c>
      <c r="BH2142" s="193">
        <f>IF(N2142="sníž. přenesená",J2142,0)</f>
        <v>0</v>
      </c>
      <c r="BI2142" s="193">
        <f>IF(N2142="nulová",J2142,0)</f>
        <v>0</v>
      </c>
      <c r="BJ2142" s="20" t="s">
        <v>82</v>
      </c>
      <c r="BK2142" s="193">
        <f>ROUND(I2142*H2142,2)</f>
        <v>0</v>
      </c>
      <c r="BL2142" s="20" t="s">
        <v>283</v>
      </c>
      <c r="BM2142" s="192" t="s">
        <v>2821</v>
      </c>
    </row>
    <row r="2143" spans="1:65" s="2" customFormat="1" ht="11.25">
      <c r="A2143" s="37"/>
      <c r="B2143" s="38"/>
      <c r="C2143" s="39"/>
      <c r="D2143" s="194" t="s">
        <v>206</v>
      </c>
      <c r="E2143" s="39"/>
      <c r="F2143" s="195" t="s">
        <v>2822</v>
      </c>
      <c r="G2143" s="39"/>
      <c r="H2143" s="39"/>
      <c r="I2143" s="196"/>
      <c r="J2143" s="39"/>
      <c r="K2143" s="39"/>
      <c r="L2143" s="42"/>
      <c r="M2143" s="197"/>
      <c r="N2143" s="198"/>
      <c r="O2143" s="67"/>
      <c r="P2143" s="67"/>
      <c r="Q2143" s="67"/>
      <c r="R2143" s="67"/>
      <c r="S2143" s="67"/>
      <c r="T2143" s="68"/>
      <c r="U2143" s="37"/>
      <c r="V2143" s="37"/>
      <c r="W2143" s="37"/>
      <c r="X2143" s="37"/>
      <c r="Y2143" s="37"/>
      <c r="Z2143" s="37"/>
      <c r="AA2143" s="37"/>
      <c r="AB2143" s="37"/>
      <c r="AC2143" s="37"/>
      <c r="AD2143" s="37"/>
      <c r="AE2143" s="37"/>
      <c r="AT2143" s="20" t="s">
        <v>206</v>
      </c>
      <c r="AU2143" s="20" t="s">
        <v>84</v>
      </c>
    </row>
    <row r="2144" spans="1:65" s="15" customFormat="1" ht="11.25">
      <c r="B2144" s="222"/>
      <c r="C2144" s="223"/>
      <c r="D2144" s="201" t="s">
        <v>213</v>
      </c>
      <c r="E2144" s="224" t="s">
        <v>28</v>
      </c>
      <c r="F2144" s="225" t="s">
        <v>725</v>
      </c>
      <c r="G2144" s="223"/>
      <c r="H2144" s="224" t="s">
        <v>28</v>
      </c>
      <c r="I2144" s="226"/>
      <c r="J2144" s="223"/>
      <c r="K2144" s="223"/>
      <c r="L2144" s="227"/>
      <c r="M2144" s="228"/>
      <c r="N2144" s="229"/>
      <c r="O2144" s="229"/>
      <c r="P2144" s="229"/>
      <c r="Q2144" s="229"/>
      <c r="R2144" s="229"/>
      <c r="S2144" s="229"/>
      <c r="T2144" s="230"/>
      <c r="AT2144" s="231" t="s">
        <v>213</v>
      </c>
      <c r="AU2144" s="231" t="s">
        <v>84</v>
      </c>
      <c r="AV2144" s="15" t="s">
        <v>82</v>
      </c>
      <c r="AW2144" s="15" t="s">
        <v>35</v>
      </c>
      <c r="AX2144" s="15" t="s">
        <v>74</v>
      </c>
      <c r="AY2144" s="231" t="s">
        <v>197</v>
      </c>
    </row>
    <row r="2145" spans="2:51" s="15" customFormat="1" ht="11.25">
      <c r="B2145" s="222"/>
      <c r="C2145" s="223"/>
      <c r="D2145" s="201" t="s">
        <v>213</v>
      </c>
      <c r="E2145" s="224" t="s">
        <v>28</v>
      </c>
      <c r="F2145" s="225" t="s">
        <v>990</v>
      </c>
      <c r="G2145" s="223"/>
      <c r="H2145" s="224" t="s">
        <v>28</v>
      </c>
      <c r="I2145" s="226"/>
      <c r="J2145" s="223"/>
      <c r="K2145" s="223"/>
      <c r="L2145" s="227"/>
      <c r="M2145" s="228"/>
      <c r="N2145" s="229"/>
      <c r="O2145" s="229"/>
      <c r="P2145" s="229"/>
      <c r="Q2145" s="229"/>
      <c r="R2145" s="229"/>
      <c r="S2145" s="229"/>
      <c r="T2145" s="230"/>
      <c r="AT2145" s="231" t="s">
        <v>213</v>
      </c>
      <c r="AU2145" s="231" t="s">
        <v>84</v>
      </c>
      <c r="AV2145" s="15" t="s">
        <v>82</v>
      </c>
      <c r="AW2145" s="15" t="s">
        <v>35</v>
      </c>
      <c r="AX2145" s="15" t="s">
        <v>74</v>
      </c>
      <c r="AY2145" s="231" t="s">
        <v>197</v>
      </c>
    </row>
    <row r="2146" spans="2:51" s="13" customFormat="1" ht="11.25">
      <c r="B2146" s="199"/>
      <c r="C2146" s="200"/>
      <c r="D2146" s="201" t="s">
        <v>213</v>
      </c>
      <c r="E2146" s="202" t="s">
        <v>28</v>
      </c>
      <c r="F2146" s="203" t="s">
        <v>2823</v>
      </c>
      <c r="G2146" s="200"/>
      <c r="H2146" s="204">
        <v>20.475000000000001</v>
      </c>
      <c r="I2146" s="205"/>
      <c r="J2146" s="200"/>
      <c r="K2146" s="200"/>
      <c r="L2146" s="206"/>
      <c r="M2146" s="207"/>
      <c r="N2146" s="208"/>
      <c r="O2146" s="208"/>
      <c r="P2146" s="208"/>
      <c r="Q2146" s="208"/>
      <c r="R2146" s="208"/>
      <c r="S2146" s="208"/>
      <c r="T2146" s="209"/>
      <c r="AT2146" s="210" t="s">
        <v>213</v>
      </c>
      <c r="AU2146" s="210" t="s">
        <v>84</v>
      </c>
      <c r="AV2146" s="13" t="s">
        <v>84</v>
      </c>
      <c r="AW2146" s="13" t="s">
        <v>35</v>
      </c>
      <c r="AX2146" s="13" t="s">
        <v>74</v>
      </c>
      <c r="AY2146" s="210" t="s">
        <v>197</v>
      </c>
    </row>
    <row r="2147" spans="2:51" s="13" customFormat="1" ht="11.25">
      <c r="B2147" s="199"/>
      <c r="C2147" s="200"/>
      <c r="D2147" s="201" t="s">
        <v>213</v>
      </c>
      <c r="E2147" s="202" t="s">
        <v>28</v>
      </c>
      <c r="F2147" s="203" t="s">
        <v>2824</v>
      </c>
      <c r="G2147" s="200"/>
      <c r="H2147" s="204">
        <v>1.2</v>
      </c>
      <c r="I2147" s="205"/>
      <c r="J2147" s="200"/>
      <c r="K2147" s="200"/>
      <c r="L2147" s="206"/>
      <c r="M2147" s="207"/>
      <c r="N2147" s="208"/>
      <c r="O2147" s="208"/>
      <c r="P2147" s="208"/>
      <c r="Q2147" s="208"/>
      <c r="R2147" s="208"/>
      <c r="S2147" s="208"/>
      <c r="T2147" s="209"/>
      <c r="AT2147" s="210" t="s">
        <v>213</v>
      </c>
      <c r="AU2147" s="210" t="s">
        <v>84</v>
      </c>
      <c r="AV2147" s="13" t="s">
        <v>84</v>
      </c>
      <c r="AW2147" s="13" t="s">
        <v>35</v>
      </c>
      <c r="AX2147" s="13" t="s">
        <v>74</v>
      </c>
      <c r="AY2147" s="210" t="s">
        <v>197</v>
      </c>
    </row>
    <row r="2148" spans="2:51" s="13" customFormat="1" ht="11.25">
      <c r="B2148" s="199"/>
      <c r="C2148" s="200"/>
      <c r="D2148" s="201" t="s">
        <v>213</v>
      </c>
      <c r="E2148" s="202" t="s">
        <v>28</v>
      </c>
      <c r="F2148" s="203" t="s">
        <v>2825</v>
      </c>
      <c r="G2148" s="200"/>
      <c r="H2148" s="204">
        <v>7.8</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2:51" s="13" customFormat="1" ht="11.25">
      <c r="B2149" s="199"/>
      <c r="C2149" s="200"/>
      <c r="D2149" s="201" t="s">
        <v>213</v>
      </c>
      <c r="E2149" s="202" t="s">
        <v>28</v>
      </c>
      <c r="F2149" s="203" t="s">
        <v>2826</v>
      </c>
      <c r="G2149" s="200"/>
      <c r="H2149" s="204">
        <v>7.62</v>
      </c>
      <c r="I2149" s="205"/>
      <c r="J2149" s="200"/>
      <c r="K2149" s="200"/>
      <c r="L2149" s="206"/>
      <c r="M2149" s="207"/>
      <c r="N2149" s="208"/>
      <c r="O2149" s="208"/>
      <c r="P2149" s="208"/>
      <c r="Q2149" s="208"/>
      <c r="R2149" s="208"/>
      <c r="S2149" s="208"/>
      <c r="T2149" s="209"/>
      <c r="AT2149" s="210" t="s">
        <v>213</v>
      </c>
      <c r="AU2149" s="210" t="s">
        <v>84</v>
      </c>
      <c r="AV2149" s="13" t="s">
        <v>84</v>
      </c>
      <c r="AW2149" s="13" t="s">
        <v>35</v>
      </c>
      <c r="AX2149" s="13" t="s">
        <v>74</v>
      </c>
      <c r="AY2149" s="210" t="s">
        <v>197</v>
      </c>
    </row>
    <row r="2150" spans="2:51" s="13" customFormat="1" ht="11.25">
      <c r="B2150" s="199"/>
      <c r="C2150" s="200"/>
      <c r="D2150" s="201" t="s">
        <v>213</v>
      </c>
      <c r="E2150" s="202" t="s">
        <v>28</v>
      </c>
      <c r="F2150" s="203" t="s">
        <v>2827</v>
      </c>
      <c r="G2150" s="200"/>
      <c r="H2150" s="204">
        <v>14.85</v>
      </c>
      <c r="I2150" s="205"/>
      <c r="J2150" s="200"/>
      <c r="K2150" s="200"/>
      <c r="L2150" s="206"/>
      <c r="M2150" s="207"/>
      <c r="N2150" s="208"/>
      <c r="O2150" s="208"/>
      <c r="P2150" s="208"/>
      <c r="Q2150" s="208"/>
      <c r="R2150" s="208"/>
      <c r="S2150" s="208"/>
      <c r="T2150" s="209"/>
      <c r="AT2150" s="210" t="s">
        <v>213</v>
      </c>
      <c r="AU2150" s="210" t="s">
        <v>84</v>
      </c>
      <c r="AV2150" s="13" t="s">
        <v>84</v>
      </c>
      <c r="AW2150" s="13" t="s">
        <v>35</v>
      </c>
      <c r="AX2150" s="13" t="s">
        <v>74</v>
      </c>
      <c r="AY2150" s="210" t="s">
        <v>197</v>
      </c>
    </row>
    <row r="2151" spans="2:51" s="16" customFormat="1" ht="11.25">
      <c r="B2151" s="232"/>
      <c r="C2151" s="233"/>
      <c r="D2151" s="201" t="s">
        <v>213</v>
      </c>
      <c r="E2151" s="234" t="s">
        <v>28</v>
      </c>
      <c r="F2151" s="235" t="s">
        <v>416</v>
      </c>
      <c r="G2151" s="233"/>
      <c r="H2151" s="236">
        <v>51.945</v>
      </c>
      <c r="I2151" s="237"/>
      <c r="J2151" s="233"/>
      <c r="K2151" s="233"/>
      <c r="L2151" s="238"/>
      <c r="M2151" s="239"/>
      <c r="N2151" s="240"/>
      <c r="O2151" s="240"/>
      <c r="P2151" s="240"/>
      <c r="Q2151" s="240"/>
      <c r="R2151" s="240"/>
      <c r="S2151" s="240"/>
      <c r="T2151" s="241"/>
      <c r="AT2151" s="242" t="s">
        <v>213</v>
      </c>
      <c r="AU2151" s="242" t="s">
        <v>84</v>
      </c>
      <c r="AV2151" s="16" t="s">
        <v>160</v>
      </c>
      <c r="AW2151" s="16" t="s">
        <v>35</v>
      </c>
      <c r="AX2151" s="16" t="s">
        <v>74</v>
      </c>
      <c r="AY2151" s="242" t="s">
        <v>197</v>
      </c>
    </row>
    <row r="2152" spans="2:51" s="15" customFormat="1" ht="11.25">
      <c r="B2152" s="222"/>
      <c r="C2152" s="223"/>
      <c r="D2152" s="201" t="s">
        <v>213</v>
      </c>
      <c r="E2152" s="224" t="s">
        <v>28</v>
      </c>
      <c r="F2152" s="225" t="s">
        <v>1002</v>
      </c>
      <c r="G2152" s="223"/>
      <c r="H2152" s="224" t="s">
        <v>28</v>
      </c>
      <c r="I2152" s="226"/>
      <c r="J2152" s="223"/>
      <c r="K2152" s="223"/>
      <c r="L2152" s="227"/>
      <c r="M2152" s="228"/>
      <c r="N2152" s="229"/>
      <c r="O2152" s="229"/>
      <c r="P2152" s="229"/>
      <c r="Q2152" s="229"/>
      <c r="R2152" s="229"/>
      <c r="S2152" s="229"/>
      <c r="T2152" s="230"/>
      <c r="AT2152" s="231" t="s">
        <v>213</v>
      </c>
      <c r="AU2152" s="231" t="s">
        <v>84</v>
      </c>
      <c r="AV2152" s="15" t="s">
        <v>82</v>
      </c>
      <c r="AW2152" s="15" t="s">
        <v>35</v>
      </c>
      <c r="AX2152" s="15" t="s">
        <v>74</v>
      </c>
      <c r="AY2152" s="231" t="s">
        <v>197</v>
      </c>
    </row>
    <row r="2153" spans="2:51" s="13" customFormat="1" ht="11.25">
      <c r="B2153" s="199"/>
      <c r="C2153" s="200"/>
      <c r="D2153" s="201" t="s">
        <v>213</v>
      </c>
      <c r="E2153" s="202" t="s">
        <v>28</v>
      </c>
      <c r="F2153" s="203" t="s">
        <v>2828</v>
      </c>
      <c r="G2153" s="200"/>
      <c r="H2153" s="204">
        <v>18.3</v>
      </c>
      <c r="I2153" s="205"/>
      <c r="J2153" s="200"/>
      <c r="K2153" s="200"/>
      <c r="L2153" s="206"/>
      <c r="M2153" s="207"/>
      <c r="N2153" s="208"/>
      <c r="O2153" s="208"/>
      <c r="P2153" s="208"/>
      <c r="Q2153" s="208"/>
      <c r="R2153" s="208"/>
      <c r="S2153" s="208"/>
      <c r="T2153" s="209"/>
      <c r="AT2153" s="210" t="s">
        <v>213</v>
      </c>
      <c r="AU2153" s="210" t="s">
        <v>84</v>
      </c>
      <c r="AV2153" s="13" t="s">
        <v>84</v>
      </c>
      <c r="AW2153" s="13" t="s">
        <v>35</v>
      </c>
      <c r="AX2153" s="13" t="s">
        <v>74</v>
      </c>
      <c r="AY2153" s="210" t="s">
        <v>197</v>
      </c>
    </row>
    <row r="2154" spans="2:51" s="13" customFormat="1" ht="11.25">
      <c r="B2154" s="199"/>
      <c r="C2154" s="200"/>
      <c r="D2154" s="201" t="s">
        <v>213</v>
      </c>
      <c r="E2154" s="202" t="s">
        <v>28</v>
      </c>
      <c r="F2154" s="203" t="s">
        <v>2829</v>
      </c>
      <c r="G2154" s="200"/>
      <c r="H2154" s="204">
        <v>2.5499999999999998</v>
      </c>
      <c r="I2154" s="205"/>
      <c r="J2154" s="200"/>
      <c r="K2154" s="200"/>
      <c r="L2154" s="206"/>
      <c r="M2154" s="207"/>
      <c r="N2154" s="208"/>
      <c r="O2154" s="208"/>
      <c r="P2154" s="208"/>
      <c r="Q2154" s="208"/>
      <c r="R2154" s="208"/>
      <c r="S2154" s="208"/>
      <c r="T2154" s="209"/>
      <c r="AT2154" s="210" t="s">
        <v>213</v>
      </c>
      <c r="AU2154" s="210" t="s">
        <v>84</v>
      </c>
      <c r="AV2154" s="13" t="s">
        <v>84</v>
      </c>
      <c r="AW2154" s="13" t="s">
        <v>35</v>
      </c>
      <c r="AX2154" s="13" t="s">
        <v>74</v>
      </c>
      <c r="AY2154" s="210" t="s">
        <v>197</v>
      </c>
    </row>
    <row r="2155" spans="2:51" s="13" customFormat="1" ht="11.25">
      <c r="B2155" s="199"/>
      <c r="C2155" s="200"/>
      <c r="D2155" s="201" t="s">
        <v>213</v>
      </c>
      <c r="E2155" s="202" t="s">
        <v>28</v>
      </c>
      <c r="F2155" s="203" t="s">
        <v>2830</v>
      </c>
      <c r="G2155" s="200"/>
      <c r="H2155" s="204">
        <v>4.05</v>
      </c>
      <c r="I2155" s="205"/>
      <c r="J2155" s="200"/>
      <c r="K2155" s="200"/>
      <c r="L2155" s="206"/>
      <c r="M2155" s="207"/>
      <c r="N2155" s="208"/>
      <c r="O2155" s="208"/>
      <c r="P2155" s="208"/>
      <c r="Q2155" s="208"/>
      <c r="R2155" s="208"/>
      <c r="S2155" s="208"/>
      <c r="T2155" s="209"/>
      <c r="AT2155" s="210" t="s">
        <v>213</v>
      </c>
      <c r="AU2155" s="210" t="s">
        <v>84</v>
      </c>
      <c r="AV2155" s="13" t="s">
        <v>84</v>
      </c>
      <c r="AW2155" s="13" t="s">
        <v>35</v>
      </c>
      <c r="AX2155" s="13" t="s">
        <v>74</v>
      </c>
      <c r="AY2155" s="210" t="s">
        <v>197</v>
      </c>
    </row>
    <row r="2156" spans="2:51" s="13" customFormat="1" ht="11.25">
      <c r="B2156" s="199"/>
      <c r="C2156" s="200"/>
      <c r="D2156" s="201" t="s">
        <v>213</v>
      </c>
      <c r="E2156" s="202" t="s">
        <v>28</v>
      </c>
      <c r="F2156" s="203" t="s">
        <v>2831</v>
      </c>
      <c r="G2156" s="200"/>
      <c r="H2156" s="204">
        <v>5.85</v>
      </c>
      <c r="I2156" s="205"/>
      <c r="J2156" s="200"/>
      <c r="K2156" s="200"/>
      <c r="L2156" s="206"/>
      <c r="M2156" s="207"/>
      <c r="N2156" s="208"/>
      <c r="O2156" s="208"/>
      <c r="P2156" s="208"/>
      <c r="Q2156" s="208"/>
      <c r="R2156" s="208"/>
      <c r="S2156" s="208"/>
      <c r="T2156" s="209"/>
      <c r="AT2156" s="210" t="s">
        <v>213</v>
      </c>
      <c r="AU2156" s="210" t="s">
        <v>84</v>
      </c>
      <c r="AV2156" s="13" t="s">
        <v>84</v>
      </c>
      <c r="AW2156" s="13" t="s">
        <v>35</v>
      </c>
      <c r="AX2156" s="13" t="s">
        <v>74</v>
      </c>
      <c r="AY2156" s="210" t="s">
        <v>197</v>
      </c>
    </row>
    <row r="2157" spans="2:51" s="13" customFormat="1" ht="11.25">
      <c r="B2157" s="199"/>
      <c r="C2157" s="200"/>
      <c r="D2157" s="201" t="s">
        <v>213</v>
      </c>
      <c r="E2157" s="202" t="s">
        <v>28</v>
      </c>
      <c r="F2157" s="203" t="s">
        <v>2832</v>
      </c>
      <c r="G2157" s="200"/>
      <c r="H2157" s="204">
        <v>2.7</v>
      </c>
      <c r="I2157" s="205"/>
      <c r="J2157" s="200"/>
      <c r="K2157" s="200"/>
      <c r="L2157" s="206"/>
      <c r="M2157" s="207"/>
      <c r="N2157" s="208"/>
      <c r="O2157" s="208"/>
      <c r="P2157" s="208"/>
      <c r="Q2157" s="208"/>
      <c r="R2157" s="208"/>
      <c r="S2157" s="208"/>
      <c r="T2157" s="209"/>
      <c r="AT2157" s="210" t="s">
        <v>213</v>
      </c>
      <c r="AU2157" s="210" t="s">
        <v>84</v>
      </c>
      <c r="AV2157" s="13" t="s">
        <v>84</v>
      </c>
      <c r="AW2157" s="13" t="s">
        <v>35</v>
      </c>
      <c r="AX2157" s="13" t="s">
        <v>74</v>
      </c>
      <c r="AY2157" s="210" t="s">
        <v>197</v>
      </c>
    </row>
    <row r="2158" spans="2:51" s="13" customFormat="1" ht="11.25">
      <c r="B2158" s="199"/>
      <c r="C2158" s="200"/>
      <c r="D2158" s="201" t="s">
        <v>213</v>
      </c>
      <c r="E2158" s="202" t="s">
        <v>28</v>
      </c>
      <c r="F2158" s="203" t="s">
        <v>2833</v>
      </c>
      <c r="G2158" s="200"/>
      <c r="H2158" s="204">
        <v>2.37</v>
      </c>
      <c r="I2158" s="205"/>
      <c r="J2158" s="200"/>
      <c r="K2158" s="200"/>
      <c r="L2158" s="206"/>
      <c r="M2158" s="207"/>
      <c r="N2158" s="208"/>
      <c r="O2158" s="208"/>
      <c r="P2158" s="208"/>
      <c r="Q2158" s="208"/>
      <c r="R2158" s="208"/>
      <c r="S2158" s="208"/>
      <c r="T2158" s="209"/>
      <c r="AT2158" s="210" t="s">
        <v>213</v>
      </c>
      <c r="AU2158" s="210" t="s">
        <v>84</v>
      </c>
      <c r="AV2158" s="13" t="s">
        <v>84</v>
      </c>
      <c r="AW2158" s="13" t="s">
        <v>35</v>
      </c>
      <c r="AX2158" s="13" t="s">
        <v>74</v>
      </c>
      <c r="AY2158" s="210" t="s">
        <v>197</v>
      </c>
    </row>
    <row r="2159" spans="2:51" s="13" customFormat="1" ht="11.25">
      <c r="B2159" s="199"/>
      <c r="C2159" s="200"/>
      <c r="D2159" s="201" t="s">
        <v>213</v>
      </c>
      <c r="E2159" s="202" t="s">
        <v>28</v>
      </c>
      <c r="F2159" s="203" t="s">
        <v>2834</v>
      </c>
      <c r="G2159" s="200"/>
      <c r="H2159" s="204">
        <v>4.8600000000000003</v>
      </c>
      <c r="I2159" s="205"/>
      <c r="J2159" s="200"/>
      <c r="K2159" s="200"/>
      <c r="L2159" s="206"/>
      <c r="M2159" s="207"/>
      <c r="N2159" s="208"/>
      <c r="O2159" s="208"/>
      <c r="P2159" s="208"/>
      <c r="Q2159" s="208"/>
      <c r="R2159" s="208"/>
      <c r="S2159" s="208"/>
      <c r="T2159" s="209"/>
      <c r="AT2159" s="210" t="s">
        <v>213</v>
      </c>
      <c r="AU2159" s="210" t="s">
        <v>84</v>
      </c>
      <c r="AV2159" s="13" t="s">
        <v>84</v>
      </c>
      <c r="AW2159" s="13" t="s">
        <v>35</v>
      </c>
      <c r="AX2159" s="13" t="s">
        <v>74</v>
      </c>
      <c r="AY2159" s="210" t="s">
        <v>197</v>
      </c>
    </row>
    <row r="2160" spans="2:51" s="16" customFormat="1" ht="11.25">
      <c r="B2160" s="232"/>
      <c r="C2160" s="233"/>
      <c r="D2160" s="201" t="s">
        <v>213</v>
      </c>
      <c r="E2160" s="234" t="s">
        <v>28</v>
      </c>
      <c r="F2160" s="235" t="s">
        <v>416</v>
      </c>
      <c r="G2160" s="233"/>
      <c r="H2160" s="236">
        <v>40.68</v>
      </c>
      <c r="I2160" s="237"/>
      <c r="J2160" s="233"/>
      <c r="K2160" s="233"/>
      <c r="L2160" s="238"/>
      <c r="M2160" s="239"/>
      <c r="N2160" s="240"/>
      <c r="O2160" s="240"/>
      <c r="P2160" s="240"/>
      <c r="Q2160" s="240"/>
      <c r="R2160" s="240"/>
      <c r="S2160" s="240"/>
      <c r="T2160" s="241"/>
      <c r="AT2160" s="242" t="s">
        <v>213</v>
      </c>
      <c r="AU2160" s="242" t="s">
        <v>84</v>
      </c>
      <c r="AV2160" s="16" t="s">
        <v>160</v>
      </c>
      <c r="AW2160" s="16" t="s">
        <v>35</v>
      </c>
      <c r="AX2160" s="16" t="s">
        <v>74</v>
      </c>
      <c r="AY2160" s="242" t="s">
        <v>197</v>
      </c>
    </row>
    <row r="2161" spans="1:65" s="14" customFormat="1" ht="11.25">
      <c r="B2161" s="211"/>
      <c r="C2161" s="212"/>
      <c r="D2161" s="201" t="s">
        <v>213</v>
      </c>
      <c r="E2161" s="213" t="s">
        <v>28</v>
      </c>
      <c r="F2161" s="214" t="s">
        <v>226</v>
      </c>
      <c r="G2161" s="212"/>
      <c r="H2161" s="215">
        <v>92.625</v>
      </c>
      <c r="I2161" s="216"/>
      <c r="J2161" s="212"/>
      <c r="K2161" s="212"/>
      <c r="L2161" s="217"/>
      <c r="M2161" s="218"/>
      <c r="N2161" s="219"/>
      <c r="O2161" s="219"/>
      <c r="P2161" s="219"/>
      <c r="Q2161" s="219"/>
      <c r="R2161" s="219"/>
      <c r="S2161" s="219"/>
      <c r="T2161" s="220"/>
      <c r="AT2161" s="221" t="s">
        <v>213</v>
      </c>
      <c r="AU2161" s="221" t="s">
        <v>84</v>
      </c>
      <c r="AV2161" s="14" t="s">
        <v>204</v>
      </c>
      <c r="AW2161" s="14" t="s">
        <v>35</v>
      </c>
      <c r="AX2161" s="14" t="s">
        <v>82</v>
      </c>
      <c r="AY2161" s="221" t="s">
        <v>197</v>
      </c>
    </row>
    <row r="2162" spans="1:65" s="2" customFormat="1" ht="24.2" customHeight="1">
      <c r="A2162" s="37"/>
      <c r="B2162" s="38"/>
      <c r="C2162" s="181" t="s">
        <v>2835</v>
      </c>
      <c r="D2162" s="181" t="s">
        <v>199</v>
      </c>
      <c r="E2162" s="182" t="s">
        <v>2836</v>
      </c>
      <c r="F2162" s="183" t="s">
        <v>2837</v>
      </c>
      <c r="G2162" s="184" t="s">
        <v>265</v>
      </c>
      <c r="H2162" s="185">
        <v>36</v>
      </c>
      <c r="I2162" s="186"/>
      <c r="J2162" s="187">
        <f>ROUND(I2162*H2162,2)</f>
        <v>0</v>
      </c>
      <c r="K2162" s="183" t="s">
        <v>203</v>
      </c>
      <c r="L2162" s="42"/>
      <c r="M2162" s="188" t="s">
        <v>28</v>
      </c>
      <c r="N2162" s="189" t="s">
        <v>45</v>
      </c>
      <c r="O2162" s="67"/>
      <c r="P2162" s="190">
        <f>O2162*H2162</f>
        <v>0</v>
      </c>
      <c r="Q2162" s="190">
        <v>9.1E-4</v>
      </c>
      <c r="R2162" s="190">
        <f>Q2162*H2162</f>
        <v>3.2759999999999997E-2</v>
      </c>
      <c r="S2162" s="190">
        <v>0</v>
      </c>
      <c r="T2162" s="191">
        <f>S2162*H2162</f>
        <v>0</v>
      </c>
      <c r="U2162" s="37"/>
      <c r="V2162" s="37"/>
      <c r="W2162" s="37"/>
      <c r="X2162" s="37"/>
      <c r="Y2162" s="37"/>
      <c r="Z2162" s="37"/>
      <c r="AA2162" s="37"/>
      <c r="AB2162" s="37"/>
      <c r="AC2162" s="37"/>
      <c r="AD2162" s="37"/>
      <c r="AE2162" s="37"/>
      <c r="AR2162" s="192" t="s">
        <v>283</v>
      </c>
      <c r="AT2162" s="192" t="s">
        <v>199</v>
      </c>
      <c r="AU2162" s="192" t="s">
        <v>84</v>
      </c>
      <c r="AY2162" s="20" t="s">
        <v>197</v>
      </c>
      <c r="BE2162" s="193">
        <f>IF(N2162="základní",J2162,0)</f>
        <v>0</v>
      </c>
      <c r="BF2162" s="193">
        <f>IF(N2162="snížená",J2162,0)</f>
        <v>0</v>
      </c>
      <c r="BG2162" s="193">
        <f>IF(N2162="zákl. přenesená",J2162,0)</f>
        <v>0</v>
      </c>
      <c r="BH2162" s="193">
        <f>IF(N2162="sníž. přenesená",J2162,0)</f>
        <v>0</v>
      </c>
      <c r="BI2162" s="193">
        <f>IF(N2162="nulová",J2162,0)</f>
        <v>0</v>
      </c>
      <c r="BJ2162" s="20" t="s">
        <v>82</v>
      </c>
      <c r="BK2162" s="193">
        <f>ROUND(I2162*H2162,2)</f>
        <v>0</v>
      </c>
      <c r="BL2162" s="20" t="s">
        <v>283</v>
      </c>
      <c r="BM2162" s="192" t="s">
        <v>2838</v>
      </c>
    </row>
    <row r="2163" spans="1:65" s="2" customFormat="1" ht="11.25">
      <c r="A2163" s="37"/>
      <c r="B2163" s="38"/>
      <c r="C2163" s="39"/>
      <c r="D2163" s="194" t="s">
        <v>206</v>
      </c>
      <c r="E2163" s="39"/>
      <c r="F2163" s="195" t="s">
        <v>2839</v>
      </c>
      <c r="G2163" s="39"/>
      <c r="H2163" s="39"/>
      <c r="I2163" s="196"/>
      <c r="J2163" s="39"/>
      <c r="K2163" s="39"/>
      <c r="L2163" s="42"/>
      <c r="M2163" s="197"/>
      <c r="N2163" s="198"/>
      <c r="O2163" s="67"/>
      <c r="P2163" s="67"/>
      <c r="Q2163" s="67"/>
      <c r="R2163" s="67"/>
      <c r="S2163" s="67"/>
      <c r="T2163" s="68"/>
      <c r="U2163" s="37"/>
      <c r="V2163" s="37"/>
      <c r="W2163" s="37"/>
      <c r="X2163" s="37"/>
      <c r="Y2163" s="37"/>
      <c r="Z2163" s="37"/>
      <c r="AA2163" s="37"/>
      <c r="AB2163" s="37"/>
      <c r="AC2163" s="37"/>
      <c r="AD2163" s="37"/>
      <c r="AE2163" s="37"/>
      <c r="AT2163" s="20" t="s">
        <v>206</v>
      </c>
      <c r="AU2163" s="20" t="s">
        <v>84</v>
      </c>
    </row>
    <row r="2164" spans="1:65" s="15" customFormat="1" ht="11.25">
      <c r="B2164" s="222"/>
      <c r="C2164" s="223"/>
      <c r="D2164" s="201" t="s">
        <v>213</v>
      </c>
      <c r="E2164" s="224" t="s">
        <v>28</v>
      </c>
      <c r="F2164" s="225" t="s">
        <v>725</v>
      </c>
      <c r="G2164" s="223"/>
      <c r="H2164" s="224" t="s">
        <v>28</v>
      </c>
      <c r="I2164" s="226"/>
      <c r="J2164" s="223"/>
      <c r="K2164" s="223"/>
      <c r="L2164" s="227"/>
      <c r="M2164" s="228"/>
      <c r="N2164" s="229"/>
      <c r="O2164" s="229"/>
      <c r="P2164" s="229"/>
      <c r="Q2164" s="229"/>
      <c r="R2164" s="229"/>
      <c r="S2164" s="229"/>
      <c r="T2164" s="230"/>
      <c r="AT2164" s="231" t="s">
        <v>213</v>
      </c>
      <c r="AU2164" s="231" t="s">
        <v>84</v>
      </c>
      <c r="AV2164" s="15" t="s">
        <v>82</v>
      </c>
      <c r="AW2164" s="15" t="s">
        <v>35</v>
      </c>
      <c r="AX2164" s="15" t="s">
        <v>74</v>
      </c>
      <c r="AY2164" s="231" t="s">
        <v>197</v>
      </c>
    </row>
    <row r="2165" spans="1:65" s="15" customFormat="1" ht="11.25">
      <c r="B2165" s="222"/>
      <c r="C2165" s="223"/>
      <c r="D2165" s="201" t="s">
        <v>213</v>
      </c>
      <c r="E2165" s="224" t="s">
        <v>28</v>
      </c>
      <c r="F2165" s="225" t="s">
        <v>2840</v>
      </c>
      <c r="G2165" s="223"/>
      <c r="H2165" s="224" t="s">
        <v>28</v>
      </c>
      <c r="I2165" s="226"/>
      <c r="J2165" s="223"/>
      <c r="K2165" s="223"/>
      <c r="L2165" s="227"/>
      <c r="M2165" s="228"/>
      <c r="N2165" s="229"/>
      <c r="O2165" s="229"/>
      <c r="P2165" s="229"/>
      <c r="Q2165" s="229"/>
      <c r="R2165" s="229"/>
      <c r="S2165" s="229"/>
      <c r="T2165" s="230"/>
      <c r="AT2165" s="231" t="s">
        <v>213</v>
      </c>
      <c r="AU2165" s="231" t="s">
        <v>84</v>
      </c>
      <c r="AV2165" s="15" t="s">
        <v>82</v>
      </c>
      <c r="AW2165" s="15" t="s">
        <v>35</v>
      </c>
      <c r="AX2165" s="15" t="s">
        <v>74</v>
      </c>
      <c r="AY2165" s="231" t="s">
        <v>197</v>
      </c>
    </row>
    <row r="2166" spans="1:65" s="13" customFormat="1" ht="11.25">
      <c r="B2166" s="199"/>
      <c r="C2166" s="200"/>
      <c r="D2166" s="201" t="s">
        <v>213</v>
      </c>
      <c r="E2166" s="202" t="s">
        <v>28</v>
      </c>
      <c r="F2166" s="203" t="s">
        <v>2841</v>
      </c>
      <c r="G2166" s="200"/>
      <c r="H2166" s="204">
        <v>21</v>
      </c>
      <c r="I2166" s="205"/>
      <c r="J2166" s="200"/>
      <c r="K2166" s="200"/>
      <c r="L2166" s="206"/>
      <c r="M2166" s="207"/>
      <c r="N2166" s="208"/>
      <c r="O2166" s="208"/>
      <c r="P2166" s="208"/>
      <c r="Q2166" s="208"/>
      <c r="R2166" s="208"/>
      <c r="S2166" s="208"/>
      <c r="T2166" s="209"/>
      <c r="AT2166" s="210" t="s">
        <v>213</v>
      </c>
      <c r="AU2166" s="210" t="s">
        <v>84</v>
      </c>
      <c r="AV2166" s="13" t="s">
        <v>84</v>
      </c>
      <c r="AW2166" s="13" t="s">
        <v>35</v>
      </c>
      <c r="AX2166" s="13" t="s">
        <v>74</v>
      </c>
      <c r="AY2166" s="210" t="s">
        <v>197</v>
      </c>
    </row>
    <row r="2167" spans="1:65" s="15" customFormat="1" ht="11.25">
      <c r="B2167" s="222"/>
      <c r="C2167" s="223"/>
      <c r="D2167" s="201" t="s">
        <v>213</v>
      </c>
      <c r="E2167" s="224" t="s">
        <v>28</v>
      </c>
      <c r="F2167" s="225" t="s">
        <v>2842</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3" customFormat="1" ht="11.25">
      <c r="B2168" s="199"/>
      <c r="C2168" s="200"/>
      <c r="D2168" s="201" t="s">
        <v>213</v>
      </c>
      <c r="E2168" s="202" t="s">
        <v>28</v>
      </c>
      <c r="F2168" s="203" t="s">
        <v>2843</v>
      </c>
      <c r="G2168" s="200"/>
      <c r="H2168" s="204">
        <v>15</v>
      </c>
      <c r="I2168" s="205"/>
      <c r="J2168" s="200"/>
      <c r="K2168" s="200"/>
      <c r="L2168" s="206"/>
      <c r="M2168" s="207"/>
      <c r="N2168" s="208"/>
      <c r="O2168" s="208"/>
      <c r="P2168" s="208"/>
      <c r="Q2168" s="208"/>
      <c r="R2168" s="208"/>
      <c r="S2168" s="208"/>
      <c r="T2168" s="209"/>
      <c r="AT2168" s="210" t="s">
        <v>213</v>
      </c>
      <c r="AU2168" s="210" t="s">
        <v>84</v>
      </c>
      <c r="AV2168" s="13" t="s">
        <v>84</v>
      </c>
      <c r="AW2168" s="13" t="s">
        <v>35</v>
      </c>
      <c r="AX2168" s="13" t="s">
        <v>74</v>
      </c>
      <c r="AY2168" s="210" t="s">
        <v>197</v>
      </c>
    </row>
    <row r="2169" spans="1:65" s="14" customFormat="1" ht="11.25">
      <c r="B2169" s="211"/>
      <c r="C2169" s="212"/>
      <c r="D2169" s="201" t="s">
        <v>213</v>
      </c>
      <c r="E2169" s="213" t="s">
        <v>28</v>
      </c>
      <c r="F2169" s="214" t="s">
        <v>226</v>
      </c>
      <c r="G2169" s="212"/>
      <c r="H2169" s="215">
        <v>36</v>
      </c>
      <c r="I2169" s="216"/>
      <c r="J2169" s="212"/>
      <c r="K2169" s="212"/>
      <c r="L2169" s="217"/>
      <c r="M2169" s="218"/>
      <c r="N2169" s="219"/>
      <c r="O2169" s="219"/>
      <c r="P2169" s="219"/>
      <c r="Q2169" s="219"/>
      <c r="R2169" s="219"/>
      <c r="S2169" s="219"/>
      <c r="T2169" s="220"/>
      <c r="AT2169" s="221" t="s">
        <v>213</v>
      </c>
      <c r="AU2169" s="221" t="s">
        <v>84</v>
      </c>
      <c r="AV2169" s="14" t="s">
        <v>204</v>
      </c>
      <c r="AW2169" s="14" t="s">
        <v>35</v>
      </c>
      <c r="AX2169" s="14" t="s">
        <v>82</v>
      </c>
      <c r="AY2169" s="221" t="s">
        <v>197</v>
      </c>
    </row>
    <row r="2170" spans="1:65" s="2" customFormat="1" ht="24.2" customHeight="1">
      <c r="A2170" s="37"/>
      <c r="B2170" s="38"/>
      <c r="C2170" s="181" t="s">
        <v>2844</v>
      </c>
      <c r="D2170" s="181" t="s">
        <v>199</v>
      </c>
      <c r="E2170" s="182" t="s">
        <v>2845</v>
      </c>
      <c r="F2170" s="183" t="s">
        <v>2846</v>
      </c>
      <c r="G2170" s="184" t="s">
        <v>202</v>
      </c>
      <c r="H2170" s="185">
        <v>594.44200000000001</v>
      </c>
      <c r="I2170" s="186"/>
      <c r="J2170" s="187">
        <f>ROUND(I2170*H2170,2)</f>
        <v>0</v>
      </c>
      <c r="K2170" s="183" t="s">
        <v>203</v>
      </c>
      <c r="L2170" s="42"/>
      <c r="M2170" s="188" t="s">
        <v>28</v>
      </c>
      <c r="N2170" s="189" t="s">
        <v>45</v>
      </c>
      <c r="O2170" s="67"/>
      <c r="P2170" s="190">
        <f>O2170*H2170</f>
        <v>0</v>
      </c>
      <c r="Q2170" s="190">
        <v>1.2200000000000001E-2</v>
      </c>
      <c r="R2170" s="190">
        <f>Q2170*H2170</f>
        <v>7.2521924000000002</v>
      </c>
      <c r="S2170" s="190">
        <v>0</v>
      </c>
      <c r="T2170" s="191">
        <f>S2170*H2170</f>
        <v>0</v>
      </c>
      <c r="U2170" s="37"/>
      <c r="V2170" s="37"/>
      <c r="W2170" s="37"/>
      <c r="X2170" s="37"/>
      <c r="Y2170" s="37"/>
      <c r="Z2170" s="37"/>
      <c r="AA2170" s="37"/>
      <c r="AB2170" s="37"/>
      <c r="AC2170" s="37"/>
      <c r="AD2170" s="37"/>
      <c r="AE2170" s="37"/>
      <c r="AR2170" s="192" t="s">
        <v>204</v>
      </c>
      <c r="AT2170" s="192" t="s">
        <v>199</v>
      </c>
      <c r="AU2170" s="192" t="s">
        <v>84</v>
      </c>
      <c r="AY2170" s="20" t="s">
        <v>197</v>
      </c>
      <c r="BE2170" s="193">
        <f>IF(N2170="základní",J2170,0)</f>
        <v>0</v>
      </c>
      <c r="BF2170" s="193">
        <f>IF(N2170="snížená",J2170,0)</f>
        <v>0</v>
      </c>
      <c r="BG2170" s="193">
        <f>IF(N2170="zákl. přenesená",J2170,0)</f>
        <v>0</v>
      </c>
      <c r="BH2170" s="193">
        <f>IF(N2170="sníž. přenesená",J2170,0)</f>
        <v>0</v>
      </c>
      <c r="BI2170" s="193">
        <f>IF(N2170="nulová",J2170,0)</f>
        <v>0</v>
      </c>
      <c r="BJ2170" s="20" t="s">
        <v>82</v>
      </c>
      <c r="BK2170" s="193">
        <f>ROUND(I2170*H2170,2)</f>
        <v>0</v>
      </c>
      <c r="BL2170" s="20" t="s">
        <v>204</v>
      </c>
      <c r="BM2170" s="192" t="s">
        <v>2847</v>
      </c>
    </row>
    <row r="2171" spans="1:65" s="2" customFormat="1" ht="11.25">
      <c r="A2171" s="37"/>
      <c r="B2171" s="38"/>
      <c r="C2171" s="39"/>
      <c r="D2171" s="194" t="s">
        <v>206</v>
      </c>
      <c r="E2171" s="39"/>
      <c r="F2171" s="195" t="s">
        <v>2848</v>
      </c>
      <c r="G2171" s="39"/>
      <c r="H2171" s="39"/>
      <c r="I2171" s="196"/>
      <c r="J2171" s="39"/>
      <c r="K2171" s="39"/>
      <c r="L2171" s="42"/>
      <c r="M2171" s="197"/>
      <c r="N2171" s="198"/>
      <c r="O2171" s="67"/>
      <c r="P2171" s="67"/>
      <c r="Q2171" s="67"/>
      <c r="R2171" s="67"/>
      <c r="S2171" s="67"/>
      <c r="T2171" s="68"/>
      <c r="U2171" s="37"/>
      <c r="V2171" s="37"/>
      <c r="W2171" s="37"/>
      <c r="X2171" s="37"/>
      <c r="Y2171" s="37"/>
      <c r="Z2171" s="37"/>
      <c r="AA2171" s="37"/>
      <c r="AB2171" s="37"/>
      <c r="AC2171" s="37"/>
      <c r="AD2171" s="37"/>
      <c r="AE2171" s="37"/>
      <c r="AT2171" s="20" t="s">
        <v>206</v>
      </c>
      <c r="AU2171" s="20" t="s">
        <v>84</v>
      </c>
    </row>
    <row r="2172" spans="1:65" s="15" customFormat="1" ht="11.25">
      <c r="B2172" s="222"/>
      <c r="C2172" s="223"/>
      <c r="D2172" s="201" t="s">
        <v>213</v>
      </c>
      <c r="E2172" s="224" t="s">
        <v>28</v>
      </c>
      <c r="F2172" s="225" t="s">
        <v>725</v>
      </c>
      <c r="G2172" s="223"/>
      <c r="H2172" s="224" t="s">
        <v>28</v>
      </c>
      <c r="I2172" s="226"/>
      <c r="J2172" s="223"/>
      <c r="K2172" s="223"/>
      <c r="L2172" s="227"/>
      <c r="M2172" s="228"/>
      <c r="N2172" s="229"/>
      <c r="O2172" s="229"/>
      <c r="P2172" s="229"/>
      <c r="Q2172" s="229"/>
      <c r="R2172" s="229"/>
      <c r="S2172" s="229"/>
      <c r="T2172" s="230"/>
      <c r="AT2172" s="231" t="s">
        <v>213</v>
      </c>
      <c r="AU2172" s="231" t="s">
        <v>84</v>
      </c>
      <c r="AV2172" s="15" t="s">
        <v>82</v>
      </c>
      <c r="AW2172" s="15" t="s">
        <v>35</v>
      </c>
      <c r="AX2172" s="15" t="s">
        <v>74</v>
      </c>
      <c r="AY2172" s="231" t="s">
        <v>197</v>
      </c>
    </row>
    <row r="2173" spans="1:65" s="15" customFormat="1" ht="11.25">
      <c r="B2173" s="222"/>
      <c r="C2173" s="223"/>
      <c r="D2173" s="201" t="s">
        <v>213</v>
      </c>
      <c r="E2173" s="224" t="s">
        <v>28</v>
      </c>
      <c r="F2173" s="225" t="s">
        <v>2849</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5" customFormat="1" ht="11.25">
      <c r="B2174" s="222"/>
      <c r="C2174" s="223"/>
      <c r="D2174" s="201" t="s">
        <v>213</v>
      </c>
      <c r="E2174" s="224" t="s">
        <v>28</v>
      </c>
      <c r="F2174" s="225" t="s">
        <v>990</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2850</v>
      </c>
      <c r="G2175" s="200"/>
      <c r="H2175" s="204">
        <v>5.04</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3" customFormat="1" ht="11.25">
      <c r="B2176" s="199"/>
      <c r="C2176" s="200"/>
      <c r="D2176" s="201" t="s">
        <v>213</v>
      </c>
      <c r="E2176" s="202" t="s">
        <v>28</v>
      </c>
      <c r="F2176" s="203" t="s">
        <v>2851</v>
      </c>
      <c r="G2176" s="200"/>
      <c r="H2176" s="204">
        <v>115.2</v>
      </c>
      <c r="I2176" s="205"/>
      <c r="J2176" s="200"/>
      <c r="K2176" s="200"/>
      <c r="L2176" s="206"/>
      <c r="M2176" s="207"/>
      <c r="N2176" s="208"/>
      <c r="O2176" s="208"/>
      <c r="P2176" s="208"/>
      <c r="Q2176" s="208"/>
      <c r="R2176" s="208"/>
      <c r="S2176" s="208"/>
      <c r="T2176" s="209"/>
      <c r="AT2176" s="210" t="s">
        <v>213</v>
      </c>
      <c r="AU2176" s="210" t="s">
        <v>84</v>
      </c>
      <c r="AV2176" s="13" t="s">
        <v>84</v>
      </c>
      <c r="AW2176" s="13" t="s">
        <v>35</v>
      </c>
      <c r="AX2176" s="13" t="s">
        <v>74</v>
      </c>
      <c r="AY2176" s="210" t="s">
        <v>197</v>
      </c>
    </row>
    <row r="2177" spans="1:65" s="16" customFormat="1" ht="11.25">
      <c r="B2177" s="232"/>
      <c r="C2177" s="233"/>
      <c r="D2177" s="201" t="s">
        <v>213</v>
      </c>
      <c r="E2177" s="234" t="s">
        <v>28</v>
      </c>
      <c r="F2177" s="235" t="s">
        <v>416</v>
      </c>
      <c r="G2177" s="233"/>
      <c r="H2177" s="236">
        <v>120.24</v>
      </c>
      <c r="I2177" s="237"/>
      <c r="J2177" s="233"/>
      <c r="K2177" s="233"/>
      <c r="L2177" s="238"/>
      <c r="M2177" s="239"/>
      <c r="N2177" s="240"/>
      <c r="O2177" s="240"/>
      <c r="P2177" s="240"/>
      <c r="Q2177" s="240"/>
      <c r="R2177" s="240"/>
      <c r="S2177" s="240"/>
      <c r="T2177" s="241"/>
      <c r="AT2177" s="242" t="s">
        <v>213</v>
      </c>
      <c r="AU2177" s="242" t="s">
        <v>84</v>
      </c>
      <c r="AV2177" s="16" t="s">
        <v>160</v>
      </c>
      <c r="AW2177" s="16" t="s">
        <v>35</v>
      </c>
      <c r="AX2177" s="16" t="s">
        <v>74</v>
      </c>
      <c r="AY2177" s="242" t="s">
        <v>197</v>
      </c>
    </row>
    <row r="2178" spans="1:65" s="15" customFormat="1" ht="11.25">
      <c r="B2178" s="222"/>
      <c r="C2178" s="223"/>
      <c r="D2178" s="201" t="s">
        <v>213</v>
      </c>
      <c r="E2178" s="224" t="s">
        <v>28</v>
      </c>
      <c r="F2178" s="225" t="s">
        <v>2852</v>
      </c>
      <c r="G2178" s="223"/>
      <c r="H2178" s="224" t="s">
        <v>28</v>
      </c>
      <c r="I2178" s="226"/>
      <c r="J2178" s="223"/>
      <c r="K2178" s="223"/>
      <c r="L2178" s="227"/>
      <c r="M2178" s="228"/>
      <c r="N2178" s="229"/>
      <c r="O2178" s="229"/>
      <c r="P2178" s="229"/>
      <c r="Q2178" s="229"/>
      <c r="R2178" s="229"/>
      <c r="S2178" s="229"/>
      <c r="T2178" s="230"/>
      <c r="AT2178" s="231" t="s">
        <v>213</v>
      </c>
      <c r="AU2178" s="231" t="s">
        <v>84</v>
      </c>
      <c r="AV2178" s="15" t="s">
        <v>82</v>
      </c>
      <c r="AW2178" s="15" t="s">
        <v>35</v>
      </c>
      <c r="AX2178" s="15" t="s">
        <v>74</v>
      </c>
      <c r="AY2178" s="231" t="s">
        <v>197</v>
      </c>
    </row>
    <row r="2179" spans="1:65" s="13" customFormat="1" ht="11.25">
      <c r="B2179" s="199"/>
      <c r="C2179" s="200"/>
      <c r="D2179" s="201" t="s">
        <v>213</v>
      </c>
      <c r="E2179" s="202" t="s">
        <v>28</v>
      </c>
      <c r="F2179" s="203" t="s">
        <v>2853</v>
      </c>
      <c r="G2179" s="200"/>
      <c r="H2179" s="204">
        <v>309.7</v>
      </c>
      <c r="I2179" s="205"/>
      <c r="J2179" s="200"/>
      <c r="K2179" s="200"/>
      <c r="L2179" s="206"/>
      <c r="M2179" s="207"/>
      <c r="N2179" s="208"/>
      <c r="O2179" s="208"/>
      <c r="P2179" s="208"/>
      <c r="Q2179" s="208"/>
      <c r="R2179" s="208"/>
      <c r="S2179" s="208"/>
      <c r="T2179" s="209"/>
      <c r="AT2179" s="210" t="s">
        <v>213</v>
      </c>
      <c r="AU2179" s="210" t="s">
        <v>84</v>
      </c>
      <c r="AV2179" s="13" t="s">
        <v>84</v>
      </c>
      <c r="AW2179" s="13" t="s">
        <v>35</v>
      </c>
      <c r="AX2179" s="13" t="s">
        <v>74</v>
      </c>
      <c r="AY2179" s="210" t="s">
        <v>197</v>
      </c>
    </row>
    <row r="2180" spans="1:65" s="13" customFormat="1" ht="11.25">
      <c r="B2180" s="199"/>
      <c r="C2180" s="200"/>
      <c r="D2180" s="201" t="s">
        <v>213</v>
      </c>
      <c r="E2180" s="202" t="s">
        <v>28</v>
      </c>
      <c r="F2180" s="203" t="s">
        <v>2854</v>
      </c>
      <c r="G2180" s="200"/>
      <c r="H2180" s="204">
        <v>164.50200000000001</v>
      </c>
      <c r="I2180" s="205"/>
      <c r="J2180" s="200"/>
      <c r="K2180" s="200"/>
      <c r="L2180" s="206"/>
      <c r="M2180" s="207"/>
      <c r="N2180" s="208"/>
      <c r="O2180" s="208"/>
      <c r="P2180" s="208"/>
      <c r="Q2180" s="208"/>
      <c r="R2180" s="208"/>
      <c r="S2180" s="208"/>
      <c r="T2180" s="209"/>
      <c r="AT2180" s="210" t="s">
        <v>213</v>
      </c>
      <c r="AU2180" s="210" t="s">
        <v>84</v>
      </c>
      <c r="AV2180" s="13" t="s">
        <v>84</v>
      </c>
      <c r="AW2180" s="13" t="s">
        <v>35</v>
      </c>
      <c r="AX2180" s="13" t="s">
        <v>74</v>
      </c>
      <c r="AY2180" s="210" t="s">
        <v>197</v>
      </c>
    </row>
    <row r="2181" spans="1:65" s="16" customFormat="1" ht="11.25">
      <c r="B2181" s="232"/>
      <c r="C2181" s="233"/>
      <c r="D2181" s="201" t="s">
        <v>213</v>
      </c>
      <c r="E2181" s="234" t="s">
        <v>28</v>
      </c>
      <c r="F2181" s="235" t="s">
        <v>416</v>
      </c>
      <c r="G2181" s="233"/>
      <c r="H2181" s="236">
        <v>474.202</v>
      </c>
      <c r="I2181" s="237"/>
      <c r="J2181" s="233"/>
      <c r="K2181" s="233"/>
      <c r="L2181" s="238"/>
      <c r="M2181" s="239"/>
      <c r="N2181" s="240"/>
      <c r="O2181" s="240"/>
      <c r="P2181" s="240"/>
      <c r="Q2181" s="240"/>
      <c r="R2181" s="240"/>
      <c r="S2181" s="240"/>
      <c r="T2181" s="241"/>
      <c r="AT2181" s="242" t="s">
        <v>213</v>
      </c>
      <c r="AU2181" s="242" t="s">
        <v>84</v>
      </c>
      <c r="AV2181" s="16" t="s">
        <v>160</v>
      </c>
      <c r="AW2181" s="16" t="s">
        <v>35</v>
      </c>
      <c r="AX2181" s="16" t="s">
        <v>74</v>
      </c>
      <c r="AY2181" s="242" t="s">
        <v>197</v>
      </c>
    </row>
    <row r="2182" spans="1:65" s="14" customFormat="1" ht="11.25">
      <c r="B2182" s="211"/>
      <c r="C2182" s="212"/>
      <c r="D2182" s="201" t="s">
        <v>213</v>
      </c>
      <c r="E2182" s="213" t="s">
        <v>28</v>
      </c>
      <c r="F2182" s="214" t="s">
        <v>226</v>
      </c>
      <c r="G2182" s="212"/>
      <c r="H2182" s="215">
        <v>594.44200000000001</v>
      </c>
      <c r="I2182" s="216"/>
      <c r="J2182" s="212"/>
      <c r="K2182" s="212"/>
      <c r="L2182" s="217"/>
      <c r="M2182" s="218"/>
      <c r="N2182" s="219"/>
      <c r="O2182" s="219"/>
      <c r="P2182" s="219"/>
      <c r="Q2182" s="219"/>
      <c r="R2182" s="219"/>
      <c r="S2182" s="219"/>
      <c r="T2182" s="220"/>
      <c r="AT2182" s="221" t="s">
        <v>213</v>
      </c>
      <c r="AU2182" s="221" t="s">
        <v>84</v>
      </c>
      <c r="AV2182" s="14" t="s">
        <v>204</v>
      </c>
      <c r="AW2182" s="14" t="s">
        <v>35</v>
      </c>
      <c r="AX2182" s="14" t="s">
        <v>82</v>
      </c>
      <c r="AY2182" s="221" t="s">
        <v>197</v>
      </c>
    </row>
    <row r="2183" spans="1:65" s="2" customFormat="1" ht="24.2" customHeight="1">
      <c r="A2183" s="37"/>
      <c r="B2183" s="38"/>
      <c r="C2183" s="181" t="s">
        <v>2855</v>
      </c>
      <c r="D2183" s="181" t="s">
        <v>199</v>
      </c>
      <c r="E2183" s="182" t="s">
        <v>2856</v>
      </c>
      <c r="F2183" s="183" t="s">
        <v>2857</v>
      </c>
      <c r="G2183" s="184" t="s">
        <v>202</v>
      </c>
      <c r="H2183" s="185">
        <v>767.72</v>
      </c>
      <c r="I2183" s="186"/>
      <c r="J2183" s="187">
        <f>ROUND(I2183*H2183,2)</f>
        <v>0</v>
      </c>
      <c r="K2183" s="183" t="s">
        <v>203</v>
      </c>
      <c r="L2183" s="42"/>
      <c r="M2183" s="188" t="s">
        <v>28</v>
      </c>
      <c r="N2183" s="189" t="s">
        <v>45</v>
      </c>
      <c r="O2183" s="67"/>
      <c r="P2183" s="190">
        <f>O2183*H2183</f>
        <v>0</v>
      </c>
      <c r="Q2183" s="190">
        <v>2.188E-2</v>
      </c>
      <c r="R2183" s="190">
        <f>Q2183*H2183</f>
        <v>16.797713600000002</v>
      </c>
      <c r="S2183" s="190">
        <v>0</v>
      </c>
      <c r="T2183" s="191">
        <f>S2183*H2183</f>
        <v>0</v>
      </c>
      <c r="U2183" s="37"/>
      <c r="V2183" s="37"/>
      <c r="W2183" s="37"/>
      <c r="X2183" s="37"/>
      <c r="Y2183" s="37"/>
      <c r="Z2183" s="37"/>
      <c r="AA2183" s="37"/>
      <c r="AB2183" s="37"/>
      <c r="AC2183" s="37"/>
      <c r="AD2183" s="37"/>
      <c r="AE2183" s="37"/>
      <c r="AR2183" s="192" t="s">
        <v>283</v>
      </c>
      <c r="AT2183" s="192" t="s">
        <v>199</v>
      </c>
      <c r="AU2183" s="192" t="s">
        <v>84</v>
      </c>
      <c r="AY2183" s="20" t="s">
        <v>197</v>
      </c>
      <c r="BE2183" s="193">
        <f>IF(N2183="základní",J2183,0)</f>
        <v>0</v>
      </c>
      <c r="BF2183" s="193">
        <f>IF(N2183="snížená",J2183,0)</f>
        <v>0</v>
      </c>
      <c r="BG2183" s="193">
        <f>IF(N2183="zákl. přenesená",J2183,0)</f>
        <v>0</v>
      </c>
      <c r="BH2183" s="193">
        <f>IF(N2183="sníž. přenesená",J2183,0)</f>
        <v>0</v>
      </c>
      <c r="BI2183" s="193">
        <f>IF(N2183="nulová",J2183,0)</f>
        <v>0</v>
      </c>
      <c r="BJ2183" s="20" t="s">
        <v>82</v>
      </c>
      <c r="BK2183" s="193">
        <f>ROUND(I2183*H2183,2)</f>
        <v>0</v>
      </c>
      <c r="BL2183" s="20" t="s">
        <v>283</v>
      </c>
      <c r="BM2183" s="192" t="s">
        <v>2858</v>
      </c>
    </row>
    <row r="2184" spans="1:65" s="2" customFormat="1" ht="11.25">
      <c r="A2184" s="37"/>
      <c r="B2184" s="38"/>
      <c r="C2184" s="39"/>
      <c r="D2184" s="194" t="s">
        <v>206</v>
      </c>
      <c r="E2184" s="39"/>
      <c r="F2184" s="195" t="s">
        <v>2859</v>
      </c>
      <c r="G2184" s="39"/>
      <c r="H2184" s="39"/>
      <c r="I2184" s="196"/>
      <c r="J2184" s="39"/>
      <c r="K2184" s="39"/>
      <c r="L2184" s="42"/>
      <c r="M2184" s="197"/>
      <c r="N2184" s="198"/>
      <c r="O2184" s="67"/>
      <c r="P2184" s="67"/>
      <c r="Q2184" s="67"/>
      <c r="R2184" s="67"/>
      <c r="S2184" s="67"/>
      <c r="T2184" s="68"/>
      <c r="U2184" s="37"/>
      <c r="V2184" s="37"/>
      <c r="W2184" s="37"/>
      <c r="X2184" s="37"/>
      <c r="Y2184" s="37"/>
      <c r="Z2184" s="37"/>
      <c r="AA2184" s="37"/>
      <c r="AB2184" s="37"/>
      <c r="AC2184" s="37"/>
      <c r="AD2184" s="37"/>
      <c r="AE2184" s="37"/>
      <c r="AT2184" s="20" t="s">
        <v>206</v>
      </c>
      <c r="AU2184" s="20" t="s">
        <v>84</v>
      </c>
    </row>
    <row r="2185" spans="1:65" s="15" customFormat="1" ht="11.25">
      <c r="B2185" s="222"/>
      <c r="C2185" s="223"/>
      <c r="D2185" s="201" t="s">
        <v>213</v>
      </c>
      <c r="E2185" s="224" t="s">
        <v>28</v>
      </c>
      <c r="F2185" s="225" t="s">
        <v>725</v>
      </c>
      <c r="G2185" s="223"/>
      <c r="H2185" s="224" t="s">
        <v>28</v>
      </c>
      <c r="I2185" s="226"/>
      <c r="J2185" s="223"/>
      <c r="K2185" s="223"/>
      <c r="L2185" s="227"/>
      <c r="M2185" s="228"/>
      <c r="N2185" s="229"/>
      <c r="O2185" s="229"/>
      <c r="P2185" s="229"/>
      <c r="Q2185" s="229"/>
      <c r="R2185" s="229"/>
      <c r="S2185" s="229"/>
      <c r="T2185" s="230"/>
      <c r="AT2185" s="231" t="s">
        <v>213</v>
      </c>
      <c r="AU2185" s="231" t="s">
        <v>84</v>
      </c>
      <c r="AV2185" s="15" t="s">
        <v>82</v>
      </c>
      <c r="AW2185" s="15" t="s">
        <v>35</v>
      </c>
      <c r="AX2185" s="15" t="s">
        <v>74</v>
      </c>
      <c r="AY2185" s="231" t="s">
        <v>197</v>
      </c>
    </row>
    <row r="2186" spans="1:65" s="15" customFormat="1" ht="11.25">
      <c r="B2186" s="222"/>
      <c r="C2186" s="223"/>
      <c r="D2186" s="201" t="s">
        <v>213</v>
      </c>
      <c r="E2186" s="224" t="s">
        <v>28</v>
      </c>
      <c r="F2186" s="225" t="s">
        <v>2860</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3" customFormat="1" ht="11.25">
      <c r="B2187" s="199"/>
      <c r="C2187" s="200"/>
      <c r="D2187" s="201" t="s">
        <v>213</v>
      </c>
      <c r="E2187" s="202" t="s">
        <v>28</v>
      </c>
      <c r="F2187" s="203" t="s">
        <v>2861</v>
      </c>
      <c r="G2187" s="200"/>
      <c r="H2187" s="204">
        <v>1271</v>
      </c>
      <c r="I2187" s="205"/>
      <c r="J2187" s="200"/>
      <c r="K2187" s="200"/>
      <c r="L2187" s="206"/>
      <c r="M2187" s="207"/>
      <c r="N2187" s="208"/>
      <c r="O2187" s="208"/>
      <c r="P2187" s="208"/>
      <c r="Q2187" s="208"/>
      <c r="R2187" s="208"/>
      <c r="S2187" s="208"/>
      <c r="T2187" s="209"/>
      <c r="AT2187" s="210" t="s">
        <v>213</v>
      </c>
      <c r="AU2187" s="210" t="s">
        <v>84</v>
      </c>
      <c r="AV2187" s="13" t="s">
        <v>84</v>
      </c>
      <c r="AW2187" s="13" t="s">
        <v>35</v>
      </c>
      <c r="AX2187" s="13" t="s">
        <v>74</v>
      </c>
      <c r="AY2187" s="210" t="s">
        <v>197</v>
      </c>
    </row>
    <row r="2188" spans="1:65" s="13" customFormat="1" ht="11.25">
      <c r="B2188" s="199"/>
      <c r="C2188" s="200"/>
      <c r="D2188" s="201" t="s">
        <v>213</v>
      </c>
      <c r="E2188" s="202" t="s">
        <v>28</v>
      </c>
      <c r="F2188" s="203" t="s">
        <v>2862</v>
      </c>
      <c r="G2188" s="200"/>
      <c r="H2188" s="204">
        <v>44.46</v>
      </c>
      <c r="I2188" s="205"/>
      <c r="J2188" s="200"/>
      <c r="K2188" s="200"/>
      <c r="L2188" s="206"/>
      <c r="M2188" s="207"/>
      <c r="N2188" s="208"/>
      <c r="O2188" s="208"/>
      <c r="P2188" s="208"/>
      <c r="Q2188" s="208"/>
      <c r="R2188" s="208"/>
      <c r="S2188" s="208"/>
      <c r="T2188" s="209"/>
      <c r="AT2188" s="210" t="s">
        <v>213</v>
      </c>
      <c r="AU2188" s="210" t="s">
        <v>84</v>
      </c>
      <c r="AV2188" s="13" t="s">
        <v>84</v>
      </c>
      <c r="AW2188" s="13" t="s">
        <v>35</v>
      </c>
      <c r="AX2188" s="13" t="s">
        <v>74</v>
      </c>
      <c r="AY2188" s="210" t="s">
        <v>197</v>
      </c>
    </row>
    <row r="2189" spans="1:65" s="13" customFormat="1" ht="11.25">
      <c r="B2189" s="199"/>
      <c r="C2189" s="200"/>
      <c r="D2189" s="201" t="s">
        <v>213</v>
      </c>
      <c r="E2189" s="202" t="s">
        <v>28</v>
      </c>
      <c r="F2189" s="203" t="s">
        <v>2863</v>
      </c>
      <c r="G2189" s="200"/>
      <c r="H2189" s="204">
        <v>-417.6</v>
      </c>
      <c r="I2189" s="205"/>
      <c r="J2189" s="200"/>
      <c r="K2189" s="200"/>
      <c r="L2189" s="206"/>
      <c r="M2189" s="207"/>
      <c r="N2189" s="208"/>
      <c r="O2189" s="208"/>
      <c r="P2189" s="208"/>
      <c r="Q2189" s="208"/>
      <c r="R2189" s="208"/>
      <c r="S2189" s="208"/>
      <c r="T2189" s="209"/>
      <c r="AT2189" s="210" t="s">
        <v>213</v>
      </c>
      <c r="AU2189" s="210" t="s">
        <v>84</v>
      </c>
      <c r="AV2189" s="13" t="s">
        <v>84</v>
      </c>
      <c r="AW2189" s="13" t="s">
        <v>35</v>
      </c>
      <c r="AX2189" s="13" t="s">
        <v>74</v>
      </c>
      <c r="AY2189" s="210" t="s">
        <v>197</v>
      </c>
    </row>
    <row r="2190" spans="1:65" s="13" customFormat="1" ht="11.25">
      <c r="B2190" s="199"/>
      <c r="C2190" s="200"/>
      <c r="D2190" s="201" t="s">
        <v>213</v>
      </c>
      <c r="E2190" s="202" t="s">
        <v>28</v>
      </c>
      <c r="F2190" s="203" t="s">
        <v>2864</v>
      </c>
      <c r="G2190" s="200"/>
      <c r="H2190" s="204">
        <v>-130.13999999999999</v>
      </c>
      <c r="I2190" s="205"/>
      <c r="J2190" s="200"/>
      <c r="K2190" s="200"/>
      <c r="L2190" s="206"/>
      <c r="M2190" s="207"/>
      <c r="N2190" s="208"/>
      <c r="O2190" s="208"/>
      <c r="P2190" s="208"/>
      <c r="Q2190" s="208"/>
      <c r="R2190" s="208"/>
      <c r="S2190" s="208"/>
      <c r="T2190" s="209"/>
      <c r="AT2190" s="210" t="s">
        <v>213</v>
      </c>
      <c r="AU2190" s="210" t="s">
        <v>84</v>
      </c>
      <c r="AV2190" s="13" t="s">
        <v>84</v>
      </c>
      <c r="AW2190" s="13" t="s">
        <v>35</v>
      </c>
      <c r="AX2190" s="13" t="s">
        <v>74</v>
      </c>
      <c r="AY2190" s="210" t="s">
        <v>197</v>
      </c>
    </row>
    <row r="2191" spans="1:65" s="14" customFormat="1" ht="11.25">
      <c r="B2191" s="211"/>
      <c r="C2191" s="212"/>
      <c r="D2191" s="201" t="s">
        <v>213</v>
      </c>
      <c r="E2191" s="213" t="s">
        <v>28</v>
      </c>
      <c r="F2191" s="214" t="s">
        <v>226</v>
      </c>
      <c r="G2191" s="212"/>
      <c r="H2191" s="215">
        <v>767.72</v>
      </c>
      <c r="I2191" s="216"/>
      <c r="J2191" s="212"/>
      <c r="K2191" s="212"/>
      <c r="L2191" s="217"/>
      <c r="M2191" s="218"/>
      <c r="N2191" s="219"/>
      <c r="O2191" s="219"/>
      <c r="P2191" s="219"/>
      <c r="Q2191" s="219"/>
      <c r="R2191" s="219"/>
      <c r="S2191" s="219"/>
      <c r="T2191" s="220"/>
      <c r="AT2191" s="221" t="s">
        <v>213</v>
      </c>
      <c r="AU2191" s="221" t="s">
        <v>84</v>
      </c>
      <c r="AV2191" s="14" t="s">
        <v>204</v>
      </c>
      <c r="AW2191" s="14" t="s">
        <v>35</v>
      </c>
      <c r="AX2191" s="14" t="s">
        <v>82</v>
      </c>
      <c r="AY2191" s="221" t="s">
        <v>197</v>
      </c>
    </row>
    <row r="2192" spans="1:65" s="2" customFormat="1" ht="24.2" customHeight="1">
      <c r="A2192" s="37"/>
      <c r="B2192" s="38"/>
      <c r="C2192" s="181" t="s">
        <v>2865</v>
      </c>
      <c r="D2192" s="181" t="s">
        <v>199</v>
      </c>
      <c r="E2192" s="182" t="s">
        <v>2866</v>
      </c>
      <c r="F2192" s="183" t="s">
        <v>2867</v>
      </c>
      <c r="G2192" s="184" t="s">
        <v>265</v>
      </c>
      <c r="H2192" s="185">
        <v>44.46</v>
      </c>
      <c r="I2192" s="186"/>
      <c r="J2192" s="187">
        <f>ROUND(I2192*H2192,2)</f>
        <v>0</v>
      </c>
      <c r="K2192" s="183" t="s">
        <v>203</v>
      </c>
      <c r="L2192" s="42"/>
      <c r="M2192" s="188" t="s">
        <v>28</v>
      </c>
      <c r="N2192" s="189" t="s">
        <v>45</v>
      </c>
      <c r="O2192" s="67"/>
      <c r="P2192" s="190">
        <f>O2192*H2192</f>
        <v>0</v>
      </c>
      <c r="Q2192" s="190">
        <v>6.6299999999999996E-3</v>
      </c>
      <c r="R2192" s="190">
        <f>Q2192*H2192</f>
        <v>0.29476979999999997</v>
      </c>
      <c r="S2192" s="190">
        <v>0</v>
      </c>
      <c r="T2192" s="191">
        <f>S2192*H2192</f>
        <v>0</v>
      </c>
      <c r="U2192" s="37"/>
      <c r="V2192" s="37"/>
      <c r="W2192" s="37"/>
      <c r="X2192" s="37"/>
      <c r="Y2192" s="37"/>
      <c r="Z2192" s="37"/>
      <c r="AA2192" s="37"/>
      <c r="AB2192" s="37"/>
      <c r="AC2192" s="37"/>
      <c r="AD2192" s="37"/>
      <c r="AE2192" s="37"/>
      <c r="AR2192" s="192" t="s">
        <v>283</v>
      </c>
      <c r="AT2192" s="192" t="s">
        <v>199</v>
      </c>
      <c r="AU2192" s="192" t="s">
        <v>84</v>
      </c>
      <c r="AY2192" s="20" t="s">
        <v>197</v>
      </c>
      <c r="BE2192" s="193">
        <f>IF(N2192="základní",J2192,0)</f>
        <v>0</v>
      </c>
      <c r="BF2192" s="193">
        <f>IF(N2192="snížená",J2192,0)</f>
        <v>0</v>
      </c>
      <c r="BG2192" s="193">
        <f>IF(N2192="zákl. přenesená",J2192,0)</f>
        <v>0</v>
      </c>
      <c r="BH2192" s="193">
        <f>IF(N2192="sníž. přenesená",J2192,0)</f>
        <v>0</v>
      </c>
      <c r="BI2192" s="193">
        <f>IF(N2192="nulová",J2192,0)</f>
        <v>0</v>
      </c>
      <c r="BJ2192" s="20" t="s">
        <v>82</v>
      </c>
      <c r="BK2192" s="193">
        <f>ROUND(I2192*H2192,2)</f>
        <v>0</v>
      </c>
      <c r="BL2192" s="20" t="s">
        <v>283</v>
      </c>
      <c r="BM2192" s="192" t="s">
        <v>2868</v>
      </c>
    </row>
    <row r="2193" spans="1:65" s="2" customFormat="1" ht="11.25">
      <c r="A2193" s="37"/>
      <c r="B2193" s="38"/>
      <c r="C2193" s="39"/>
      <c r="D2193" s="194" t="s">
        <v>206</v>
      </c>
      <c r="E2193" s="39"/>
      <c r="F2193" s="195" t="s">
        <v>2869</v>
      </c>
      <c r="G2193" s="39"/>
      <c r="H2193" s="39"/>
      <c r="I2193" s="196"/>
      <c r="J2193" s="39"/>
      <c r="K2193" s="39"/>
      <c r="L2193" s="42"/>
      <c r="M2193" s="197"/>
      <c r="N2193" s="198"/>
      <c r="O2193" s="67"/>
      <c r="P2193" s="67"/>
      <c r="Q2193" s="67"/>
      <c r="R2193" s="67"/>
      <c r="S2193" s="67"/>
      <c r="T2193" s="68"/>
      <c r="U2193" s="37"/>
      <c r="V2193" s="37"/>
      <c r="W2193" s="37"/>
      <c r="X2193" s="37"/>
      <c r="Y2193" s="37"/>
      <c r="Z2193" s="37"/>
      <c r="AA2193" s="37"/>
      <c r="AB2193" s="37"/>
      <c r="AC2193" s="37"/>
      <c r="AD2193" s="37"/>
      <c r="AE2193" s="37"/>
      <c r="AT2193" s="20" t="s">
        <v>206</v>
      </c>
      <c r="AU2193" s="20" t="s">
        <v>84</v>
      </c>
    </row>
    <row r="2194" spans="1:65" s="15" customFormat="1" ht="11.25">
      <c r="B2194" s="222"/>
      <c r="C2194" s="223"/>
      <c r="D2194" s="201" t="s">
        <v>213</v>
      </c>
      <c r="E2194" s="224" t="s">
        <v>28</v>
      </c>
      <c r="F2194" s="225" t="s">
        <v>725</v>
      </c>
      <c r="G2194" s="223"/>
      <c r="H2194" s="224" t="s">
        <v>28</v>
      </c>
      <c r="I2194" s="226"/>
      <c r="J2194" s="223"/>
      <c r="K2194" s="223"/>
      <c r="L2194" s="227"/>
      <c r="M2194" s="228"/>
      <c r="N2194" s="229"/>
      <c r="O2194" s="229"/>
      <c r="P2194" s="229"/>
      <c r="Q2194" s="229"/>
      <c r="R2194" s="229"/>
      <c r="S2194" s="229"/>
      <c r="T2194" s="230"/>
      <c r="AT2194" s="231" t="s">
        <v>213</v>
      </c>
      <c r="AU2194" s="231" t="s">
        <v>84</v>
      </c>
      <c r="AV2194" s="15" t="s">
        <v>82</v>
      </c>
      <c r="AW2194" s="15" t="s">
        <v>35</v>
      </c>
      <c r="AX2194" s="15" t="s">
        <v>74</v>
      </c>
      <c r="AY2194" s="231" t="s">
        <v>197</v>
      </c>
    </row>
    <row r="2195" spans="1:65" s="15" customFormat="1" ht="11.25">
      <c r="B2195" s="222"/>
      <c r="C2195" s="223"/>
      <c r="D2195" s="201" t="s">
        <v>213</v>
      </c>
      <c r="E2195" s="224" t="s">
        <v>28</v>
      </c>
      <c r="F2195" s="225" t="s">
        <v>2849</v>
      </c>
      <c r="G2195" s="223"/>
      <c r="H2195" s="224" t="s">
        <v>28</v>
      </c>
      <c r="I2195" s="226"/>
      <c r="J2195" s="223"/>
      <c r="K2195" s="223"/>
      <c r="L2195" s="227"/>
      <c r="M2195" s="228"/>
      <c r="N2195" s="229"/>
      <c r="O2195" s="229"/>
      <c r="P2195" s="229"/>
      <c r="Q2195" s="229"/>
      <c r="R2195" s="229"/>
      <c r="S2195" s="229"/>
      <c r="T2195" s="230"/>
      <c r="AT2195" s="231" t="s">
        <v>213</v>
      </c>
      <c r="AU2195" s="231" t="s">
        <v>84</v>
      </c>
      <c r="AV2195" s="15" t="s">
        <v>82</v>
      </c>
      <c r="AW2195" s="15" t="s">
        <v>35</v>
      </c>
      <c r="AX2195" s="15" t="s">
        <v>74</v>
      </c>
      <c r="AY2195" s="231" t="s">
        <v>197</v>
      </c>
    </row>
    <row r="2196" spans="1:65" s="15" customFormat="1" ht="11.25">
      <c r="B2196" s="222"/>
      <c r="C2196" s="223"/>
      <c r="D2196" s="201" t="s">
        <v>213</v>
      </c>
      <c r="E2196" s="224" t="s">
        <v>28</v>
      </c>
      <c r="F2196" s="225" t="s">
        <v>2870</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3" customFormat="1" ht="11.25">
      <c r="B2197" s="199"/>
      <c r="C2197" s="200"/>
      <c r="D2197" s="201" t="s">
        <v>213</v>
      </c>
      <c r="E2197" s="202" t="s">
        <v>28</v>
      </c>
      <c r="F2197" s="203" t="s">
        <v>2871</v>
      </c>
      <c r="G2197" s="200"/>
      <c r="H2197" s="204">
        <v>44.46</v>
      </c>
      <c r="I2197" s="205"/>
      <c r="J2197" s="200"/>
      <c r="K2197" s="200"/>
      <c r="L2197" s="206"/>
      <c r="M2197" s="207"/>
      <c r="N2197" s="208"/>
      <c r="O2197" s="208"/>
      <c r="P2197" s="208"/>
      <c r="Q2197" s="208"/>
      <c r="R2197" s="208"/>
      <c r="S2197" s="208"/>
      <c r="T2197" s="209"/>
      <c r="AT2197" s="210" t="s">
        <v>213</v>
      </c>
      <c r="AU2197" s="210" t="s">
        <v>84</v>
      </c>
      <c r="AV2197" s="13" t="s">
        <v>84</v>
      </c>
      <c r="AW2197" s="13" t="s">
        <v>35</v>
      </c>
      <c r="AX2197" s="13" t="s">
        <v>82</v>
      </c>
      <c r="AY2197" s="210" t="s">
        <v>197</v>
      </c>
    </row>
    <row r="2198" spans="1:65" s="2" customFormat="1" ht="16.5" customHeight="1">
      <c r="A2198" s="37"/>
      <c r="B2198" s="38"/>
      <c r="C2198" s="181" t="s">
        <v>2872</v>
      </c>
      <c r="D2198" s="181" t="s">
        <v>199</v>
      </c>
      <c r="E2198" s="182" t="s">
        <v>2873</v>
      </c>
      <c r="F2198" s="183" t="s">
        <v>2874</v>
      </c>
      <c r="G2198" s="184" t="s">
        <v>202</v>
      </c>
      <c r="H2198" s="185">
        <v>328.11500000000001</v>
      </c>
      <c r="I2198" s="186"/>
      <c r="J2198" s="187">
        <f>ROUND(I2198*H2198,2)</f>
        <v>0</v>
      </c>
      <c r="K2198" s="183" t="s">
        <v>203</v>
      </c>
      <c r="L2198" s="42"/>
      <c r="M2198" s="188" t="s">
        <v>28</v>
      </c>
      <c r="N2198" s="189" t="s">
        <v>45</v>
      </c>
      <c r="O2198" s="67"/>
      <c r="P2198" s="190">
        <f>O2198*H2198</f>
        <v>0</v>
      </c>
      <c r="Q2198" s="190">
        <v>1E-4</v>
      </c>
      <c r="R2198" s="190">
        <f>Q2198*H2198</f>
        <v>3.28115E-2</v>
      </c>
      <c r="S2198" s="190">
        <v>0</v>
      </c>
      <c r="T2198" s="191">
        <f>S2198*H2198</f>
        <v>0</v>
      </c>
      <c r="U2198" s="37"/>
      <c r="V2198" s="37"/>
      <c r="W2198" s="37"/>
      <c r="X2198" s="37"/>
      <c r="Y2198" s="37"/>
      <c r="Z2198" s="37"/>
      <c r="AA2198" s="37"/>
      <c r="AB2198" s="37"/>
      <c r="AC2198" s="37"/>
      <c r="AD2198" s="37"/>
      <c r="AE2198" s="37"/>
      <c r="AR2198" s="192" t="s">
        <v>283</v>
      </c>
      <c r="AT2198" s="192" t="s">
        <v>199</v>
      </c>
      <c r="AU2198" s="192" t="s">
        <v>84</v>
      </c>
      <c r="AY2198" s="20" t="s">
        <v>197</v>
      </c>
      <c r="BE2198" s="193">
        <f>IF(N2198="základní",J2198,0)</f>
        <v>0</v>
      </c>
      <c r="BF2198" s="193">
        <f>IF(N2198="snížená",J2198,0)</f>
        <v>0</v>
      </c>
      <c r="BG2198" s="193">
        <f>IF(N2198="zákl. přenesená",J2198,0)</f>
        <v>0</v>
      </c>
      <c r="BH2198" s="193">
        <f>IF(N2198="sníž. přenesená",J2198,0)</f>
        <v>0</v>
      </c>
      <c r="BI2198" s="193">
        <f>IF(N2198="nulová",J2198,0)</f>
        <v>0</v>
      </c>
      <c r="BJ2198" s="20" t="s">
        <v>82</v>
      </c>
      <c r="BK2198" s="193">
        <f>ROUND(I2198*H2198,2)</f>
        <v>0</v>
      </c>
      <c r="BL2198" s="20" t="s">
        <v>283</v>
      </c>
      <c r="BM2198" s="192" t="s">
        <v>2875</v>
      </c>
    </row>
    <row r="2199" spans="1:65" s="2" customFormat="1" ht="11.25">
      <c r="A2199" s="37"/>
      <c r="B2199" s="38"/>
      <c r="C2199" s="39"/>
      <c r="D2199" s="194" t="s">
        <v>206</v>
      </c>
      <c r="E2199" s="39"/>
      <c r="F2199" s="195" t="s">
        <v>2876</v>
      </c>
      <c r="G2199" s="39"/>
      <c r="H2199" s="39"/>
      <c r="I2199" s="196"/>
      <c r="J2199" s="39"/>
      <c r="K2199" s="39"/>
      <c r="L2199" s="42"/>
      <c r="M2199" s="197"/>
      <c r="N2199" s="198"/>
      <c r="O2199" s="67"/>
      <c r="P2199" s="67"/>
      <c r="Q2199" s="67"/>
      <c r="R2199" s="67"/>
      <c r="S2199" s="67"/>
      <c r="T2199" s="68"/>
      <c r="U2199" s="37"/>
      <c r="V2199" s="37"/>
      <c r="W2199" s="37"/>
      <c r="X2199" s="37"/>
      <c r="Y2199" s="37"/>
      <c r="Z2199" s="37"/>
      <c r="AA2199" s="37"/>
      <c r="AB2199" s="37"/>
      <c r="AC2199" s="37"/>
      <c r="AD2199" s="37"/>
      <c r="AE2199" s="37"/>
      <c r="AT2199" s="20" t="s">
        <v>206</v>
      </c>
      <c r="AU2199" s="20" t="s">
        <v>84</v>
      </c>
    </row>
    <row r="2200" spans="1:65" s="15" customFormat="1" ht="11.25">
      <c r="B2200" s="222"/>
      <c r="C2200" s="223"/>
      <c r="D2200" s="201" t="s">
        <v>213</v>
      </c>
      <c r="E2200" s="224" t="s">
        <v>28</v>
      </c>
      <c r="F2200" s="225" t="s">
        <v>725</v>
      </c>
      <c r="G2200" s="223"/>
      <c r="H2200" s="224" t="s">
        <v>28</v>
      </c>
      <c r="I2200" s="226"/>
      <c r="J2200" s="223"/>
      <c r="K2200" s="223"/>
      <c r="L2200" s="227"/>
      <c r="M2200" s="228"/>
      <c r="N2200" s="229"/>
      <c r="O2200" s="229"/>
      <c r="P2200" s="229"/>
      <c r="Q2200" s="229"/>
      <c r="R2200" s="229"/>
      <c r="S2200" s="229"/>
      <c r="T2200" s="230"/>
      <c r="AT2200" s="231" t="s">
        <v>213</v>
      </c>
      <c r="AU2200" s="231" t="s">
        <v>84</v>
      </c>
      <c r="AV2200" s="15" t="s">
        <v>82</v>
      </c>
      <c r="AW2200" s="15" t="s">
        <v>35</v>
      </c>
      <c r="AX2200" s="15" t="s">
        <v>74</v>
      </c>
      <c r="AY2200" s="231" t="s">
        <v>197</v>
      </c>
    </row>
    <row r="2201" spans="1:65" s="15" customFormat="1" ht="11.25">
      <c r="B2201" s="222"/>
      <c r="C2201" s="223"/>
      <c r="D2201" s="201" t="s">
        <v>213</v>
      </c>
      <c r="E2201" s="224" t="s">
        <v>28</v>
      </c>
      <c r="F2201" s="225" t="s">
        <v>2849</v>
      </c>
      <c r="G2201" s="223"/>
      <c r="H2201" s="224" t="s">
        <v>28</v>
      </c>
      <c r="I2201" s="226"/>
      <c r="J2201" s="223"/>
      <c r="K2201" s="223"/>
      <c r="L2201" s="227"/>
      <c r="M2201" s="228"/>
      <c r="N2201" s="229"/>
      <c r="O2201" s="229"/>
      <c r="P2201" s="229"/>
      <c r="Q2201" s="229"/>
      <c r="R2201" s="229"/>
      <c r="S2201" s="229"/>
      <c r="T2201" s="230"/>
      <c r="AT2201" s="231" t="s">
        <v>213</v>
      </c>
      <c r="AU2201" s="231" t="s">
        <v>84</v>
      </c>
      <c r="AV2201" s="15" t="s">
        <v>82</v>
      </c>
      <c r="AW2201" s="15" t="s">
        <v>35</v>
      </c>
      <c r="AX2201" s="15" t="s">
        <v>74</v>
      </c>
      <c r="AY2201" s="231" t="s">
        <v>197</v>
      </c>
    </row>
    <row r="2202" spans="1:65" s="15" customFormat="1" ht="11.25">
      <c r="B2202" s="222"/>
      <c r="C2202" s="223"/>
      <c r="D2202" s="201" t="s">
        <v>213</v>
      </c>
      <c r="E2202" s="224" t="s">
        <v>28</v>
      </c>
      <c r="F2202" s="225" t="s">
        <v>2870</v>
      </c>
      <c r="G2202" s="223"/>
      <c r="H2202" s="224" t="s">
        <v>28</v>
      </c>
      <c r="I2202" s="226"/>
      <c r="J2202" s="223"/>
      <c r="K2202" s="223"/>
      <c r="L2202" s="227"/>
      <c r="M2202" s="228"/>
      <c r="N2202" s="229"/>
      <c r="O2202" s="229"/>
      <c r="P2202" s="229"/>
      <c r="Q2202" s="229"/>
      <c r="R2202" s="229"/>
      <c r="S2202" s="229"/>
      <c r="T2202" s="230"/>
      <c r="AT2202" s="231" t="s">
        <v>213</v>
      </c>
      <c r="AU2202" s="231" t="s">
        <v>84</v>
      </c>
      <c r="AV2202" s="15" t="s">
        <v>82</v>
      </c>
      <c r="AW2202" s="15" t="s">
        <v>35</v>
      </c>
      <c r="AX2202" s="15" t="s">
        <v>74</v>
      </c>
      <c r="AY2202" s="231" t="s">
        <v>197</v>
      </c>
    </row>
    <row r="2203" spans="1:65" s="13" customFormat="1" ht="11.25">
      <c r="B2203" s="199"/>
      <c r="C2203" s="200"/>
      <c r="D2203" s="201" t="s">
        <v>213</v>
      </c>
      <c r="E2203" s="202" t="s">
        <v>28</v>
      </c>
      <c r="F2203" s="203" t="s">
        <v>2854</v>
      </c>
      <c r="G2203" s="200"/>
      <c r="H2203" s="204">
        <v>164.50200000000001</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74</v>
      </c>
      <c r="AY2203" s="210" t="s">
        <v>197</v>
      </c>
    </row>
    <row r="2204" spans="1:65" s="15" customFormat="1" ht="11.25">
      <c r="B2204" s="222"/>
      <c r="C2204" s="223"/>
      <c r="D2204" s="201" t="s">
        <v>213</v>
      </c>
      <c r="E2204" s="224" t="s">
        <v>28</v>
      </c>
      <c r="F2204" s="225" t="s">
        <v>2877</v>
      </c>
      <c r="G2204" s="223"/>
      <c r="H2204" s="224" t="s">
        <v>28</v>
      </c>
      <c r="I2204" s="226"/>
      <c r="J2204" s="223"/>
      <c r="K2204" s="223"/>
      <c r="L2204" s="227"/>
      <c r="M2204" s="228"/>
      <c r="N2204" s="229"/>
      <c r="O2204" s="229"/>
      <c r="P2204" s="229"/>
      <c r="Q2204" s="229"/>
      <c r="R2204" s="229"/>
      <c r="S2204" s="229"/>
      <c r="T2204" s="230"/>
      <c r="AT2204" s="231" t="s">
        <v>213</v>
      </c>
      <c r="AU2204" s="231" t="s">
        <v>84</v>
      </c>
      <c r="AV2204" s="15" t="s">
        <v>82</v>
      </c>
      <c r="AW2204" s="15" t="s">
        <v>35</v>
      </c>
      <c r="AX2204" s="15" t="s">
        <v>74</v>
      </c>
      <c r="AY2204" s="231" t="s">
        <v>197</v>
      </c>
    </row>
    <row r="2205" spans="1:65" s="13" customFormat="1" ht="11.25">
      <c r="B2205" s="199"/>
      <c r="C2205" s="200"/>
      <c r="D2205" s="201" t="s">
        <v>213</v>
      </c>
      <c r="E2205" s="202" t="s">
        <v>28</v>
      </c>
      <c r="F2205" s="203" t="s">
        <v>2878</v>
      </c>
      <c r="G2205" s="200"/>
      <c r="H2205" s="204">
        <v>163.613</v>
      </c>
      <c r="I2205" s="205"/>
      <c r="J2205" s="200"/>
      <c r="K2205" s="200"/>
      <c r="L2205" s="206"/>
      <c r="M2205" s="207"/>
      <c r="N2205" s="208"/>
      <c r="O2205" s="208"/>
      <c r="P2205" s="208"/>
      <c r="Q2205" s="208"/>
      <c r="R2205" s="208"/>
      <c r="S2205" s="208"/>
      <c r="T2205" s="209"/>
      <c r="AT2205" s="210" t="s">
        <v>213</v>
      </c>
      <c r="AU2205" s="210" t="s">
        <v>84</v>
      </c>
      <c r="AV2205" s="13" t="s">
        <v>84</v>
      </c>
      <c r="AW2205" s="13" t="s">
        <v>35</v>
      </c>
      <c r="AX2205" s="13" t="s">
        <v>74</v>
      </c>
      <c r="AY2205" s="210" t="s">
        <v>197</v>
      </c>
    </row>
    <row r="2206" spans="1:65" s="14" customFormat="1" ht="11.25">
      <c r="B2206" s="211"/>
      <c r="C2206" s="212"/>
      <c r="D2206" s="201" t="s">
        <v>213</v>
      </c>
      <c r="E2206" s="213" t="s">
        <v>28</v>
      </c>
      <c r="F2206" s="214" t="s">
        <v>226</v>
      </c>
      <c r="G2206" s="212"/>
      <c r="H2206" s="215">
        <v>328.11500000000001</v>
      </c>
      <c r="I2206" s="216"/>
      <c r="J2206" s="212"/>
      <c r="K2206" s="212"/>
      <c r="L2206" s="217"/>
      <c r="M2206" s="218"/>
      <c r="N2206" s="219"/>
      <c r="O2206" s="219"/>
      <c r="P2206" s="219"/>
      <c r="Q2206" s="219"/>
      <c r="R2206" s="219"/>
      <c r="S2206" s="219"/>
      <c r="T2206" s="220"/>
      <c r="AT2206" s="221" t="s">
        <v>213</v>
      </c>
      <c r="AU2206" s="221" t="s">
        <v>84</v>
      </c>
      <c r="AV2206" s="14" t="s">
        <v>204</v>
      </c>
      <c r="AW2206" s="14" t="s">
        <v>35</v>
      </c>
      <c r="AX2206" s="14" t="s">
        <v>82</v>
      </c>
      <c r="AY2206" s="221" t="s">
        <v>197</v>
      </c>
    </row>
    <row r="2207" spans="1:65" s="2" customFormat="1" ht="24.2" customHeight="1">
      <c r="A2207" s="37"/>
      <c r="B2207" s="38"/>
      <c r="C2207" s="181" t="s">
        <v>2879</v>
      </c>
      <c r="D2207" s="181" t="s">
        <v>199</v>
      </c>
      <c r="E2207" s="182" t="s">
        <v>2880</v>
      </c>
      <c r="F2207" s="183" t="s">
        <v>2881</v>
      </c>
      <c r="G2207" s="184" t="s">
        <v>265</v>
      </c>
      <c r="H2207" s="185">
        <v>5.95</v>
      </c>
      <c r="I2207" s="186"/>
      <c r="J2207" s="187">
        <f>ROUND(I2207*H2207,2)</f>
        <v>0</v>
      </c>
      <c r="K2207" s="183" t="s">
        <v>203</v>
      </c>
      <c r="L2207" s="42"/>
      <c r="M2207" s="188" t="s">
        <v>28</v>
      </c>
      <c r="N2207" s="189" t="s">
        <v>45</v>
      </c>
      <c r="O2207" s="67"/>
      <c r="P2207" s="190">
        <f>O2207*H2207</f>
        <v>0</v>
      </c>
      <c r="Q2207" s="190">
        <v>5.0299999999999997E-3</v>
      </c>
      <c r="R2207" s="190">
        <f>Q2207*H2207</f>
        <v>2.99285E-2</v>
      </c>
      <c r="S2207" s="190">
        <v>0</v>
      </c>
      <c r="T2207" s="191">
        <f>S2207*H2207</f>
        <v>0</v>
      </c>
      <c r="U2207" s="37"/>
      <c r="V2207" s="37"/>
      <c r="W2207" s="37"/>
      <c r="X2207" s="37"/>
      <c r="Y2207" s="37"/>
      <c r="Z2207" s="37"/>
      <c r="AA2207" s="37"/>
      <c r="AB2207" s="37"/>
      <c r="AC2207" s="37"/>
      <c r="AD2207" s="37"/>
      <c r="AE2207" s="37"/>
      <c r="AR2207" s="192" t="s">
        <v>283</v>
      </c>
      <c r="AT2207" s="192" t="s">
        <v>199</v>
      </c>
      <c r="AU2207" s="192" t="s">
        <v>84</v>
      </c>
      <c r="AY2207" s="20" t="s">
        <v>197</v>
      </c>
      <c r="BE2207" s="193">
        <f>IF(N2207="základní",J2207,0)</f>
        <v>0</v>
      </c>
      <c r="BF2207" s="193">
        <f>IF(N2207="snížená",J2207,0)</f>
        <v>0</v>
      </c>
      <c r="BG2207" s="193">
        <f>IF(N2207="zákl. přenesená",J2207,0)</f>
        <v>0</v>
      </c>
      <c r="BH2207" s="193">
        <f>IF(N2207="sníž. přenesená",J2207,0)</f>
        <v>0</v>
      </c>
      <c r="BI2207" s="193">
        <f>IF(N2207="nulová",J2207,0)</f>
        <v>0</v>
      </c>
      <c r="BJ2207" s="20" t="s">
        <v>82</v>
      </c>
      <c r="BK2207" s="193">
        <f>ROUND(I2207*H2207,2)</f>
        <v>0</v>
      </c>
      <c r="BL2207" s="20" t="s">
        <v>283</v>
      </c>
      <c r="BM2207" s="192" t="s">
        <v>2882</v>
      </c>
    </row>
    <row r="2208" spans="1:65" s="2" customFormat="1" ht="11.25">
      <c r="A2208" s="37"/>
      <c r="B2208" s="38"/>
      <c r="C2208" s="39"/>
      <c r="D2208" s="194" t="s">
        <v>206</v>
      </c>
      <c r="E2208" s="39"/>
      <c r="F2208" s="195" t="s">
        <v>2883</v>
      </c>
      <c r="G2208" s="39"/>
      <c r="H2208" s="39"/>
      <c r="I2208" s="196"/>
      <c r="J2208" s="39"/>
      <c r="K2208" s="39"/>
      <c r="L2208" s="42"/>
      <c r="M2208" s="197"/>
      <c r="N2208" s="198"/>
      <c r="O2208" s="67"/>
      <c r="P2208" s="67"/>
      <c r="Q2208" s="67"/>
      <c r="R2208" s="67"/>
      <c r="S2208" s="67"/>
      <c r="T2208" s="68"/>
      <c r="U2208" s="37"/>
      <c r="V2208" s="37"/>
      <c r="W2208" s="37"/>
      <c r="X2208" s="37"/>
      <c r="Y2208" s="37"/>
      <c r="Z2208" s="37"/>
      <c r="AA2208" s="37"/>
      <c r="AB2208" s="37"/>
      <c r="AC2208" s="37"/>
      <c r="AD2208" s="37"/>
      <c r="AE2208" s="37"/>
      <c r="AT2208" s="20" t="s">
        <v>206</v>
      </c>
      <c r="AU2208" s="20" t="s">
        <v>84</v>
      </c>
    </row>
    <row r="2209" spans="1:65" s="15" customFormat="1" ht="11.25">
      <c r="B2209" s="222"/>
      <c r="C2209" s="223"/>
      <c r="D2209" s="201" t="s">
        <v>213</v>
      </c>
      <c r="E2209" s="224" t="s">
        <v>28</v>
      </c>
      <c r="F2209" s="225" t="s">
        <v>725</v>
      </c>
      <c r="G2209" s="223"/>
      <c r="H2209" s="224" t="s">
        <v>28</v>
      </c>
      <c r="I2209" s="226"/>
      <c r="J2209" s="223"/>
      <c r="K2209" s="223"/>
      <c r="L2209" s="227"/>
      <c r="M2209" s="228"/>
      <c r="N2209" s="229"/>
      <c r="O2209" s="229"/>
      <c r="P2209" s="229"/>
      <c r="Q2209" s="229"/>
      <c r="R2209" s="229"/>
      <c r="S2209" s="229"/>
      <c r="T2209" s="230"/>
      <c r="AT2209" s="231" t="s">
        <v>213</v>
      </c>
      <c r="AU2209" s="231" t="s">
        <v>84</v>
      </c>
      <c r="AV2209" s="15" t="s">
        <v>82</v>
      </c>
      <c r="AW2209" s="15" t="s">
        <v>35</v>
      </c>
      <c r="AX2209" s="15" t="s">
        <v>74</v>
      </c>
      <c r="AY2209" s="231" t="s">
        <v>197</v>
      </c>
    </row>
    <row r="2210" spans="1:65" s="15" customFormat="1" ht="11.25">
      <c r="B2210" s="222"/>
      <c r="C2210" s="223"/>
      <c r="D2210" s="201" t="s">
        <v>213</v>
      </c>
      <c r="E2210" s="224" t="s">
        <v>28</v>
      </c>
      <c r="F2210" s="225" t="s">
        <v>2849</v>
      </c>
      <c r="G2210" s="223"/>
      <c r="H2210" s="224" t="s">
        <v>28</v>
      </c>
      <c r="I2210" s="226"/>
      <c r="J2210" s="223"/>
      <c r="K2210" s="223"/>
      <c r="L2210" s="227"/>
      <c r="M2210" s="228"/>
      <c r="N2210" s="229"/>
      <c r="O2210" s="229"/>
      <c r="P2210" s="229"/>
      <c r="Q2210" s="229"/>
      <c r="R2210" s="229"/>
      <c r="S2210" s="229"/>
      <c r="T2210" s="230"/>
      <c r="AT2210" s="231" t="s">
        <v>213</v>
      </c>
      <c r="AU2210" s="231" t="s">
        <v>84</v>
      </c>
      <c r="AV2210" s="15" t="s">
        <v>82</v>
      </c>
      <c r="AW2210" s="15" t="s">
        <v>35</v>
      </c>
      <c r="AX2210" s="15" t="s">
        <v>74</v>
      </c>
      <c r="AY2210" s="231" t="s">
        <v>197</v>
      </c>
    </row>
    <row r="2211" spans="1:65" s="13" customFormat="1" ht="11.25">
      <c r="B2211" s="199"/>
      <c r="C2211" s="200"/>
      <c r="D2211" s="201" t="s">
        <v>213</v>
      </c>
      <c r="E2211" s="202" t="s">
        <v>28</v>
      </c>
      <c r="F2211" s="203" t="s">
        <v>2884</v>
      </c>
      <c r="G2211" s="200"/>
      <c r="H2211" s="204">
        <v>5.95</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82</v>
      </c>
      <c r="AY2211" s="210" t="s">
        <v>197</v>
      </c>
    </row>
    <row r="2212" spans="1:65" s="2" customFormat="1" ht="24.2" customHeight="1">
      <c r="A2212" s="37"/>
      <c r="B2212" s="38"/>
      <c r="C2212" s="181" t="s">
        <v>2885</v>
      </c>
      <c r="D2212" s="181" t="s">
        <v>199</v>
      </c>
      <c r="E2212" s="182" t="s">
        <v>2886</v>
      </c>
      <c r="F2212" s="183" t="s">
        <v>2887</v>
      </c>
      <c r="G2212" s="184" t="s">
        <v>210</v>
      </c>
      <c r="H2212" s="185">
        <v>10</v>
      </c>
      <c r="I2212" s="186"/>
      <c r="J2212" s="187">
        <f>ROUND(I2212*H2212,2)</f>
        <v>0</v>
      </c>
      <c r="K2212" s="183" t="s">
        <v>203</v>
      </c>
      <c r="L2212" s="42"/>
      <c r="M2212" s="188" t="s">
        <v>28</v>
      </c>
      <c r="N2212" s="189" t="s">
        <v>45</v>
      </c>
      <c r="O2212" s="67"/>
      <c r="P2212" s="190">
        <f>O2212*H2212</f>
        <v>0</v>
      </c>
      <c r="Q2212" s="190">
        <v>3.0000000000000001E-5</v>
      </c>
      <c r="R2212" s="190">
        <f>Q2212*H2212</f>
        <v>3.0000000000000003E-4</v>
      </c>
      <c r="S2212" s="190">
        <v>0</v>
      </c>
      <c r="T2212" s="191">
        <f>S2212*H2212</f>
        <v>0</v>
      </c>
      <c r="U2212" s="37"/>
      <c r="V2212" s="37"/>
      <c r="W2212" s="37"/>
      <c r="X2212" s="37"/>
      <c r="Y2212" s="37"/>
      <c r="Z2212" s="37"/>
      <c r="AA2212" s="37"/>
      <c r="AB2212" s="37"/>
      <c r="AC2212" s="37"/>
      <c r="AD2212" s="37"/>
      <c r="AE2212" s="37"/>
      <c r="AR2212" s="192" t="s">
        <v>283</v>
      </c>
      <c r="AT2212" s="192" t="s">
        <v>199</v>
      </c>
      <c r="AU2212" s="192" t="s">
        <v>84</v>
      </c>
      <c r="AY2212" s="20" t="s">
        <v>197</v>
      </c>
      <c r="BE2212" s="193">
        <f>IF(N2212="základní",J2212,0)</f>
        <v>0</v>
      </c>
      <c r="BF2212" s="193">
        <f>IF(N2212="snížená",J2212,0)</f>
        <v>0</v>
      </c>
      <c r="BG2212" s="193">
        <f>IF(N2212="zákl. přenesená",J2212,0)</f>
        <v>0</v>
      </c>
      <c r="BH2212" s="193">
        <f>IF(N2212="sníž. přenesená",J2212,0)</f>
        <v>0</v>
      </c>
      <c r="BI2212" s="193">
        <f>IF(N2212="nulová",J2212,0)</f>
        <v>0</v>
      </c>
      <c r="BJ2212" s="20" t="s">
        <v>82</v>
      </c>
      <c r="BK2212" s="193">
        <f>ROUND(I2212*H2212,2)</f>
        <v>0</v>
      </c>
      <c r="BL2212" s="20" t="s">
        <v>283</v>
      </c>
      <c r="BM2212" s="192" t="s">
        <v>2888</v>
      </c>
    </row>
    <row r="2213" spans="1:65" s="2" customFormat="1" ht="11.25">
      <c r="A2213" s="37"/>
      <c r="B2213" s="38"/>
      <c r="C2213" s="39"/>
      <c r="D2213" s="194" t="s">
        <v>206</v>
      </c>
      <c r="E2213" s="39"/>
      <c r="F2213" s="195" t="s">
        <v>2889</v>
      </c>
      <c r="G2213" s="39"/>
      <c r="H2213" s="39"/>
      <c r="I2213" s="196"/>
      <c r="J2213" s="39"/>
      <c r="K2213" s="39"/>
      <c r="L2213" s="42"/>
      <c r="M2213" s="197"/>
      <c r="N2213" s="198"/>
      <c r="O2213" s="67"/>
      <c r="P2213" s="67"/>
      <c r="Q2213" s="67"/>
      <c r="R2213" s="67"/>
      <c r="S2213" s="67"/>
      <c r="T2213" s="68"/>
      <c r="U2213" s="37"/>
      <c r="V2213" s="37"/>
      <c r="W2213" s="37"/>
      <c r="X2213" s="37"/>
      <c r="Y2213" s="37"/>
      <c r="Z2213" s="37"/>
      <c r="AA2213" s="37"/>
      <c r="AB2213" s="37"/>
      <c r="AC2213" s="37"/>
      <c r="AD2213" s="37"/>
      <c r="AE2213" s="37"/>
      <c r="AT2213" s="20" t="s">
        <v>206</v>
      </c>
      <c r="AU2213" s="20" t="s">
        <v>84</v>
      </c>
    </row>
    <row r="2214" spans="1:65" s="15" customFormat="1" ht="11.25">
      <c r="B2214" s="222"/>
      <c r="C2214" s="223"/>
      <c r="D2214" s="201" t="s">
        <v>213</v>
      </c>
      <c r="E2214" s="224" t="s">
        <v>28</v>
      </c>
      <c r="F2214" s="225" t="s">
        <v>1966</v>
      </c>
      <c r="G2214" s="223"/>
      <c r="H2214" s="224" t="s">
        <v>28</v>
      </c>
      <c r="I2214" s="226"/>
      <c r="J2214" s="223"/>
      <c r="K2214" s="223"/>
      <c r="L2214" s="227"/>
      <c r="M2214" s="228"/>
      <c r="N2214" s="229"/>
      <c r="O2214" s="229"/>
      <c r="P2214" s="229"/>
      <c r="Q2214" s="229"/>
      <c r="R2214" s="229"/>
      <c r="S2214" s="229"/>
      <c r="T2214" s="230"/>
      <c r="AT2214" s="231" t="s">
        <v>213</v>
      </c>
      <c r="AU2214" s="231" t="s">
        <v>84</v>
      </c>
      <c r="AV2214" s="15" t="s">
        <v>82</v>
      </c>
      <c r="AW2214" s="15" t="s">
        <v>35</v>
      </c>
      <c r="AX2214" s="15" t="s">
        <v>74</v>
      </c>
      <c r="AY2214" s="231" t="s">
        <v>197</v>
      </c>
    </row>
    <row r="2215" spans="1:65" s="13" customFormat="1" ht="11.25">
      <c r="B2215" s="199"/>
      <c r="C2215" s="200"/>
      <c r="D2215" s="201" t="s">
        <v>213</v>
      </c>
      <c r="E2215" s="202" t="s">
        <v>28</v>
      </c>
      <c r="F2215" s="203" t="s">
        <v>2890</v>
      </c>
      <c r="G2215" s="200"/>
      <c r="H2215" s="204">
        <v>10</v>
      </c>
      <c r="I2215" s="205"/>
      <c r="J2215" s="200"/>
      <c r="K2215" s="200"/>
      <c r="L2215" s="206"/>
      <c r="M2215" s="207"/>
      <c r="N2215" s="208"/>
      <c r="O2215" s="208"/>
      <c r="P2215" s="208"/>
      <c r="Q2215" s="208"/>
      <c r="R2215" s="208"/>
      <c r="S2215" s="208"/>
      <c r="T2215" s="209"/>
      <c r="AT2215" s="210" t="s">
        <v>213</v>
      </c>
      <c r="AU2215" s="210" t="s">
        <v>84</v>
      </c>
      <c r="AV2215" s="13" t="s">
        <v>84</v>
      </c>
      <c r="AW2215" s="13" t="s">
        <v>35</v>
      </c>
      <c r="AX2215" s="13" t="s">
        <v>82</v>
      </c>
      <c r="AY2215" s="210" t="s">
        <v>197</v>
      </c>
    </row>
    <row r="2216" spans="1:65" s="2" customFormat="1" ht="16.5" customHeight="1">
      <c r="A2216" s="37"/>
      <c r="B2216" s="38"/>
      <c r="C2216" s="247" t="s">
        <v>2891</v>
      </c>
      <c r="D2216" s="247" t="s">
        <v>519</v>
      </c>
      <c r="E2216" s="248" t="s">
        <v>2892</v>
      </c>
      <c r="F2216" s="249" t="s">
        <v>2893</v>
      </c>
      <c r="G2216" s="250" t="s">
        <v>210</v>
      </c>
      <c r="H2216" s="251">
        <v>10</v>
      </c>
      <c r="I2216" s="252"/>
      <c r="J2216" s="253">
        <f>ROUND(I2216*H2216,2)</f>
        <v>0</v>
      </c>
      <c r="K2216" s="249" t="s">
        <v>203</v>
      </c>
      <c r="L2216" s="254"/>
      <c r="M2216" s="255" t="s">
        <v>28</v>
      </c>
      <c r="N2216" s="256" t="s">
        <v>45</v>
      </c>
      <c r="O2216" s="67"/>
      <c r="P2216" s="190">
        <f>O2216*H2216</f>
        <v>0</v>
      </c>
      <c r="Q2216" s="190">
        <v>2.2000000000000001E-3</v>
      </c>
      <c r="R2216" s="190">
        <f>Q2216*H2216</f>
        <v>2.2000000000000002E-2</v>
      </c>
      <c r="S2216" s="190">
        <v>0</v>
      </c>
      <c r="T2216" s="191">
        <f>S2216*H2216</f>
        <v>0</v>
      </c>
      <c r="U2216" s="37"/>
      <c r="V2216" s="37"/>
      <c r="W2216" s="37"/>
      <c r="X2216" s="37"/>
      <c r="Y2216" s="37"/>
      <c r="Z2216" s="37"/>
      <c r="AA2216" s="37"/>
      <c r="AB2216" s="37"/>
      <c r="AC2216" s="37"/>
      <c r="AD2216" s="37"/>
      <c r="AE2216" s="37"/>
      <c r="AR2216" s="192" t="s">
        <v>365</v>
      </c>
      <c r="AT2216" s="192" t="s">
        <v>519</v>
      </c>
      <c r="AU2216" s="192" t="s">
        <v>84</v>
      </c>
      <c r="AY2216" s="20" t="s">
        <v>197</v>
      </c>
      <c r="BE2216" s="193">
        <f>IF(N2216="základní",J2216,0)</f>
        <v>0</v>
      </c>
      <c r="BF2216" s="193">
        <f>IF(N2216="snížená",J2216,0)</f>
        <v>0</v>
      </c>
      <c r="BG2216" s="193">
        <f>IF(N2216="zákl. přenesená",J2216,0)</f>
        <v>0</v>
      </c>
      <c r="BH2216" s="193">
        <f>IF(N2216="sníž. přenesená",J2216,0)</f>
        <v>0</v>
      </c>
      <c r="BI2216" s="193">
        <f>IF(N2216="nulová",J2216,0)</f>
        <v>0</v>
      </c>
      <c r="BJ2216" s="20" t="s">
        <v>82</v>
      </c>
      <c r="BK2216" s="193">
        <f>ROUND(I2216*H2216,2)</f>
        <v>0</v>
      </c>
      <c r="BL2216" s="20" t="s">
        <v>283</v>
      </c>
      <c r="BM2216" s="192" t="s">
        <v>2894</v>
      </c>
    </row>
    <row r="2217" spans="1:65" s="2" customFormat="1" ht="24.2" customHeight="1">
      <c r="A2217" s="37"/>
      <c r="B2217" s="38"/>
      <c r="C2217" s="181" t="s">
        <v>2895</v>
      </c>
      <c r="D2217" s="181" t="s">
        <v>199</v>
      </c>
      <c r="E2217" s="182" t="s">
        <v>2896</v>
      </c>
      <c r="F2217" s="183" t="s">
        <v>2897</v>
      </c>
      <c r="G2217" s="184" t="s">
        <v>210</v>
      </c>
      <c r="H2217" s="185">
        <v>2</v>
      </c>
      <c r="I2217" s="186"/>
      <c r="J2217" s="187">
        <f>ROUND(I2217*H2217,2)</f>
        <v>0</v>
      </c>
      <c r="K2217" s="183" t="s">
        <v>203</v>
      </c>
      <c r="L2217" s="42"/>
      <c r="M2217" s="188" t="s">
        <v>28</v>
      </c>
      <c r="N2217" s="189" t="s">
        <v>45</v>
      </c>
      <c r="O2217" s="67"/>
      <c r="P2217" s="190">
        <f>O2217*H2217</f>
        <v>0</v>
      </c>
      <c r="Q2217" s="190">
        <v>3.0000000000000001E-5</v>
      </c>
      <c r="R2217" s="190">
        <f>Q2217*H2217</f>
        <v>6.0000000000000002E-5</v>
      </c>
      <c r="S2217" s="190">
        <v>0</v>
      </c>
      <c r="T2217" s="191">
        <f>S2217*H2217</f>
        <v>0</v>
      </c>
      <c r="U2217" s="37"/>
      <c r="V2217" s="37"/>
      <c r="W2217" s="37"/>
      <c r="X2217" s="37"/>
      <c r="Y2217" s="37"/>
      <c r="Z2217" s="37"/>
      <c r="AA2217" s="37"/>
      <c r="AB2217" s="37"/>
      <c r="AC2217" s="37"/>
      <c r="AD2217" s="37"/>
      <c r="AE2217" s="37"/>
      <c r="AR2217" s="192" t="s">
        <v>283</v>
      </c>
      <c r="AT2217" s="192" t="s">
        <v>199</v>
      </c>
      <c r="AU2217" s="192" t="s">
        <v>84</v>
      </c>
      <c r="AY2217" s="20" t="s">
        <v>197</v>
      </c>
      <c r="BE2217" s="193">
        <f>IF(N2217="základní",J2217,0)</f>
        <v>0</v>
      </c>
      <c r="BF2217" s="193">
        <f>IF(N2217="snížená",J2217,0)</f>
        <v>0</v>
      </c>
      <c r="BG2217" s="193">
        <f>IF(N2217="zákl. přenesená",J2217,0)</f>
        <v>0</v>
      </c>
      <c r="BH2217" s="193">
        <f>IF(N2217="sníž. přenesená",J2217,0)</f>
        <v>0</v>
      </c>
      <c r="BI2217" s="193">
        <f>IF(N2217="nulová",J2217,0)</f>
        <v>0</v>
      </c>
      <c r="BJ2217" s="20" t="s">
        <v>82</v>
      </c>
      <c r="BK2217" s="193">
        <f>ROUND(I2217*H2217,2)</f>
        <v>0</v>
      </c>
      <c r="BL2217" s="20" t="s">
        <v>283</v>
      </c>
      <c r="BM2217" s="192" t="s">
        <v>2898</v>
      </c>
    </row>
    <row r="2218" spans="1:65" s="2" customFormat="1" ht="11.25">
      <c r="A2218" s="37"/>
      <c r="B2218" s="38"/>
      <c r="C2218" s="39"/>
      <c r="D2218" s="194" t="s">
        <v>206</v>
      </c>
      <c r="E2218" s="39"/>
      <c r="F2218" s="195" t="s">
        <v>2899</v>
      </c>
      <c r="G2218" s="39"/>
      <c r="H2218" s="39"/>
      <c r="I2218" s="196"/>
      <c r="J2218" s="39"/>
      <c r="K2218" s="39"/>
      <c r="L2218" s="42"/>
      <c r="M2218" s="197"/>
      <c r="N2218" s="198"/>
      <c r="O2218" s="67"/>
      <c r="P2218" s="67"/>
      <c r="Q2218" s="67"/>
      <c r="R2218" s="67"/>
      <c r="S2218" s="67"/>
      <c r="T2218" s="68"/>
      <c r="U2218" s="37"/>
      <c r="V2218" s="37"/>
      <c r="W2218" s="37"/>
      <c r="X2218" s="37"/>
      <c r="Y2218" s="37"/>
      <c r="Z2218" s="37"/>
      <c r="AA2218" s="37"/>
      <c r="AB2218" s="37"/>
      <c r="AC2218" s="37"/>
      <c r="AD2218" s="37"/>
      <c r="AE2218" s="37"/>
      <c r="AT2218" s="20" t="s">
        <v>206</v>
      </c>
      <c r="AU2218" s="20" t="s">
        <v>84</v>
      </c>
    </row>
    <row r="2219" spans="1:65" s="15" customFormat="1" ht="11.25">
      <c r="B2219" s="222"/>
      <c r="C2219" s="223"/>
      <c r="D2219" s="201" t="s">
        <v>213</v>
      </c>
      <c r="E2219" s="224" t="s">
        <v>28</v>
      </c>
      <c r="F2219" s="225" t="s">
        <v>1966</v>
      </c>
      <c r="G2219" s="223"/>
      <c r="H2219" s="224" t="s">
        <v>28</v>
      </c>
      <c r="I2219" s="226"/>
      <c r="J2219" s="223"/>
      <c r="K2219" s="223"/>
      <c r="L2219" s="227"/>
      <c r="M2219" s="228"/>
      <c r="N2219" s="229"/>
      <c r="O2219" s="229"/>
      <c r="P2219" s="229"/>
      <c r="Q2219" s="229"/>
      <c r="R2219" s="229"/>
      <c r="S2219" s="229"/>
      <c r="T2219" s="230"/>
      <c r="AT2219" s="231" t="s">
        <v>213</v>
      </c>
      <c r="AU2219" s="231" t="s">
        <v>84</v>
      </c>
      <c r="AV2219" s="15" t="s">
        <v>82</v>
      </c>
      <c r="AW2219" s="15" t="s">
        <v>35</v>
      </c>
      <c r="AX2219" s="15" t="s">
        <v>74</v>
      </c>
      <c r="AY2219" s="231" t="s">
        <v>197</v>
      </c>
    </row>
    <row r="2220" spans="1:65" s="13" customFormat="1" ht="11.25">
      <c r="B2220" s="199"/>
      <c r="C2220" s="200"/>
      <c r="D2220" s="201" t="s">
        <v>213</v>
      </c>
      <c r="E2220" s="202" t="s">
        <v>28</v>
      </c>
      <c r="F2220" s="203" t="s">
        <v>2900</v>
      </c>
      <c r="G2220" s="200"/>
      <c r="H2220" s="204">
        <v>2</v>
      </c>
      <c r="I2220" s="205"/>
      <c r="J2220" s="200"/>
      <c r="K2220" s="200"/>
      <c r="L2220" s="206"/>
      <c r="M2220" s="207"/>
      <c r="N2220" s="208"/>
      <c r="O2220" s="208"/>
      <c r="P2220" s="208"/>
      <c r="Q2220" s="208"/>
      <c r="R2220" s="208"/>
      <c r="S2220" s="208"/>
      <c r="T2220" s="209"/>
      <c r="AT2220" s="210" t="s">
        <v>213</v>
      </c>
      <c r="AU2220" s="210" t="s">
        <v>84</v>
      </c>
      <c r="AV2220" s="13" t="s">
        <v>84</v>
      </c>
      <c r="AW2220" s="13" t="s">
        <v>35</v>
      </c>
      <c r="AX2220" s="13" t="s">
        <v>82</v>
      </c>
      <c r="AY2220" s="210" t="s">
        <v>197</v>
      </c>
    </row>
    <row r="2221" spans="1:65" s="2" customFormat="1" ht="16.5" customHeight="1">
      <c r="A2221" s="37"/>
      <c r="B2221" s="38"/>
      <c r="C2221" s="247" t="s">
        <v>2901</v>
      </c>
      <c r="D2221" s="247" t="s">
        <v>519</v>
      </c>
      <c r="E2221" s="248" t="s">
        <v>2902</v>
      </c>
      <c r="F2221" s="249" t="s">
        <v>2903</v>
      </c>
      <c r="G2221" s="250" t="s">
        <v>210</v>
      </c>
      <c r="H2221" s="251">
        <v>2</v>
      </c>
      <c r="I2221" s="252"/>
      <c r="J2221" s="253">
        <f>ROUND(I2221*H2221,2)</f>
        <v>0</v>
      </c>
      <c r="K2221" s="249" t="s">
        <v>203</v>
      </c>
      <c r="L2221" s="254"/>
      <c r="M2221" s="255" t="s">
        <v>28</v>
      </c>
      <c r="N2221" s="256" t="s">
        <v>45</v>
      </c>
      <c r="O2221" s="67"/>
      <c r="P2221" s="190">
        <f>O2221*H2221</f>
        <v>0</v>
      </c>
      <c r="Q2221" s="190">
        <v>4.1999999999999997E-3</v>
      </c>
      <c r="R2221" s="190">
        <f>Q2221*H2221</f>
        <v>8.3999999999999995E-3</v>
      </c>
      <c r="S2221" s="190">
        <v>0</v>
      </c>
      <c r="T2221" s="191">
        <f>S2221*H2221</f>
        <v>0</v>
      </c>
      <c r="U2221" s="37"/>
      <c r="V2221" s="37"/>
      <c r="W2221" s="37"/>
      <c r="X2221" s="37"/>
      <c r="Y2221" s="37"/>
      <c r="Z2221" s="37"/>
      <c r="AA2221" s="37"/>
      <c r="AB2221" s="37"/>
      <c r="AC2221" s="37"/>
      <c r="AD2221" s="37"/>
      <c r="AE2221" s="37"/>
      <c r="AR2221" s="192" t="s">
        <v>365</v>
      </c>
      <c r="AT2221" s="192" t="s">
        <v>519</v>
      </c>
      <c r="AU2221" s="192" t="s">
        <v>84</v>
      </c>
      <c r="AY2221" s="20" t="s">
        <v>197</v>
      </c>
      <c r="BE2221" s="193">
        <f>IF(N2221="základní",J2221,0)</f>
        <v>0</v>
      </c>
      <c r="BF2221" s="193">
        <f>IF(N2221="snížená",J2221,0)</f>
        <v>0</v>
      </c>
      <c r="BG2221" s="193">
        <f>IF(N2221="zákl. přenesená",J2221,0)</f>
        <v>0</v>
      </c>
      <c r="BH2221" s="193">
        <f>IF(N2221="sníž. přenesená",J2221,0)</f>
        <v>0</v>
      </c>
      <c r="BI2221" s="193">
        <f>IF(N2221="nulová",J2221,0)</f>
        <v>0</v>
      </c>
      <c r="BJ2221" s="20" t="s">
        <v>82</v>
      </c>
      <c r="BK2221" s="193">
        <f>ROUND(I2221*H2221,2)</f>
        <v>0</v>
      </c>
      <c r="BL2221" s="20" t="s">
        <v>283</v>
      </c>
      <c r="BM2221" s="192" t="s">
        <v>2904</v>
      </c>
    </row>
    <row r="2222" spans="1:65" s="2" customFormat="1" ht="24.2" customHeight="1">
      <c r="A2222" s="37"/>
      <c r="B2222" s="38"/>
      <c r="C2222" s="181" t="s">
        <v>2905</v>
      </c>
      <c r="D2222" s="181" t="s">
        <v>199</v>
      </c>
      <c r="E2222" s="182" t="s">
        <v>2906</v>
      </c>
      <c r="F2222" s="183" t="s">
        <v>2907</v>
      </c>
      <c r="G2222" s="184" t="s">
        <v>265</v>
      </c>
      <c r="H2222" s="185">
        <v>47.95</v>
      </c>
      <c r="I2222" s="186"/>
      <c r="J2222" s="187">
        <f>ROUND(I2222*H2222,2)</f>
        <v>0</v>
      </c>
      <c r="K2222" s="183" t="s">
        <v>28</v>
      </c>
      <c r="L2222" s="42"/>
      <c r="M2222" s="188" t="s">
        <v>28</v>
      </c>
      <c r="N2222" s="189" t="s">
        <v>45</v>
      </c>
      <c r="O2222" s="67"/>
      <c r="P2222" s="190">
        <f>O2222*H2222</f>
        <v>0</v>
      </c>
      <c r="Q2222" s="190">
        <v>1.2999999999999999E-4</v>
      </c>
      <c r="R2222" s="190">
        <f>Q2222*H2222</f>
        <v>6.2334999999999995E-3</v>
      </c>
      <c r="S2222" s="190">
        <v>0</v>
      </c>
      <c r="T2222" s="191">
        <f>S2222*H2222</f>
        <v>0</v>
      </c>
      <c r="U2222" s="37"/>
      <c r="V2222" s="37"/>
      <c r="W2222" s="37"/>
      <c r="X2222" s="37"/>
      <c r="Y2222" s="37"/>
      <c r="Z2222" s="37"/>
      <c r="AA2222" s="37"/>
      <c r="AB2222" s="37"/>
      <c r="AC2222" s="37"/>
      <c r="AD2222" s="37"/>
      <c r="AE2222" s="37"/>
      <c r="AR2222" s="192" t="s">
        <v>283</v>
      </c>
      <c r="AT2222" s="192" t="s">
        <v>199</v>
      </c>
      <c r="AU2222" s="192" t="s">
        <v>84</v>
      </c>
      <c r="AY2222" s="20" t="s">
        <v>197</v>
      </c>
      <c r="BE2222" s="193">
        <f>IF(N2222="základní",J2222,0)</f>
        <v>0</v>
      </c>
      <c r="BF2222" s="193">
        <f>IF(N2222="snížená",J2222,0)</f>
        <v>0</v>
      </c>
      <c r="BG2222" s="193">
        <f>IF(N2222="zákl. přenesená",J2222,0)</f>
        <v>0</v>
      </c>
      <c r="BH2222" s="193">
        <f>IF(N2222="sníž. přenesená",J2222,0)</f>
        <v>0</v>
      </c>
      <c r="BI2222" s="193">
        <f>IF(N2222="nulová",J2222,0)</f>
        <v>0</v>
      </c>
      <c r="BJ2222" s="20" t="s">
        <v>82</v>
      </c>
      <c r="BK2222" s="193">
        <f>ROUND(I2222*H2222,2)</f>
        <v>0</v>
      </c>
      <c r="BL2222" s="20" t="s">
        <v>283</v>
      </c>
      <c r="BM2222" s="192" t="s">
        <v>2908</v>
      </c>
    </row>
    <row r="2223" spans="1:65" s="15" customFormat="1" ht="11.25">
      <c r="B2223" s="222"/>
      <c r="C2223" s="223"/>
      <c r="D2223" s="201" t="s">
        <v>213</v>
      </c>
      <c r="E2223" s="224" t="s">
        <v>28</v>
      </c>
      <c r="F2223" s="225" t="s">
        <v>2909</v>
      </c>
      <c r="G2223" s="223"/>
      <c r="H2223" s="224" t="s">
        <v>28</v>
      </c>
      <c r="I2223" s="226"/>
      <c r="J2223" s="223"/>
      <c r="K2223" s="223"/>
      <c r="L2223" s="227"/>
      <c r="M2223" s="228"/>
      <c r="N2223" s="229"/>
      <c r="O2223" s="229"/>
      <c r="P2223" s="229"/>
      <c r="Q2223" s="229"/>
      <c r="R2223" s="229"/>
      <c r="S2223" s="229"/>
      <c r="T2223" s="230"/>
      <c r="AT2223" s="231" t="s">
        <v>213</v>
      </c>
      <c r="AU2223" s="231" t="s">
        <v>84</v>
      </c>
      <c r="AV2223" s="15" t="s">
        <v>82</v>
      </c>
      <c r="AW2223" s="15" t="s">
        <v>35</v>
      </c>
      <c r="AX2223" s="15" t="s">
        <v>74</v>
      </c>
      <c r="AY2223" s="231" t="s">
        <v>197</v>
      </c>
    </row>
    <row r="2224" spans="1:65" s="15" customFormat="1" ht="11.25">
      <c r="B2224" s="222"/>
      <c r="C2224" s="223"/>
      <c r="D2224" s="201" t="s">
        <v>213</v>
      </c>
      <c r="E2224" s="224" t="s">
        <v>28</v>
      </c>
      <c r="F2224" s="225" t="s">
        <v>2910</v>
      </c>
      <c r="G2224" s="223"/>
      <c r="H2224" s="224" t="s">
        <v>28</v>
      </c>
      <c r="I2224" s="226"/>
      <c r="J2224" s="223"/>
      <c r="K2224" s="223"/>
      <c r="L2224" s="227"/>
      <c r="M2224" s="228"/>
      <c r="N2224" s="229"/>
      <c r="O2224" s="229"/>
      <c r="P2224" s="229"/>
      <c r="Q2224" s="229"/>
      <c r="R2224" s="229"/>
      <c r="S2224" s="229"/>
      <c r="T2224" s="230"/>
      <c r="AT2224" s="231" t="s">
        <v>213</v>
      </c>
      <c r="AU2224" s="231" t="s">
        <v>84</v>
      </c>
      <c r="AV2224" s="15" t="s">
        <v>82</v>
      </c>
      <c r="AW2224" s="15" t="s">
        <v>35</v>
      </c>
      <c r="AX2224" s="15" t="s">
        <v>74</v>
      </c>
      <c r="AY2224" s="231" t="s">
        <v>197</v>
      </c>
    </row>
    <row r="2225" spans="1:65" s="15" customFormat="1" ht="11.25">
      <c r="B2225" s="222"/>
      <c r="C2225" s="223"/>
      <c r="D2225" s="201" t="s">
        <v>213</v>
      </c>
      <c r="E2225" s="224" t="s">
        <v>28</v>
      </c>
      <c r="F2225" s="225" t="s">
        <v>823</v>
      </c>
      <c r="G2225" s="223"/>
      <c r="H2225" s="224" t="s">
        <v>28</v>
      </c>
      <c r="I2225" s="226"/>
      <c r="J2225" s="223"/>
      <c r="K2225" s="223"/>
      <c r="L2225" s="227"/>
      <c r="M2225" s="228"/>
      <c r="N2225" s="229"/>
      <c r="O2225" s="229"/>
      <c r="P2225" s="229"/>
      <c r="Q2225" s="229"/>
      <c r="R2225" s="229"/>
      <c r="S2225" s="229"/>
      <c r="T2225" s="230"/>
      <c r="AT2225" s="231" t="s">
        <v>213</v>
      </c>
      <c r="AU2225" s="231" t="s">
        <v>84</v>
      </c>
      <c r="AV2225" s="15" t="s">
        <v>82</v>
      </c>
      <c r="AW2225" s="15" t="s">
        <v>35</v>
      </c>
      <c r="AX2225" s="15" t="s">
        <v>74</v>
      </c>
      <c r="AY2225" s="231" t="s">
        <v>197</v>
      </c>
    </row>
    <row r="2226" spans="1:65" s="13" customFormat="1" ht="11.25">
      <c r="B2226" s="199"/>
      <c r="C2226" s="200"/>
      <c r="D2226" s="201" t="s">
        <v>213</v>
      </c>
      <c r="E2226" s="202" t="s">
        <v>28</v>
      </c>
      <c r="F2226" s="203" t="s">
        <v>2911</v>
      </c>
      <c r="G2226" s="200"/>
      <c r="H2226" s="204">
        <v>43.4</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3" customFormat="1" ht="11.25">
      <c r="B2227" s="199"/>
      <c r="C2227" s="200"/>
      <c r="D2227" s="201" t="s">
        <v>213</v>
      </c>
      <c r="E2227" s="202" t="s">
        <v>28</v>
      </c>
      <c r="F2227" s="203" t="s">
        <v>2912</v>
      </c>
      <c r="G2227" s="200"/>
      <c r="H2227" s="204">
        <v>4.55</v>
      </c>
      <c r="I2227" s="205"/>
      <c r="J2227" s="200"/>
      <c r="K2227" s="200"/>
      <c r="L2227" s="206"/>
      <c r="M2227" s="207"/>
      <c r="N2227" s="208"/>
      <c r="O2227" s="208"/>
      <c r="P2227" s="208"/>
      <c r="Q2227" s="208"/>
      <c r="R2227" s="208"/>
      <c r="S2227" s="208"/>
      <c r="T2227" s="209"/>
      <c r="AT2227" s="210" t="s">
        <v>213</v>
      </c>
      <c r="AU2227" s="210" t="s">
        <v>84</v>
      </c>
      <c r="AV2227" s="13" t="s">
        <v>84</v>
      </c>
      <c r="AW2227" s="13" t="s">
        <v>35</v>
      </c>
      <c r="AX2227" s="13" t="s">
        <v>74</v>
      </c>
      <c r="AY2227" s="210" t="s">
        <v>197</v>
      </c>
    </row>
    <row r="2228" spans="1:65" s="14" customFormat="1" ht="11.25">
      <c r="B2228" s="211"/>
      <c r="C2228" s="212"/>
      <c r="D2228" s="201" t="s">
        <v>213</v>
      </c>
      <c r="E2228" s="213" t="s">
        <v>28</v>
      </c>
      <c r="F2228" s="214" t="s">
        <v>226</v>
      </c>
      <c r="G2228" s="212"/>
      <c r="H2228" s="215">
        <v>47.95</v>
      </c>
      <c r="I2228" s="216"/>
      <c r="J2228" s="212"/>
      <c r="K2228" s="212"/>
      <c r="L2228" s="217"/>
      <c r="M2228" s="218"/>
      <c r="N2228" s="219"/>
      <c r="O2228" s="219"/>
      <c r="P2228" s="219"/>
      <c r="Q2228" s="219"/>
      <c r="R2228" s="219"/>
      <c r="S2228" s="219"/>
      <c r="T2228" s="220"/>
      <c r="AT2228" s="221" t="s">
        <v>213</v>
      </c>
      <c r="AU2228" s="221" t="s">
        <v>84</v>
      </c>
      <c r="AV2228" s="14" t="s">
        <v>204</v>
      </c>
      <c r="AW2228" s="14" t="s">
        <v>35</v>
      </c>
      <c r="AX2228" s="14" t="s">
        <v>82</v>
      </c>
      <c r="AY2228" s="221" t="s">
        <v>197</v>
      </c>
    </row>
    <row r="2229" spans="1:65" s="2" customFormat="1" ht="16.5" customHeight="1">
      <c r="A2229" s="37"/>
      <c r="B2229" s="38"/>
      <c r="C2229" s="247" t="s">
        <v>2913</v>
      </c>
      <c r="D2229" s="247" t="s">
        <v>519</v>
      </c>
      <c r="E2229" s="248" t="s">
        <v>2914</v>
      </c>
      <c r="F2229" s="249" t="s">
        <v>2915</v>
      </c>
      <c r="G2229" s="250" t="s">
        <v>202</v>
      </c>
      <c r="H2229" s="251">
        <v>15.723000000000001</v>
      </c>
      <c r="I2229" s="252"/>
      <c r="J2229" s="253">
        <f>ROUND(I2229*H2229,2)</f>
        <v>0</v>
      </c>
      <c r="K2229" s="249" t="s">
        <v>28</v>
      </c>
      <c r="L2229" s="254"/>
      <c r="M2229" s="255" t="s">
        <v>28</v>
      </c>
      <c r="N2229" s="256" t="s">
        <v>45</v>
      </c>
      <c r="O2229" s="67"/>
      <c r="P2229" s="190">
        <f>O2229*H2229</f>
        <v>0</v>
      </c>
      <c r="Q2229" s="190">
        <v>0</v>
      </c>
      <c r="R2229" s="190">
        <f>Q2229*H2229</f>
        <v>0</v>
      </c>
      <c r="S2229" s="190">
        <v>0</v>
      </c>
      <c r="T2229" s="191">
        <f>S2229*H2229</f>
        <v>0</v>
      </c>
      <c r="U2229" s="37"/>
      <c r="V2229" s="37"/>
      <c r="W2229" s="37"/>
      <c r="X2229" s="37"/>
      <c r="Y2229" s="37"/>
      <c r="Z2229" s="37"/>
      <c r="AA2229" s="37"/>
      <c r="AB2229" s="37"/>
      <c r="AC2229" s="37"/>
      <c r="AD2229" s="37"/>
      <c r="AE2229" s="37"/>
      <c r="AR2229" s="192" t="s">
        <v>365</v>
      </c>
      <c r="AT2229" s="192" t="s">
        <v>519</v>
      </c>
      <c r="AU2229" s="192" t="s">
        <v>84</v>
      </c>
      <c r="AY2229" s="20" t="s">
        <v>197</v>
      </c>
      <c r="BE2229" s="193">
        <f>IF(N2229="základní",J2229,0)</f>
        <v>0</v>
      </c>
      <c r="BF2229" s="193">
        <f>IF(N2229="snížená",J2229,0)</f>
        <v>0</v>
      </c>
      <c r="BG2229" s="193">
        <f>IF(N2229="zákl. přenesená",J2229,0)</f>
        <v>0</v>
      </c>
      <c r="BH2229" s="193">
        <f>IF(N2229="sníž. přenesená",J2229,0)</f>
        <v>0</v>
      </c>
      <c r="BI2229" s="193">
        <f>IF(N2229="nulová",J2229,0)</f>
        <v>0</v>
      </c>
      <c r="BJ2229" s="20" t="s">
        <v>82</v>
      </c>
      <c r="BK2229" s="193">
        <f>ROUND(I2229*H2229,2)</f>
        <v>0</v>
      </c>
      <c r="BL2229" s="20" t="s">
        <v>283</v>
      </c>
      <c r="BM2229" s="192" t="s">
        <v>2916</v>
      </c>
    </row>
    <row r="2230" spans="1:65" s="13" customFormat="1" ht="11.25">
      <c r="B2230" s="199"/>
      <c r="C2230" s="200"/>
      <c r="D2230" s="201" t="s">
        <v>213</v>
      </c>
      <c r="E2230" s="202" t="s">
        <v>28</v>
      </c>
      <c r="F2230" s="203" t="s">
        <v>2917</v>
      </c>
      <c r="G2230" s="200"/>
      <c r="H2230" s="204">
        <v>13.02</v>
      </c>
      <c r="I2230" s="205"/>
      <c r="J2230" s="200"/>
      <c r="K2230" s="200"/>
      <c r="L2230" s="206"/>
      <c r="M2230" s="207"/>
      <c r="N2230" s="208"/>
      <c r="O2230" s="208"/>
      <c r="P2230" s="208"/>
      <c r="Q2230" s="208"/>
      <c r="R2230" s="208"/>
      <c r="S2230" s="208"/>
      <c r="T2230" s="209"/>
      <c r="AT2230" s="210" t="s">
        <v>213</v>
      </c>
      <c r="AU2230" s="210" t="s">
        <v>84</v>
      </c>
      <c r="AV2230" s="13" t="s">
        <v>84</v>
      </c>
      <c r="AW2230" s="13" t="s">
        <v>35</v>
      </c>
      <c r="AX2230" s="13" t="s">
        <v>74</v>
      </c>
      <c r="AY2230" s="210" t="s">
        <v>197</v>
      </c>
    </row>
    <row r="2231" spans="1:65" s="13" customFormat="1" ht="11.25">
      <c r="B2231" s="199"/>
      <c r="C2231" s="200"/>
      <c r="D2231" s="201" t="s">
        <v>213</v>
      </c>
      <c r="E2231" s="202" t="s">
        <v>28</v>
      </c>
      <c r="F2231" s="203" t="s">
        <v>2918</v>
      </c>
      <c r="G2231" s="200"/>
      <c r="H2231" s="204">
        <v>1.274</v>
      </c>
      <c r="I2231" s="205"/>
      <c r="J2231" s="200"/>
      <c r="K2231" s="200"/>
      <c r="L2231" s="206"/>
      <c r="M2231" s="207"/>
      <c r="N2231" s="208"/>
      <c r="O2231" s="208"/>
      <c r="P2231" s="208"/>
      <c r="Q2231" s="208"/>
      <c r="R2231" s="208"/>
      <c r="S2231" s="208"/>
      <c r="T2231" s="209"/>
      <c r="AT2231" s="210" t="s">
        <v>213</v>
      </c>
      <c r="AU2231" s="210" t="s">
        <v>84</v>
      </c>
      <c r="AV2231" s="13" t="s">
        <v>84</v>
      </c>
      <c r="AW2231" s="13" t="s">
        <v>35</v>
      </c>
      <c r="AX2231" s="13" t="s">
        <v>74</v>
      </c>
      <c r="AY2231" s="210" t="s">
        <v>197</v>
      </c>
    </row>
    <row r="2232" spans="1:65" s="14" customFormat="1" ht="11.25">
      <c r="B2232" s="211"/>
      <c r="C2232" s="212"/>
      <c r="D2232" s="201" t="s">
        <v>213</v>
      </c>
      <c r="E2232" s="213" t="s">
        <v>28</v>
      </c>
      <c r="F2232" s="214" t="s">
        <v>226</v>
      </c>
      <c r="G2232" s="212"/>
      <c r="H2232" s="215">
        <v>14.294</v>
      </c>
      <c r="I2232" s="216"/>
      <c r="J2232" s="212"/>
      <c r="K2232" s="212"/>
      <c r="L2232" s="217"/>
      <c r="M2232" s="218"/>
      <c r="N2232" s="219"/>
      <c r="O2232" s="219"/>
      <c r="P2232" s="219"/>
      <c r="Q2232" s="219"/>
      <c r="R2232" s="219"/>
      <c r="S2232" s="219"/>
      <c r="T2232" s="220"/>
      <c r="AT2232" s="221" t="s">
        <v>213</v>
      </c>
      <c r="AU2232" s="221" t="s">
        <v>84</v>
      </c>
      <c r="AV2232" s="14" t="s">
        <v>204</v>
      </c>
      <c r="AW2232" s="14" t="s">
        <v>35</v>
      </c>
      <c r="AX2232" s="14" t="s">
        <v>82</v>
      </c>
      <c r="AY2232" s="221" t="s">
        <v>197</v>
      </c>
    </row>
    <row r="2233" spans="1:65" s="13" customFormat="1" ht="11.25">
      <c r="B2233" s="199"/>
      <c r="C2233" s="200"/>
      <c r="D2233" s="201" t="s">
        <v>213</v>
      </c>
      <c r="E2233" s="200"/>
      <c r="F2233" s="203" t="s">
        <v>2919</v>
      </c>
      <c r="G2233" s="200"/>
      <c r="H2233" s="204">
        <v>15.723000000000001</v>
      </c>
      <c r="I2233" s="205"/>
      <c r="J2233" s="200"/>
      <c r="K2233" s="200"/>
      <c r="L2233" s="206"/>
      <c r="M2233" s="207"/>
      <c r="N2233" s="208"/>
      <c r="O2233" s="208"/>
      <c r="P2233" s="208"/>
      <c r="Q2233" s="208"/>
      <c r="R2233" s="208"/>
      <c r="S2233" s="208"/>
      <c r="T2233" s="209"/>
      <c r="AT2233" s="210" t="s">
        <v>213</v>
      </c>
      <c r="AU2233" s="210" t="s">
        <v>84</v>
      </c>
      <c r="AV2233" s="13" t="s">
        <v>84</v>
      </c>
      <c r="AW2233" s="13" t="s">
        <v>4</v>
      </c>
      <c r="AX2233" s="13" t="s">
        <v>82</v>
      </c>
      <c r="AY2233" s="210" t="s">
        <v>197</v>
      </c>
    </row>
    <row r="2234" spans="1:65" s="2" customFormat="1" ht="24.2" customHeight="1">
      <c r="A2234" s="37"/>
      <c r="B2234" s="38"/>
      <c r="C2234" s="181" t="s">
        <v>2920</v>
      </c>
      <c r="D2234" s="181" t="s">
        <v>199</v>
      </c>
      <c r="E2234" s="182" t="s">
        <v>2921</v>
      </c>
      <c r="F2234" s="183" t="s">
        <v>2922</v>
      </c>
      <c r="G2234" s="184" t="s">
        <v>265</v>
      </c>
      <c r="H2234" s="185">
        <v>194.55</v>
      </c>
      <c r="I2234" s="186"/>
      <c r="J2234" s="187">
        <f>ROUND(I2234*H2234,2)</f>
        <v>0</v>
      </c>
      <c r="K2234" s="183" t="s">
        <v>28</v>
      </c>
      <c r="L2234" s="42"/>
      <c r="M2234" s="188" t="s">
        <v>28</v>
      </c>
      <c r="N2234" s="189" t="s">
        <v>45</v>
      </c>
      <c r="O2234" s="67"/>
      <c r="P2234" s="190">
        <f>O2234*H2234</f>
        <v>0</v>
      </c>
      <c r="Q2234" s="190">
        <v>1.2999999999999999E-4</v>
      </c>
      <c r="R2234" s="190">
        <f>Q2234*H2234</f>
        <v>2.5291499999999998E-2</v>
      </c>
      <c r="S2234" s="190">
        <v>0</v>
      </c>
      <c r="T2234" s="191">
        <f>S2234*H2234</f>
        <v>0</v>
      </c>
      <c r="U2234" s="37"/>
      <c r="V2234" s="37"/>
      <c r="W2234" s="37"/>
      <c r="X2234" s="37"/>
      <c r="Y2234" s="37"/>
      <c r="Z2234" s="37"/>
      <c r="AA2234" s="37"/>
      <c r="AB2234" s="37"/>
      <c r="AC2234" s="37"/>
      <c r="AD2234" s="37"/>
      <c r="AE2234" s="37"/>
      <c r="AR2234" s="192" t="s">
        <v>283</v>
      </c>
      <c r="AT2234" s="192" t="s">
        <v>199</v>
      </c>
      <c r="AU2234" s="192" t="s">
        <v>84</v>
      </c>
      <c r="AY2234" s="20" t="s">
        <v>197</v>
      </c>
      <c r="BE2234" s="193">
        <f>IF(N2234="základní",J2234,0)</f>
        <v>0</v>
      </c>
      <c r="BF2234" s="193">
        <f>IF(N2234="snížená",J2234,0)</f>
        <v>0</v>
      </c>
      <c r="BG2234" s="193">
        <f>IF(N2234="zákl. přenesená",J2234,0)</f>
        <v>0</v>
      </c>
      <c r="BH2234" s="193">
        <f>IF(N2234="sníž. přenesená",J2234,0)</f>
        <v>0</v>
      </c>
      <c r="BI2234" s="193">
        <f>IF(N2234="nulová",J2234,0)</f>
        <v>0</v>
      </c>
      <c r="BJ2234" s="20" t="s">
        <v>82</v>
      </c>
      <c r="BK2234" s="193">
        <f>ROUND(I2234*H2234,2)</f>
        <v>0</v>
      </c>
      <c r="BL2234" s="20" t="s">
        <v>283</v>
      </c>
      <c r="BM2234" s="192" t="s">
        <v>2923</v>
      </c>
    </row>
    <row r="2235" spans="1:65" s="15" customFormat="1" ht="11.25">
      <c r="B2235" s="222"/>
      <c r="C2235" s="223"/>
      <c r="D2235" s="201" t="s">
        <v>213</v>
      </c>
      <c r="E2235" s="224" t="s">
        <v>28</v>
      </c>
      <c r="F2235" s="225" t="s">
        <v>2909</v>
      </c>
      <c r="G2235" s="223"/>
      <c r="H2235" s="224" t="s">
        <v>28</v>
      </c>
      <c r="I2235" s="226"/>
      <c r="J2235" s="223"/>
      <c r="K2235" s="223"/>
      <c r="L2235" s="227"/>
      <c r="M2235" s="228"/>
      <c r="N2235" s="229"/>
      <c r="O2235" s="229"/>
      <c r="P2235" s="229"/>
      <c r="Q2235" s="229"/>
      <c r="R2235" s="229"/>
      <c r="S2235" s="229"/>
      <c r="T2235" s="230"/>
      <c r="AT2235" s="231" t="s">
        <v>213</v>
      </c>
      <c r="AU2235" s="231" t="s">
        <v>84</v>
      </c>
      <c r="AV2235" s="15" t="s">
        <v>82</v>
      </c>
      <c r="AW2235" s="15" t="s">
        <v>35</v>
      </c>
      <c r="AX2235" s="15" t="s">
        <v>74</v>
      </c>
      <c r="AY2235" s="231" t="s">
        <v>197</v>
      </c>
    </row>
    <row r="2236" spans="1:65" s="15" customFormat="1" ht="11.25">
      <c r="B2236" s="222"/>
      <c r="C2236" s="223"/>
      <c r="D2236" s="201" t="s">
        <v>213</v>
      </c>
      <c r="E2236" s="224" t="s">
        <v>28</v>
      </c>
      <c r="F2236" s="225" t="s">
        <v>2924</v>
      </c>
      <c r="G2236" s="223"/>
      <c r="H2236" s="224" t="s">
        <v>28</v>
      </c>
      <c r="I2236" s="226"/>
      <c r="J2236" s="223"/>
      <c r="K2236" s="223"/>
      <c r="L2236" s="227"/>
      <c r="M2236" s="228"/>
      <c r="N2236" s="229"/>
      <c r="O2236" s="229"/>
      <c r="P2236" s="229"/>
      <c r="Q2236" s="229"/>
      <c r="R2236" s="229"/>
      <c r="S2236" s="229"/>
      <c r="T2236" s="230"/>
      <c r="AT2236" s="231" t="s">
        <v>213</v>
      </c>
      <c r="AU2236" s="231" t="s">
        <v>84</v>
      </c>
      <c r="AV2236" s="15" t="s">
        <v>82</v>
      </c>
      <c r="AW2236" s="15" t="s">
        <v>35</v>
      </c>
      <c r="AX2236" s="15" t="s">
        <v>74</v>
      </c>
      <c r="AY2236" s="231" t="s">
        <v>197</v>
      </c>
    </row>
    <row r="2237" spans="1:65" s="15" customFormat="1" ht="11.25">
      <c r="B2237" s="222"/>
      <c r="C2237" s="223"/>
      <c r="D2237" s="201" t="s">
        <v>213</v>
      </c>
      <c r="E2237" s="224" t="s">
        <v>28</v>
      </c>
      <c r="F2237" s="225" t="s">
        <v>823</v>
      </c>
      <c r="G2237" s="223"/>
      <c r="H2237" s="224" t="s">
        <v>28</v>
      </c>
      <c r="I2237" s="226"/>
      <c r="J2237" s="223"/>
      <c r="K2237" s="223"/>
      <c r="L2237" s="227"/>
      <c r="M2237" s="228"/>
      <c r="N2237" s="229"/>
      <c r="O2237" s="229"/>
      <c r="P2237" s="229"/>
      <c r="Q2237" s="229"/>
      <c r="R2237" s="229"/>
      <c r="S2237" s="229"/>
      <c r="T2237" s="230"/>
      <c r="AT2237" s="231" t="s">
        <v>213</v>
      </c>
      <c r="AU2237" s="231" t="s">
        <v>84</v>
      </c>
      <c r="AV2237" s="15" t="s">
        <v>82</v>
      </c>
      <c r="AW2237" s="15" t="s">
        <v>35</v>
      </c>
      <c r="AX2237" s="15" t="s">
        <v>74</v>
      </c>
      <c r="AY2237" s="231" t="s">
        <v>197</v>
      </c>
    </row>
    <row r="2238" spans="1:65" s="13" customFormat="1" ht="11.25">
      <c r="B2238" s="199"/>
      <c r="C2238" s="200"/>
      <c r="D2238" s="201" t="s">
        <v>213</v>
      </c>
      <c r="E2238" s="202" t="s">
        <v>28</v>
      </c>
      <c r="F2238" s="203" t="s">
        <v>2925</v>
      </c>
      <c r="G2238" s="200"/>
      <c r="H2238" s="204">
        <v>190</v>
      </c>
      <c r="I2238" s="205"/>
      <c r="J2238" s="200"/>
      <c r="K2238" s="200"/>
      <c r="L2238" s="206"/>
      <c r="M2238" s="207"/>
      <c r="N2238" s="208"/>
      <c r="O2238" s="208"/>
      <c r="P2238" s="208"/>
      <c r="Q2238" s="208"/>
      <c r="R2238" s="208"/>
      <c r="S2238" s="208"/>
      <c r="T2238" s="209"/>
      <c r="AT2238" s="210" t="s">
        <v>213</v>
      </c>
      <c r="AU2238" s="210" t="s">
        <v>84</v>
      </c>
      <c r="AV2238" s="13" t="s">
        <v>84</v>
      </c>
      <c r="AW2238" s="13" t="s">
        <v>35</v>
      </c>
      <c r="AX2238" s="13" t="s">
        <v>74</v>
      </c>
      <c r="AY2238" s="210" t="s">
        <v>197</v>
      </c>
    </row>
    <row r="2239" spans="1:65" s="13" customFormat="1" ht="11.25">
      <c r="B2239" s="199"/>
      <c r="C2239" s="200"/>
      <c r="D2239" s="201" t="s">
        <v>213</v>
      </c>
      <c r="E2239" s="202" t="s">
        <v>28</v>
      </c>
      <c r="F2239" s="203" t="s">
        <v>2912</v>
      </c>
      <c r="G2239" s="200"/>
      <c r="H2239" s="204">
        <v>4.55</v>
      </c>
      <c r="I2239" s="205"/>
      <c r="J2239" s="200"/>
      <c r="K2239" s="200"/>
      <c r="L2239" s="206"/>
      <c r="M2239" s="207"/>
      <c r="N2239" s="208"/>
      <c r="O2239" s="208"/>
      <c r="P2239" s="208"/>
      <c r="Q2239" s="208"/>
      <c r="R2239" s="208"/>
      <c r="S2239" s="208"/>
      <c r="T2239" s="209"/>
      <c r="AT2239" s="210" t="s">
        <v>213</v>
      </c>
      <c r="AU2239" s="210" t="s">
        <v>84</v>
      </c>
      <c r="AV2239" s="13" t="s">
        <v>84</v>
      </c>
      <c r="AW2239" s="13" t="s">
        <v>35</v>
      </c>
      <c r="AX2239" s="13" t="s">
        <v>74</v>
      </c>
      <c r="AY2239" s="210" t="s">
        <v>197</v>
      </c>
    </row>
    <row r="2240" spans="1:65" s="14" customFormat="1" ht="11.25">
      <c r="B2240" s="211"/>
      <c r="C2240" s="212"/>
      <c r="D2240" s="201" t="s">
        <v>213</v>
      </c>
      <c r="E2240" s="213" t="s">
        <v>28</v>
      </c>
      <c r="F2240" s="214" t="s">
        <v>226</v>
      </c>
      <c r="G2240" s="212"/>
      <c r="H2240" s="215">
        <v>194.55</v>
      </c>
      <c r="I2240" s="216"/>
      <c r="J2240" s="212"/>
      <c r="K2240" s="212"/>
      <c r="L2240" s="217"/>
      <c r="M2240" s="218"/>
      <c r="N2240" s="219"/>
      <c r="O2240" s="219"/>
      <c r="P2240" s="219"/>
      <c r="Q2240" s="219"/>
      <c r="R2240" s="219"/>
      <c r="S2240" s="219"/>
      <c r="T2240" s="220"/>
      <c r="AT2240" s="221" t="s">
        <v>213</v>
      </c>
      <c r="AU2240" s="221" t="s">
        <v>84</v>
      </c>
      <c r="AV2240" s="14" t="s">
        <v>204</v>
      </c>
      <c r="AW2240" s="14" t="s">
        <v>35</v>
      </c>
      <c r="AX2240" s="14" t="s">
        <v>82</v>
      </c>
      <c r="AY2240" s="221" t="s">
        <v>197</v>
      </c>
    </row>
    <row r="2241" spans="1:65" s="2" customFormat="1" ht="16.5" customHeight="1">
      <c r="A2241" s="37"/>
      <c r="B2241" s="38"/>
      <c r="C2241" s="247" t="s">
        <v>2926</v>
      </c>
      <c r="D2241" s="247" t="s">
        <v>519</v>
      </c>
      <c r="E2241" s="248" t="s">
        <v>2927</v>
      </c>
      <c r="F2241" s="249" t="s">
        <v>2915</v>
      </c>
      <c r="G2241" s="250" t="s">
        <v>202</v>
      </c>
      <c r="H2241" s="251">
        <v>149.804</v>
      </c>
      <c r="I2241" s="252"/>
      <c r="J2241" s="253">
        <f>ROUND(I2241*H2241,2)</f>
        <v>0</v>
      </c>
      <c r="K2241" s="249" t="s">
        <v>28</v>
      </c>
      <c r="L2241" s="254"/>
      <c r="M2241" s="255" t="s">
        <v>28</v>
      </c>
      <c r="N2241" s="256" t="s">
        <v>45</v>
      </c>
      <c r="O2241" s="67"/>
      <c r="P2241" s="190">
        <f>O2241*H2241</f>
        <v>0</v>
      </c>
      <c r="Q2241" s="190">
        <v>0</v>
      </c>
      <c r="R2241" s="190">
        <f>Q2241*H2241</f>
        <v>0</v>
      </c>
      <c r="S2241" s="190">
        <v>0</v>
      </c>
      <c r="T2241" s="191">
        <f>S2241*H2241</f>
        <v>0</v>
      </c>
      <c r="U2241" s="37"/>
      <c r="V2241" s="37"/>
      <c r="W2241" s="37"/>
      <c r="X2241" s="37"/>
      <c r="Y2241" s="37"/>
      <c r="Z2241" s="37"/>
      <c r="AA2241" s="37"/>
      <c r="AB2241" s="37"/>
      <c r="AC2241" s="37"/>
      <c r="AD2241" s="37"/>
      <c r="AE2241" s="37"/>
      <c r="AR2241" s="192" t="s">
        <v>365</v>
      </c>
      <c r="AT2241" s="192" t="s">
        <v>519</v>
      </c>
      <c r="AU2241" s="192" t="s">
        <v>84</v>
      </c>
      <c r="AY2241" s="20" t="s">
        <v>197</v>
      </c>
      <c r="BE2241" s="193">
        <f>IF(N2241="základní",J2241,0)</f>
        <v>0</v>
      </c>
      <c r="BF2241" s="193">
        <f>IF(N2241="snížená",J2241,0)</f>
        <v>0</v>
      </c>
      <c r="BG2241" s="193">
        <f>IF(N2241="zákl. přenesená",J2241,0)</f>
        <v>0</v>
      </c>
      <c r="BH2241" s="193">
        <f>IF(N2241="sníž. přenesená",J2241,0)</f>
        <v>0</v>
      </c>
      <c r="BI2241" s="193">
        <f>IF(N2241="nulová",J2241,0)</f>
        <v>0</v>
      </c>
      <c r="BJ2241" s="20" t="s">
        <v>82</v>
      </c>
      <c r="BK2241" s="193">
        <f>ROUND(I2241*H2241,2)</f>
        <v>0</v>
      </c>
      <c r="BL2241" s="20" t="s">
        <v>283</v>
      </c>
      <c r="BM2241" s="192" t="s">
        <v>2928</v>
      </c>
    </row>
    <row r="2242" spans="1:65" s="13" customFormat="1" ht="11.25">
      <c r="B2242" s="199"/>
      <c r="C2242" s="200"/>
      <c r="D2242" s="201" t="s">
        <v>213</v>
      </c>
      <c r="E2242" s="202" t="s">
        <v>28</v>
      </c>
      <c r="F2242" s="203" t="s">
        <v>2929</v>
      </c>
      <c r="G2242" s="200"/>
      <c r="H2242" s="204">
        <v>133</v>
      </c>
      <c r="I2242" s="205"/>
      <c r="J2242" s="200"/>
      <c r="K2242" s="200"/>
      <c r="L2242" s="206"/>
      <c r="M2242" s="207"/>
      <c r="N2242" s="208"/>
      <c r="O2242" s="208"/>
      <c r="P2242" s="208"/>
      <c r="Q2242" s="208"/>
      <c r="R2242" s="208"/>
      <c r="S2242" s="208"/>
      <c r="T2242" s="209"/>
      <c r="AT2242" s="210" t="s">
        <v>213</v>
      </c>
      <c r="AU2242" s="210" t="s">
        <v>84</v>
      </c>
      <c r="AV2242" s="13" t="s">
        <v>84</v>
      </c>
      <c r="AW2242" s="13" t="s">
        <v>35</v>
      </c>
      <c r="AX2242" s="13" t="s">
        <v>74</v>
      </c>
      <c r="AY2242" s="210" t="s">
        <v>197</v>
      </c>
    </row>
    <row r="2243" spans="1:65" s="13" customFormat="1" ht="11.25">
      <c r="B2243" s="199"/>
      <c r="C2243" s="200"/>
      <c r="D2243" s="201" t="s">
        <v>213</v>
      </c>
      <c r="E2243" s="202" t="s">
        <v>28</v>
      </c>
      <c r="F2243" s="203" t="s">
        <v>2930</v>
      </c>
      <c r="G2243" s="200"/>
      <c r="H2243" s="204">
        <v>3.1850000000000001</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4" customFormat="1" ht="11.25">
      <c r="B2244" s="211"/>
      <c r="C2244" s="212"/>
      <c r="D2244" s="201" t="s">
        <v>213</v>
      </c>
      <c r="E2244" s="213" t="s">
        <v>28</v>
      </c>
      <c r="F2244" s="214" t="s">
        <v>226</v>
      </c>
      <c r="G2244" s="212"/>
      <c r="H2244" s="215">
        <v>136.185</v>
      </c>
      <c r="I2244" s="216"/>
      <c r="J2244" s="212"/>
      <c r="K2244" s="212"/>
      <c r="L2244" s="217"/>
      <c r="M2244" s="218"/>
      <c r="N2244" s="219"/>
      <c r="O2244" s="219"/>
      <c r="P2244" s="219"/>
      <c r="Q2244" s="219"/>
      <c r="R2244" s="219"/>
      <c r="S2244" s="219"/>
      <c r="T2244" s="220"/>
      <c r="AT2244" s="221" t="s">
        <v>213</v>
      </c>
      <c r="AU2244" s="221" t="s">
        <v>84</v>
      </c>
      <c r="AV2244" s="14" t="s">
        <v>204</v>
      </c>
      <c r="AW2244" s="14" t="s">
        <v>35</v>
      </c>
      <c r="AX2244" s="14" t="s">
        <v>82</v>
      </c>
      <c r="AY2244" s="221" t="s">
        <v>197</v>
      </c>
    </row>
    <row r="2245" spans="1:65" s="13" customFormat="1" ht="11.25">
      <c r="B2245" s="199"/>
      <c r="C2245" s="200"/>
      <c r="D2245" s="201" t="s">
        <v>213</v>
      </c>
      <c r="E2245" s="200"/>
      <c r="F2245" s="203" t="s">
        <v>2931</v>
      </c>
      <c r="G2245" s="200"/>
      <c r="H2245" s="204">
        <v>149.804</v>
      </c>
      <c r="I2245" s="205"/>
      <c r="J2245" s="200"/>
      <c r="K2245" s="200"/>
      <c r="L2245" s="206"/>
      <c r="M2245" s="207"/>
      <c r="N2245" s="208"/>
      <c r="O2245" s="208"/>
      <c r="P2245" s="208"/>
      <c r="Q2245" s="208"/>
      <c r="R2245" s="208"/>
      <c r="S2245" s="208"/>
      <c r="T2245" s="209"/>
      <c r="AT2245" s="210" t="s">
        <v>213</v>
      </c>
      <c r="AU2245" s="210" t="s">
        <v>84</v>
      </c>
      <c r="AV2245" s="13" t="s">
        <v>84</v>
      </c>
      <c r="AW2245" s="13" t="s">
        <v>4</v>
      </c>
      <c r="AX2245" s="13" t="s">
        <v>82</v>
      </c>
      <c r="AY2245" s="210" t="s">
        <v>197</v>
      </c>
    </row>
    <row r="2246" spans="1:65" s="2" customFormat="1" ht="21.75" customHeight="1">
      <c r="A2246" s="37"/>
      <c r="B2246" s="38"/>
      <c r="C2246" s="181" t="s">
        <v>2932</v>
      </c>
      <c r="D2246" s="181" t="s">
        <v>199</v>
      </c>
      <c r="E2246" s="182" t="s">
        <v>2933</v>
      </c>
      <c r="F2246" s="183" t="s">
        <v>2934</v>
      </c>
      <c r="G2246" s="184" t="s">
        <v>202</v>
      </c>
      <c r="H2246" s="185">
        <v>20.260000000000002</v>
      </c>
      <c r="I2246" s="186"/>
      <c r="J2246" s="187">
        <f>ROUND(I2246*H2246,2)</f>
        <v>0</v>
      </c>
      <c r="K2246" s="183" t="s">
        <v>203</v>
      </c>
      <c r="L2246" s="42"/>
      <c r="M2246" s="188" t="s">
        <v>28</v>
      </c>
      <c r="N2246" s="189" t="s">
        <v>45</v>
      </c>
      <c r="O2246" s="67"/>
      <c r="P2246" s="190">
        <f>O2246*H2246</f>
        <v>0</v>
      </c>
      <c r="Q2246" s="190">
        <v>3.6400000000000002E-2</v>
      </c>
      <c r="R2246" s="190">
        <f>Q2246*H2246</f>
        <v>0.73746400000000012</v>
      </c>
      <c r="S2246" s="190">
        <v>0</v>
      </c>
      <c r="T2246" s="191">
        <f>S2246*H2246</f>
        <v>0</v>
      </c>
      <c r="U2246" s="37"/>
      <c r="V2246" s="37"/>
      <c r="W2246" s="37"/>
      <c r="X2246" s="37"/>
      <c r="Y2246" s="37"/>
      <c r="Z2246" s="37"/>
      <c r="AA2246" s="37"/>
      <c r="AB2246" s="37"/>
      <c r="AC2246" s="37"/>
      <c r="AD2246" s="37"/>
      <c r="AE2246" s="37"/>
      <c r="AR2246" s="192" t="s">
        <v>283</v>
      </c>
      <c r="AT2246" s="192" t="s">
        <v>199</v>
      </c>
      <c r="AU2246" s="192" t="s">
        <v>84</v>
      </c>
      <c r="AY2246" s="20" t="s">
        <v>197</v>
      </c>
      <c r="BE2246" s="193">
        <f>IF(N2246="základní",J2246,0)</f>
        <v>0</v>
      </c>
      <c r="BF2246" s="193">
        <f>IF(N2246="snížená",J2246,0)</f>
        <v>0</v>
      </c>
      <c r="BG2246" s="193">
        <f>IF(N2246="zákl. přenesená",J2246,0)</f>
        <v>0</v>
      </c>
      <c r="BH2246" s="193">
        <f>IF(N2246="sníž. přenesená",J2246,0)</f>
        <v>0</v>
      </c>
      <c r="BI2246" s="193">
        <f>IF(N2246="nulová",J2246,0)</f>
        <v>0</v>
      </c>
      <c r="BJ2246" s="20" t="s">
        <v>82</v>
      </c>
      <c r="BK2246" s="193">
        <f>ROUND(I2246*H2246,2)</f>
        <v>0</v>
      </c>
      <c r="BL2246" s="20" t="s">
        <v>283</v>
      </c>
      <c r="BM2246" s="192" t="s">
        <v>2935</v>
      </c>
    </row>
    <row r="2247" spans="1:65" s="2" customFormat="1" ht="11.25">
      <c r="A2247" s="37"/>
      <c r="B2247" s="38"/>
      <c r="C2247" s="39"/>
      <c r="D2247" s="194" t="s">
        <v>206</v>
      </c>
      <c r="E2247" s="39"/>
      <c r="F2247" s="195" t="s">
        <v>2936</v>
      </c>
      <c r="G2247" s="39"/>
      <c r="H2247" s="39"/>
      <c r="I2247" s="196"/>
      <c r="J2247" s="39"/>
      <c r="K2247" s="39"/>
      <c r="L2247" s="42"/>
      <c r="M2247" s="197"/>
      <c r="N2247" s="198"/>
      <c r="O2247" s="67"/>
      <c r="P2247" s="67"/>
      <c r="Q2247" s="67"/>
      <c r="R2247" s="67"/>
      <c r="S2247" s="67"/>
      <c r="T2247" s="68"/>
      <c r="U2247" s="37"/>
      <c r="V2247" s="37"/>
      <c r="W2247" s="37"/>
      <c r="X2247" s="37"/>
      <c r="Y2247" s="37"/>
      <c r="Z2247" s="37"/>
      <c r="AA2247" s="37"/>
      <c r="AB2247" s="37"/>
      <c r="AC2247" s="37"/>
      <c r="AD2247" s="37"/>
      <c r="AE2247" s="37"/>
      <c r="AT2247" s="20" t="s">
        <v>206</v>
      </c>
      <c r="AU2247" s="20" t="s">
        <v>84</v>
      </c>
    </row>
    <row r="2248" spans="1:65" s="15" customFormat="1" ht="11.25">
      <c r="B2248" s="222"/>
      <c r="C2248" s="223"/>
      <c r="D2248" s="201" t="s">
        <v>213</v>
      </c>
      <c r="E2248" s="224" t="s">
        <v>28</v>
      </c>
      <c r="F2248" s="225" t="s">
        <v>1966</v>
      </c>
      <c r="G2248" s="223"/>
      <c r="H2248" s="224" t="s">
        <v>28</v>
      </c>
      <c r="I2248" s="226"/>
      <c r="J2248" s="223"/>
      <c r="K2248" s="223"/>
      <c r="L2248" s="227"/>
      <c r="M2248" s="228"/>
      <c r="N2248" s="229"/>
      <c r="O2248" s="229"/>
      <c r="P2248" s="229"/>
      <c r="Q2248" s="229"/>
      <c r="R2248" s="229"/>
      <c r="S2248" s="229"/>
      <c r="T2248" s="230"/>
      <c r="AT2248" s="231" t="s">
        <v>213</v>
      </c>
      <c r="AU2248" s="231" t="s">
        <v>84</v>
      </c>
      <c r="AV2248" s="15" t="s">
        <v>82</v>
      </c>
      <c r="AW2248" s="15" t="s">
        <v>35</v>
      </c>
      <c r="AX2248" s="15" t="s">
        <v>74</v>
      </c>
      <c r="AY2248" s="231" t="s">
        <v>197</v>
      </c>
    </row>
    <row r="2249" spans="1:65" s="15" customFormat="1" ht="11.25">
      <c r="B2249" s="222"/>
      <c r="C2249" s="223"/>
      <c r="D2249" s="201" t="s">
        <v>213</v>
      </c>
      <c r="E2249" s="224" t="s">
        <v>28</v>
      </c>
      <c r="F2249" s="225" t="s">
        <v>2937</v>
      </c>
      <c r="G2249" s="223"/>
      <c r="H2249" s="224" t="s">
        <v>28</v>
      </c>
      <c r="I2249" s="226"/>
      <c r="J2249" s="223"/>
      <c r="K2249" s="223"/>
      <c r="L2249" s="227"/>
      <c r="M2249" s="228"/>
      <c r="N2249" s="229"/>
      <c r="O2249" s="229"/>
      <c r="P2249" s="229"/>
      <c r="Q2249" s="229"/>
      <c r="R2249" s="229"/>
      <c r="S2249" s="229"/>
      <c r="T2249" s="230"/>
      <c r="AT2249" s="231" t="s">
        <v>213</v>
      </c>
      <c r="AU2249" s="231" t="s">
        <v>84</v>
      </c>
      <c r="AV2249" s="15" t="s">
        <v>82</v>
      </c>
      <c r="AW2249" s="15" t="s">
        <v>35</v>
      </c>
      <c r="AX2249" s="15" t="s">
        <v>74</v>
      </c>
      <c r="AY2249" s="231" t="s">
        <v>197</v>
      </c>
    </row>
    <row r="2250" spans="1:65" s="13" customFormat="1" ht="11.25">
      <c r="B2250" s="199"/>
      <c r="C2250" s="200"/>
      <c r="D2250" s="201" t="s">
        <v>213</v>
      </c>
      <c r="E2250" s="202" t="s">
        <v>28</v>
      </c>
      <c r="F2250" s="203" t="s">
        <v>2938</v>
      </c>
      <c r="G2250" s="200"/>
      <c r="H2250" s="204">
        <v>3.24</v>
      </c>
      <c r="I2250" s="205"/>
      <c r="J2250" s="200"/>
      <c r="K2250" s="200"/>
      <c r="L2250" s="206"/>
      <c r="M2250" s="207"/>
      <c r="N2250" s="208"/>
      <c r="O2250" s="208"/>
      <c r="P2250" s="208"/>
      <c r="Q2250" s="208"/>
      <c r="R2250" s="208"/>
      <c r="S2250" s="208"/>
      <c r="T2250" s="209"/>
      <c r="AT2250" s="210" t="s">
        <v>213</v>
      </c>
      <c r="AU2250" s="210" t="s">
        <v>84</v>
      </c>
      <c r="AV2250" s="13" t="s">
        <v>84</v>
      </c>
      <c r="AW2250" s="13" t="s">
        <v>35</v>
      </c>
      <c r="AX2250" s="13" t="s">
        <v>74</v>
      </c>
      <c r="AY2250" s="210" t="s">
        <v>197</v>
      </c>
    </row>
    <row r="2251" spans="1:65" s="13" customFormat="1" ht="11.25">
      <c r="B2251" s="199"/>
      <c r="C2251" s="200"/>
      <c r="D2251" s="201" t="s">
        <v>213</v>
      </c>
      <c r="E2251" s="202" t="s">
        <v>28</v>
      </c>
      <c r="F2251" s="203" t="s">
        <v>2939</v>
      </c>
      <c r="G2251" s="200"/>
      <c r="H2251" s="204">
        <v>6.16</v>
      </c>
      <c r="I2251" s="205"/>
      <c r="J2251" s="200"/>
      <c r="K2251" s="200"/>
      <c r="L2251" s="206"/>
      <c r="M2251" s="207"/>
      <c r="N2251" s="208"/>
      <c r="O2251" s="208"/>
      <c r="P2251" s="208"/>
      <c r="Q2251" s="208"/>
      <c r="R2251" s="208"/>
      <c r="S2251" s="208"/>
      <c r="T2251" s="209"/>
      <c r="AT2251" s="210" t="s">
        <v>213</v>
      </c>
      <c r="AU2251" s="210" t="s">
        <v>84</v>
      </c>
      <c r="AV2251" s="13" t="s">
        <v>84</v>
      </c>
      <c r="AW2251" s="13" t="s">
        <v>35</v>
      </c>
      <c r="AX2251" s="13" t="s">
        <v>74</v>
      </c>
      <c r="AY2251" s="210" t="s">
        <v>197</v>
      </c>
    </row>
    <row r="2252" spans="1:65" s="13" customFormat="1" ht="11.25">
      <c r="B2252" s="199"/>
      <c r="C2252" s="200"/>
      <c r="D2252" s="201" t="s">
        <v>213</v>
      </c>
      <c r="E2252" s="202" t="s">
        <v>28</v>
      </c>
      <c r="F2252" s="203" t="s">
        <v>2940</v>
      </c>
      <c r="G2252" s="200"/>
      <c r="H2252" s="204">
        <v>4.0599999999999996</v>
      </c>
      <c r="I2252" s="205"/>
      <c r="J2252" s="200"/>
      <c r="K2252" s="200"/>
      <c r="L2252" s="206"/>
      <c r="M2252" s="207"/>
      <c r="N2252" s="208"/>
      <c r="O2252" s="208"/>
      <c r="P2252" s="208"/>
      <c r="Q2252" s="208"/>
      <c r="R2252" s="208"/>
      <c r="S2252" s="208"/>
      <c r="T2252" s="209"/>
      <c r="AT2252" s="210" t="s">
        <v>213</v>
      </c>
      <c r="AU2252" s="210" t="s">
        <v>84</v>
      </c>
      <c r="AV2252" s="13" t="s">
        <v>84</v>
      </c>
      <c r="AW2252" s="13" t="s">
        <v>35</v>
      </c>
      <c r="AX2252" s="13" t="s">
        <v>74</v>
      </c>
      <c r="AY2252" s="210" t="s">
        <v>197</v>
      </c>
    </row>
    <row r="2253" spans="1:65" s="13" customFormat="1" ht="11.25">
      <c r="B2253" s="199"/>
      <c r="C2253" s="200"/>
      <c r="D2253" s="201" t="s">
        <v>213</v>
      </c>
      <c r="E2253" s="202" t="s">
        <v>28</v>
      </c>
      <c r="F2253" s="203" t="s">
        <v>2941</v>
      </c>
      <c r="G2253" s="200"/>
      <c r="H2253" s="204">
        <v>4.46</v>
      </c>
      <c r="I2253" s="205"/>
      <c r="J2253" s="200"/>
      <c r="K2253" s="200"/>
      <c r="L2253" s="206"/>
      <c r="M2253" s="207"/>
      <c r="N2253" s="208"/>
      <c r="O2253" s="208"/>
      <c r="P2253" s="208"/>
      <c r="Q2253" s="208"/>
      <c r="R2253" s="208"/>
      <c r="S2253" s="208"/>
      <c r="T2253" s="209"/>
      <c r="AT2253" s="210" t="s">
        <v>213</v>
      </c>
      <c r="AU2253" s="210" t="s">
        <v>84</v>
      </c>
      <c r="AV2253" s="13" t="s">
        <v>84</v>
      </c>
      <c r="AW2253" s="13" t="s">
        <v>35</v>
      </c>
      <c r="AX2253" s="13" t="s">
        <v>74</v>
      </c>
      <c r="AY2253" s="210" t="s">
        <v>197</v>
      </c>
    </row>
    <row r="2254" spans="1:65" s="13" customFormat="1" ht="11.25">
      <c r="B2254" s="199"/>
      <c r="C2254" s="200"/>
      <c r="D2254" s="201" t="s">
        <v>213</v>
      </c>
      <c r="E2254" s="202" t="s">
        <v>28</v>
      </c>
      <c r="F2254" s="203" t="s">
        <v>2942</v>
      </c>
      <c r="G2254" s="200"/>
      <c r="H2254" s="204">
        <v>2.34</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4" customFormat="1" ht="11.25">
      <c r="B2255" s="211"/>
      <c r="C2255" s="212"/>
      <c r="D2255" s="201" t="s">
        <v>213</v>
      </c>
      <c r="E2255" s="213" t="s">
        <v>28</v>
      </c>
      <c r="F2255" s="214" t="s">
        <v>226</v>
      </c>
      <c r="G2255" s="212"/>
      <c r="H2255" s="215">
        <v>20.260000000000002</v>
      </c>
      <c r="I2255" s="216"/>
      <c r="J2255" s="212"/>
      <c r="K2255" s="212"/>
      <c r="L2255" s="217"/>
      <c r="M2255" s="218"/>
      <c r="N2255" s="219"/>
      <c r="O2255" s="219"/>
      <c r="P2255" s="219"/>
      <c r="Q2255" s="219"/>
      <c r="R2255" s="219"/>
      <c r="S2255" s="219"/>
      <c r="T2255" s="220"/>
      <c r="AT2255" s="221" t="s">
        <v>213</v>
      </c>
      <c r="AU2255" s="221" t="s">
        <v>84</v>
      </c>
      <c r="AV2255" s="14" t="s">
        <v>204</v>
      </c>
      <c r="AW2255" s="14" t="s">
        <v>35</v>
      </c>
      <c r="AX2255" s="14" t="s">
        <v>82</v>
      </c>
      <c r="AY2255" s="221" t="s">
        <v>197</v>
      </c>
    </row>
    <row r="2256" spans="1:65" s="2" customFormat="1" ht="33" customHeight="1">
      <c r="A2256" s="37"/>
      <c r="B2256" s="38"/>
      <c r="C2256" s="181" t="s">
        <v>2943</v>
      </c>
      <c r="D2256" s="181" t="s">
        <v>199</v>
      </c>
      <c r="E2256" s="182" t="s">
        <v>2944</v>
      </c>
      <c r="F2256" s="183" t="s">
        <v>2945</v>
      </c>
      <c r="G2256" s="184" t="s">
        <v>210</v>
      </c>
      <c r="H2256" s="185">
        <v>9</v>
      </c>
      <c r="I2256" s="186"/>
      <c r="J2256" s="187">
        <f>ROUND(I2256*H2256,2)</f>
        <v>0</v>
      </c>
      <c r="K2256" s="183" t="s">
        <v>203</v>
      </c>
      <c r="L2256" s="42"/>
      <c r="M2256" s="188" t="s">
        <v>28</v>
      </c>
      <c r="N2256" s="189" t="s">
        <v>45</v>
      </c>
      <c r="O2256" s="67"/>
      <c r="P2256" s="190">
        <f>O2256*H2256</f>
        <v>0</v>
      </c>
      <c r="Q2256" s="190">
        <v>3.2149999999999998E-2</v>
      </c>
      <c r="R2256" s="190">
        <f>Q2256*H2256</f>
        <v>0.28935</v>
      </c>
      <c r="S2256" s="190">
        <v>0</v>
      </c>
      <c r="T2256" s="191">
        <f>S2256*H2256</f>
        <v>0</v>
      </c>
      <c r="U2256" s="37"/>
      <c r="V2256" s="37"/>
      <c r="W2256" s="37"/>
      <c r="X2256" s="37"/>
      <c r="Y2256" s="37"/>
      <c r="Z2256" s="37"/>
      <c r="AA2256" s="37"/>
      <c r="AB2256" s="37"/>
      <c r="AC2256" s="37"/>
      <c r="AD2256" s="37"/>
      <c r="AE2256" s="37"/>
      <c r="AR2256" s="192" t="s">
        <v>283</v>
      </c>
      <c r="AT2256" s="192" t="s">
        <v>199</v>
      </c>
      <c r="AU2256" s="192" t="s">
        <v>84</v>
      </c>
      <c r="AY2256" s="20" t="s">
        <v>197</v>
      </c>
      <c r="BE2256" s="193">
        <f>IF(N2256="základní",J2256,0)</f>
        <v>0</v>
      </c>
      <c r="BF2256" s="193">
        <f>IF(N2256="snížená",J2256,0)</f>
        <v>0</v>
      </c>
      <c r="BG2256" s="193">
        <f>IF(N2256="zákl. přenesená",J2256,0)</f>
        <v>0</v>
      </c>
      <c r="BH2256" s="193">
        <f>IF(N2256="sníž. přenesená",J2256,0)</f>
        <v>0</v>
      </c>
      <c r="BI2256" s="193">
        <f>IF(N2256="nulová",J2256,0)</f>
        <v>0</v>
      </c>
      <c r="BJ2256" s="20" t="s">
        <v>82</v>
      </c>
      <c r="BK2256" s="193">
        <f>ROUND(I2256*H2256,2)</f>
        <v>0</v>
      </c>
      <c r="BL2256" s="20" t="s">
        <v>283</v>
      </c>
      <c r="BM2256" s="192" t="s">
        <v>2946</v>
      </c>
    </row>
    <row r="2257" spans="1:65" s="2" customFormat="1" ht="11.25">
      <c r="A2257" s="37"/>
      <c r="B2257" s="38"/>
      <c r="C2257" s="39"/>
      <c r="D2257" s="194" t="s">
        <v>206</v>
      </c>
      <c r="E2257" s="39"/>
      <c r="F2257" s="195" t="s">
        <v>2947</v>
      </c>
      <c r="G2257" s="39"/>
      <c r="H2257" s="39"/>
      <c r="I2257" s="196"/>
      <c r="J2257" s="39"/>
      <c r="K2257" s="39"/>
      <c r="L2257" s="42"/>
      <c r="M2257" s="197"/>
      <c r="N2257" s="198"/>
      <c r="O2257" s="67"/>
      <c r="P2257" s="67"/>
      <c r="Q2257" s="67"/>
      <c r="R2257" s="67"/>
      <c r="S2257" s="67"/>
      <c r="T2257" s="68"/>
      <c r="U2257" s="37"/>
      <c r="V2257" s="37"/>
      <c r="W2257" s="37"/>
      <c r="X2257" s="37"/>
      <c r="Y2257" s="37"/>
      <c r="Z2257" s="37"/>
      <c r="AA2257" s="37"/>
      <c r="AB2257" s="37"/>
      <c r="AC2257" s="37"/>
      <c r="AD2257" s="37"/>
      <c r="AE2257" s="37"/>
      <c r="AT2257" s="20" t="s">
        <v>206</v>
      </c>
      <c r="AU2257" s="20" t="s">
        <v>84</v>
      </c>
    </row>
    <row r="2258" spans="1:65" s="15" customFormat="1" ht="11.25">
      <c r="B2258" s="222"/>
      <c r="C2258" s="223"/>
      <c r="D2258" s="201" t="s">
        <v>213</v>
      </c>
      <c r="E2258" s="224" t="s">
        <v>28</v>
      </c>
      <c r="F2258" s="225" t="s">
        <v>1966</v>
      </c>
      <c r="G2258" s="223"/>
      <c r="H2258" s="224" t="s">
        <v>28</v>
      </c>
      <c r="I2258" s="226"/>
      <c r="J2258" s="223"/>
      <c r="K2258" s="223"/>
      <c r="L2258" s="227"/>
      <c r="M2258" s="228"/>
      <c r="N2258" s="229"/>
      <c r="O2258" s="229"/>
      <c r="P2258" s="229"/>
      <c r="Q2258" s="229"/>
      <c r="R2258" s="229"/>
      <c r="S2258" s="229"/>
      <c r="T2258" s="230"/>
      <c r="AT2258" s="231" t="s">
        <v>213</v>
      </c>
      <c r="AU2258" s="231" t="s">
        <v>84</v>
      </c>
      <c r="AV2258" s="15" t="s">
        <v>82</v>
      </c>
      <c r="AW2258" s="15" t="s">
        <v>35</v>
      </c>
      <c r="AX2258" s="15" t="s">
        <v>74</v>
      </c>
      <c r="AY2258" s="231" t="s">
        <v>197</v>
      </c>
    </row>
    <row r="2259" spans="1:65" s="15" customFormat="1" ht="11.25">
      <c r="B2259" s="222"/>
      <c r="C2259" s="223"/>
      <c r="D2259" s="201" t="s">
        <v>213</v>
      </c>
      <c r="E2259" s="224" t="s">
        <v>28</v>
      </c>
      <c r="F2259" s="225" t="s">
        <v>2937</v>
      </c>
      <c r="G2259" s="223"/>
      <c r="H2259" s="224" t="s">
        <v>28</v>
      </c>
      <c r="I2259" s="226"/>
      <c r="J2259" s="223"/>
      <c r="K2259" s="223"/>
      <c r="L2259" s="227"/>
      <c r="M2259" s="228"/>
      <c r="N2259" s="229"/>
      <c r="O2259" s="229"/>
      <c r="P2259" s="229"/>
      <c r="Q2259" s="229"/>
      <c r="R2259" s="229"/>
      <c r="S2259" s="229"/>
      <c r="T2259" s="230"/>
      <c r="AT2259" s="231" t="s">
        <v>213</v>
      </c>
      <c r="AU2259" s="231" t="s">
        <v>84</v>
      </c>
      <c r="AV2259" s="15" t="s">
        <v>82</v>
      </c>
      <c r="AW2259" s="15" t="s">
        <v>35</v>
      </c>
      <c r="AX2259" s="15" t="s">
        <v>74</v>
      </c>
      <c r="AY2259" s="231" t="s">
        <v>197</v>
      </c>
    </row>
    <row r="2260" spans="1:65" s="13" customFormat="1" ht="11.25">
      <c r="B2260" s="199"/>
      <c r="C2260" s="200"/>
      <c r="D2260" s="201" t="s">
        <v>213</v>
      </c>
      <c r="E2260" s="202" t="s">
        <v>28</v>
      </c>
      <c r="F2260" s="203" t="s">
        <v>2948</v>
      </c>
      <c r="G2260" s="200"/>
      <c r="H2260" s="204">
        <v>2</v>
      </c>
      <c r="I2260" s="205"/>
      <c r="J2260" s="200"/>
      <c r="K2260" s="200"/>
      <c r="L2260" s="206"/>
      <c r="M2260" s="207"/>
      <c r="N2260" s="208"/>
      <c r="O2260" s="208"/>
      <c r="P2260" s="208"/>
      <c r="Q2260" s="208"/>
      <c r="R2260" s="208"/>
      <c r="S2260" s="208"/>
      <c r="T2260" s="209"/>
      <c r="AT2260" s="210" t="s">
        <v>213</v>
      </c>
      <c r="AU2260" s="210" t="s">
        <v>84</v>
      </c>
      <c r="AV2260" s="13" t="s">
        <v>84</v>
      </c>
      <c r="AW2260" s="13" t="s">
        <v>35</v>
      </c>
      <c r="AX2260" s="13" t="s">
        <v>74</v>
      </c>
      <c r="AY2260" s="210" t="s">
        <v>197</v>
      </c>
    </row>
    <row r="2261" spans="1:65" s="13" customFormat="1" ht="11.25">
      <c r="B2261" s="199"/>
      <c r="C2261" s="200"/>
      <c r="D2261" s="201" t="s">
        <v>213</v>
      </c>
      <c r="E2261" s="202" t="s">
        <v>28</v>
      </c>
      <c r="F2261" s="203" t="s">
        <v>2949</v>
      </c>
      <c r="G2261" s="200"/>
      <c r="H2261" s="204">
        <v>2</v>
      </c>
      <c r="I2261" s="205"/>
      <c r="J2261" s="200"/>
      <c r="K2261" s="200"/>
      <c r="L2261" s="206"/>
      <c r="M2261" s="207"/>
      <c r="N2261" s="208"/>
      <c r="O2261" s="208"/>
      <c r="P2261" s="208"/>
      <c r="Q2261" s="208"/>
      <c r="R2261" s="208"/>
      <c r="S2261" s="208"/>
      <c r="T2261" s="209"/>
      <c r="AT2261" s="210" t="s">
        <v>213</v>
      </c>
      <c r="AU2261" s="210" t="s">
        <v>84</v>
      </c>
      <c r="AV2261" s="13" t="s">
        <v>84</v>
      </c>
      <c r="AW2261" s="13" t="s">
        <v>35</v>
      </c>
      <c r="AX2261" s="13" t="s">
        <v>74</v>
      </c>
      <c r="AY2261" s="210" t="s">
        <v>197</v>
      </c>
    </row>
    <row r="2262" spans="1:65" s="13" customFormat="1" ht="11.25">
      <c r="B2262" s="199"/>
      <c r="C2262" s="200"/>
      <c r="D2262" s="201" t="s">
        <v>213</v>
      </c>
      <c r="E2262" s="202" t="s">
        <v>28</v>
      </c>
      <c r="F2262" s="203" t="s">
        <v>2950</v>
      </c>
      <c r="G2262" s="200"/>
      <c r="H2262" s="204">
        <v>2</v>
      </c>
      <c r="I2262" s="205"/>
      <c r="J2262" s="200"/>
      <c r="K2262" s="200"/>
      <c r="L2262" s="206"/>
      <c r="M2262" s="207"/>
      <c r="N2262" s="208"/>
      <c r="O2262" s="208"/>
      <c r="P2262" s="208"/>
      <c r="Q2262" s="208"/>
      <c r="R2262" s="208"/>
      <c r="S2262" s="208"/>
      <c r="T2262" s="209"/>
      <c r="AT2262" s="210" t="s">
        <v>213</v>
      </c>
      <c r="AU2262" s="210" t="s">
        <v>84</v>
      </c>
      <c r="AV2262" s="13" t="s">
        <v>84</v>
      </c>
      <c r="AW2262" s="13" t="s">
        <v>35</v>
      </c>
      <c r="AX2262" s="13" t="s">
        <v>74</v>
      </c>
      <c r="AY2262" s="210" t="s">
        <v>197</v>
      </c>
    </row>
    <row r="2263" spans="1:65" s="13" customFormat="1" ht="11.25">
      <c r="B2263" s="199"/>
      <c r="C2263" s="200"/>
      <c r="D2263" s="201" t="s">
        <v>213</v>
      </c>
      <c r="E2263" s="202" t="s">
        <v>28</v>
      </c>
      <c r="F2263" s="203" t="s">
        <v>2951</v>
      </c>
      <c r="G2263" s="200"/>
      <c r="H2263" s="204">
        <v>2</v>
      </c>
      <c r="I2263" s="205"/>
      <c r="J2263" s="200"/>
      <c r="K2263" s="200"/>
      <c r="L2263" s="206"/>
      <c r="M2263" s="207"/>
      <c r="N2263" s="208"/>
      <c r="O2263" s="208"/>
      <c r="P2263" s="208"/>
      <c r="Q2263" s="208"/>
      <c r="R2263" s="208"/>
      <c r="S2263" s="208"/>
      <c r="T2263" s="209"/>
      <c r="AT2263" s="210" t="s">
        <v>213</v>
      </c>
      <c r="AU2263" s="210" t="s">
        <v>84</v>
      </c>
      <c r="AV2263" s="13" t="s">
        <v>84</v>
      </c>
      <c r="AW2263" s="13" t="s">
        <v>35</v>
      </c>
      <c r="AX2263" s="13" t="s">
        <v>74</v>
      </c>
      <c r="AY2263" s="210" t="s">
        <v>197</v>
      </c>
    </row>
    <row r="2264" spans="1:65" s="13" customFormat="1" ht="11.25">
      <c r="B2264" s="199"/>
      <c r="C2264" s="200"/>
      <c r="D2264" s="201" t="s">
        <v>213</v>
      </c>
      <c r="E2264" s="202" t="s">
        <v>28</v>
      </c>
      <c r="F2264" s="203" t="s">
        <v>2952</v>
      </c>
      <c r="G2264" s="200"/>
      <c r="H2264" s="204">
        <v>1</v>
      </c>
      <c r="I2264" s="205"/>
      <c r="J2264" s="200"/>
      <c r="K2264" s="200"/>
      <c r="L2264" s="206"/>
      <c r="M2264" s="207"/>
      <c r="N2264" s="208"/>
      <c r="O2264" s="208"/>
      <c r="P2264" s="208"/>
      <c r="Q2264" s="208"/>
      <c r="R2264" s="208"/>
      <c r="S2264" s="208"/>
      <c r="T2264" s="209"/>
      <c r="AT2264" s="210" t="s">
        <v>213</v>
      </c>
      <c r="AU2264" s="210" t="s">
        <v>84</v>
      </c>
      <c r="AV2264" s="13" t="s">
        <v>84</v>
      </c>
      <c r="AW2264" s="13" t="s">
        <v>35</v>
      </c>
      <c r="AX2264" s="13" t="s">
        <v>74</v>
      </c>
      <c r="AY2264" s="210" t="s">
        <v>197</v>
      </c>
    </row>
    <row r="2265" spans="1:65" s="14" customFormat="1" ht="11.25">
      <c r="B2265" s="211"/>
      <c r="C2265" s="212"/>
      <c r="D2265" s="201" t="s">
        <v>213</v>
      </c>
      <c r="E2265" s="213" t="s">
        <v>28</v>
      </c>
      <c r="F2265" s="214" t="s">
        <v>226</v>
      </c>
      <c r="G2265" s="212"/>
      <c r="H2265" s="215">
        <v>9</v>
      </c>
      <c r="I2265" s="216"/>
      <c r="J2265" s="212"/>
      <c r="K2265" s="212"/>
      <c r="L2265" s="217"/>
      <c r="M2265" s="218"/>
      <c r="N2265" s="219"/>
      <c r="O2265" s="219"/>
      <c r="P2265" s="219"/>
      <c r="Q2265" s="219"/>
      <c r="R2265" s="219"/>
      <c r="S2265" s="219"/>
      <c r="T2265" s="220"/>
      <c r="AT2265" s="221" t="s">
        <v>213</v>
      </c>
      <c r="AU2265" s="221" t="s">
        <v>84</v>
      </c>
      <c r="AV2265" s="14" t="s">
        <v>204</v>
      </c>
      <c r="AW2265" s="14" t="s">
        <v>35</v>
      </c>
      <c r="AX2265" s="14" t="s">
        <v>82</v>
      </c>
      <c r="AY2265" s="221" t="s">
        <v>197</v>
      </c>
    </row>
    <row r="2266" spans="1:65" s="2" customFormat="1" ht="24.2" customHeight="1">
      <c r="A2266" s="37"/>
      <c r="B2266" s="38"/>
      <c r="C2266" s="181" t="s">
        <v>2953</v>
      </c>
      <c r="D2266" s="181" t="s">
        <v>199</v>
      </c>
      <c r="E2266" s="182" t="s">
        <v>2954</v>
      </c>
      <c r="F2266" s="183" t="s">
        <v>2955</v>
      </c>
      <c r="G2266" s="184" t="s">
        <v>202</v>
      </c>
      <c r="H2266" s="185">
        <v>97.3</v>
      </c>
      <c r="I2266" s="186"/>
      <c r="J2266" s="187">
        <f>ROUND(I2266*H2266,2)</f>
        <v>0</v>
      </c>
      <c r="K2266" s="183" t="s">
        <v>203</v>
      </c>
      <c r="L2266" s="42"/>
      <c r="M2266" s="188" t="s">
        <v>28</v>
      </c>
      <c r="N2266" s="189" t="s">
        <v>45</v>
      </c>
      <c r="O2266" s="67"/>
      <c r="P2266" s="190">
        <f>O2266*H2266</f>
        <v>0</v>
      </c>
      <c r="Q2266" s="190">
        <v>7.0499999999999998E-3</v>
      </c>
      <c r="R2266" s="190">
        <f>Q2266*H2266</f>
        <v>0.68596499999999994</v>
      </c>
      <c r="S2266" s="190">
        <v>0</v>
      </c>
      <c r="T2266" s="191">
        <f>S2266*H2266</f>
        <v>0</v>
      </c>
      <c r="U2266" s="37"/>
      <c r="V2266" s="37"/>
      <c r="W2266" s="37"/>
      <c r="X2266" s="37"/>
      <c r="Y2266" s="37"/>
      <c r="Z2266" s="37"/>
      <c r="AA2266" s="37"/>
      <c r="AB2266" s="37"/>
      <c r="AC2266" s="37"/>
      <c r="AD2266" s="37"/>
      <c r="AE2266" s="37"/>
      <c r="AR2266" s="192" t="s">
        <v>283</v>
      </c>
      <c r="AT2266" s="192" t="s">
        <v>199</v>
      </c>
      <c r="AU2266" s="192" t="s">
        <v>84</v>
      </c>
      <c r="AY2266" s="20" t="s">
        <v>197</v>
      </c>
      <c r="BE2266" s="193">
        <f>IF(N2266="základní",J2266,0)</f>
        <v>0</v>
      </c>
      <c r="BF2266" s="193">
        <f>IF(N2266="snížená",J2266,0)</f>
        <v>0</v>
      </c>
      <c r="BG2266" s="193">
        <f>IF(N2266="zákl. přenesená",J2266,0)</f>
        <v>0</v>
      </c>
      <c r="BH2266" s="193">
        <f>IF(N2266="sníž. přenesená",J2266,0)</f>
        <v>0</v>
      </c>
      <c r="BI2266" s="193">
        <f>IF(N2266="nulová",J2266,0)</f>
        <v>0</v>
      </c>
      <c r="BJ2266" s="20" t="s">
        <v>82</v>
      </c>
      <c r="BK2266" s="193">
        <f>ROUND(I2266*H2266,2)</f>
        <v>0</v>
      </c>
      <c r="BL2266" s="20" t="s">
        <v>283</v>
      </c>
      <c r="BM2266" s="192" t="s">
        <v>2956</v>
      </c>
    </row>
    <row r="2267" spans="1:65" s="2" customFormat="1" ht="11.25">
      <c r="A2267" s="37"/>
      <c r="B2267" s="38"/>
      <c r="C2267" s="39"/>
      <c r="D2267" s="194" t="s">
        <v>206</v>
      </c>
      <c r="E2267" s="39"/>
      <c r="F2267" s="195" t="s">
        <v>2957</v>
      </c>
      <c r="G2267" s="39"/>
      <c r="H2267" s="39"/>
      <c r="I2267" s="196"/>
      <c r="J2267" s="39"/>
      <c r="K2267" s="39"/>
      <c r="L2267" s="42"/>
      <c r="M2267" s="197"/>
      <c r="N2267" s="198"/>
      <c r="O2267" s="67"/>
      <c r="P2267" s="67"/>
      <c r="Q2267" s="67"/>
      <c r="R2267" s="67"/>
      <c r="S2267" s="67"/>
      <c r="T2267" s="68"/>
      <c r="U2267" s="37"/>
      <c r="V2267" s="37"/>
      <c r="W2267" s="37"/>
      <c r="X2267" s="37"/>
      <c r="Y2267" s="37"/>
      <c r="Z2267" s="37"/>
      <c r="AA2267" s="37"/>
      <c r="AB2267" s="37"/>
      <c r="AC2267" s="37"/>
      <c r="AD2267" s="37"/>
      <c r="AE2267" s="37"/>
      <c r="AT2267" s="20" t="s">
        <v>206</v>
      </c>
      <c r="AU2267" s="20" t="s">
        <v>84</v>
      </c>
    </row>
    <row r="2268" spans="1:65" s="15" customFormat="1" ht="11.25">
      <c r="B2268" s="222"/>
      <c r="C2268" s="223"/>
      <c r="D2268" s="201" t="s">
        <v>213</v>
      </c>
      <c r="E2268" s="224" t="s">
        <v>28</v>
      </c>
      <c r="F2268" s="225" t="s">
        <v>725</v>
      </c>
      <c r="G2268" s="223"/>
      <c r="H2268" s="224" t="s">
        <v>28</v>
      </c>
      <c r="I2268" s="226"/>
      <c r="J2268" s="223"/>
      <c r="K2268" s="223"/>
      <c r="L2268" s="227"/>
      <c r="M2268" s="228"/>
      <c r="N2268" s="229"/>
      <c r="O2268" s="229"/>
      <c r="P2268" s="229"/>
      <c r="Q2268" s="229"/>
      <c r="R2268" s="229"/>
      <c r="S2268" s="229"/>
      <c r="T2268" s="230"/>
      <c r="AT2268" s="231" t="s">
        <v>213</v>
      </c>
      <c r="AU2268" s="231" t="s">
        <v>84</v>
      </c>
      <c r="AV2268" s="15" t="s">
        <v>82</v>
      </c>
      <c r="AW2268" s="15" t="s">
        <v>35</v>
      </c>
      <c r="AX2268" s="15" t="s">
        <v>74</v>
      </c>
      <c r="AY2268" s="231" t="s">
        <v>197</v>
      </c>
    </row>
    <row r="2269" spans="1:65" s="15" customFormat="1" ht="11.25">
      <c r="B2269" s="222"/>
      <c r="C2269" s="223"/>
      <c r="D2269" s="201" t="s">
        <v>213</v>
      </c>
      <c r="E2269" s="224" t="s">
        <v>28</v>
      </c>
      <c r="F2269" s="225" t="s">
        <v>2958</v>
      </c>
      <c r="G2269" s="223"/>
      <c r="H2269" s="224" t="s">
        <v>28</v>
      </c>
      <c r="I2269" s="226"/>
      <c r="J2269" s="223"/>
      <c r="K2269" s="223"/>
      <c r="L2269" s="227"/>
      <c r="M2269" s="228"/>
      <c r="N2269" s="229"/>
      <c r="O2269" s="229"/>
      <c r="P2269" s="229"/>
      <c r="Q2269" s="229"/>
      <c r="R2269" s="229"/>
      <c r="S2269" s="229"/>
      <c r="T2269" s="230"/>
      <c r="AT2269" s="231" t="s">
        <v>213</v>
      </c>
      <c r="AU2269" s="231" t="s">
        <v>84</v>
      </c>
      <c r="AV2269" s="15" t="s">
        <v>82</v>
      </c>
      <c r="AW2269" s="15" t="s">
        <v>35</v>
      </c>
      <c r="AX2269" s="15" t="s">
        <v>74</v>
      </c>
      <c r="AY2269" s="231" t="s">
        <v>197</v>
      </c>
    </row>
    <row r="2270" spans="1:65" s="15" customFormat="1" ht="11.25">
      <c r="B2270" s="222"/>
      <c r="C2270" s="223"/>
      <c r="D2270" s="201" t="s">
        <v>213</v>
      </c>
      <c r="E2270" s="224" t="s">
        <v>28</v>
      </c>
      <c r="F2270" s="225" t="s">
        <v>2959</v>
      </c>
      <c r="G2270" s="223"/>
      <c r="H2270" s="224" t="s">
        <v>28</v>
      </c>
      <c r="I2270" s="226"/>
      <c r="J2270" s="223"/>
      <c r="K2270" s="223"/>
      <c r="L2270" s="227"/>
      <c r="M2270" s="228"/>
      <c r="N2270" s="229"/>
      <c r="O2270" s="229"/>
      <c r="P2270" s="229"/>
      <c r="Q2270" s="229"/>
      <c r="R2270" s="229"/>
      <c r="S2270" s="229"/>
      <c r="T2270" s="230"/>
      <c r="AT2270" s="231" t="s">
        <v>213</v>
      </c>
      <c r="AU2270" s="231" t="s">
        <v>84</v>
      </c>
      <c r="AV2270" s="15" t="s">
        <v>82</v>
      </c>
      <c r="AW2270" s="15" t="s">
        <v>35</v>
      </c>
      <c r="AX2270" s="15" t="s">
        <v>74</v>
      </c>
      <c r="AY2270" s="231" t="s">
        <v>197</v>
      </c>
    </row>
    <row r="2271" spans="1:65" s="13" customFormat="1" ht="11.25">
      <c r="B2271" s="199"/>
      <c r="C2271" s="200"/>
      <c r="D2271" s="201" t="s">
        <v>213</v>
      </c>
      <c r="E2271" s="202" t="s">
        <v>28</v>
      </c>
      <c r="F2271" s="203" t="s">
        <v>2960</v>
      </c>
      <c r="G2271" s="200"/>
      <c r="H2271" s="204">
        <v>52</v>
      </c>
      <c r="I2271" s="205"/>
      <c r="J2271" s="200"/>
      <c r="K2271" s="200"/>
      <c r="L2271" s="206"/>
      <c r="M2271" s="207"/>
      <c r="N2271" s="208"/>
      <c r="O2271" s="208"/>
      <c r="P2271" s="208"/>
      <c r="Q2271" s="208"/>
      <c r="R2271" s="208"/>
      <c r="S2271" s="208"/>
      <c r="T2271" s="209"/>
      <c r="AT2271" s="210" t="s">
        <v>213</v>
      </c>
      <c r="AU2271" s="210" t="s">
        <v>84</v>
      </c>
      <c r="AV2271" s="13" t="s">
        <v>84</v>
      </c>
      <c r="AW2271" s="13" t="s">
        <v>35</v>
      </c>
      <c r="AX2271" s="13" t="s">
        <v>74</v>
      </c>
      <c r="AY2271" s="210" t="s">
        <v>197</v>
      </c>
    </row>
    <row r="2272" spans="1:65" s="15" customFormat="1" ht="11.25">
      <c r="B2272" s="222"/>
      <c r="C2272" s="223"/>
      <c r="D2272" s="201" t="s">
        <v>213</v>
      </c>
      <c r="E2272" s="224" t="s">
        <v>28</v>
      </c>
      <c r="F2272" s="225" t="s">
        <v>2961</v>
      </c>
      <c r="G2272" s="223"/>
      <c r="H2272" s="224" t="s">
        <v>28</v>
      </c>
      <c r="I2272" s="226"/>
      <c r="J2272" s="223"/>
      <c r="K2272" s="223"/>
      <c r="L2272" s="227"/>
      <c r="M2272" s="228"/>
      <c r="N2272" s="229"/>
      <c r="O2272" s="229"/>
      <c r="P2272" s="229"/>
      <c r="Q2272" s="229"/>
      <c r="R2272" s="229"/>
      <c r="S2272" s="229"/>
      <c r="T2272" s="230"/>
      <c r="AT2272" s="231" t="s">
        <v>213</v>
      </c>
      <c r="AU2272" s="231" t="s">
        <v>84</v>
      </c>
      <c r="AV2272" s="15" t="s">
        <v>82</v>
      </c>
      <c r="AW2272" s="15" t="s">
        <v>35</v>
      </c>
      <c r="AX2272" s="15" t="s">
        <v>74</v>
      </c>
      <c r="AY2272" s="231" t="s">
        <v>197</v>
      </c>
    </row>
    <row r="2273" spans="1:65" s="13" customFormat="1" ht="11.25">
      <c r="B2273" s="199"/>
      <c r="C2273" s="200"/>
      <c r="D2273" s="201" t="s">
        <v>213</v>
      </c>
      <c r="E2273" s="202" t="s">
        <v>28</v>
      </c>
      <c r="F2273" s="203" t="s">
        <v>2962</v>
      </c>
      <c r="G2273" s="200"/>
      <c r="H2273" s="204">
        <v>45.3</v>
      </c>
      <c r="I2273" s="205"/>
      <c r="J2273" s="200"/>
      <c r="K2273" s="200"/>
      <c r="L2273" s="206"/>
      <c r="M2273" s="207"/>
      <c r="N2273" s="208"/>
      <c r="O2273" s="208"/>
      <c r="P2273" s="208"/>
      <c r="Q2273" s="208"/>
      <c r="R2273" s="208"/>
      <c r="S2273" s="208"/>
      <c r="T2273" s="209"/>
      <c r="AT2273" s="210" t="s">
        <v>213</v>
      </c>
      <c r="AU2273" s="210" t="s">
        <v>84</v>
      </c>
      <c r="AV2273" s="13" t="s">
        <v>84</v>
      </c>
      <c r="AW2273" s="13" t="s">
        <v>35</v>
      </c>
      <c r="AX2273" s="13" t="s">
        <v>74</v>
      </c>
      <c r="AY2273" s="210" t="s">
        <v>197</v>
      </c>
    </row>
    <row r="2274" spans="1:65" s="14" customFormat="1" ht="11.25">
      <c r="B2274" s="211"/>
      <c r="C2274" s="212"/>
      <c r="D2274" s="201" t="s">
        <v>213</v>
      </c>
      <c r="E2274" s="213" t="s">
        <v>28</v>
      </c>
      <c r="F2274" s="214" t="s">
        <v>226</v>
      </c>
      <c r="G2274" s="212"/>
      <c r="H2274" s="215">
        <v>97.3</v>
      </c>
      <c r="I2274" s="216"/>
      <c r="J2274" s="212"/>
      <c r="K2274" s="212"/>
      <c r="L2274" s="217"/>
      <c r="M2274" s="218"/>
      <c r="N2274" s="219"/>
      <c r="O2274" s="219"/>
      <c r="P2274" s="219"/>
      <c r="Q2274" s="219"/>
      <c r="R2274" s="219"/>
      <c r="S2274" s="219"/>
      <c r="T2274" s="220"/>
      <c r="AT2274" s="221" t="s">
        <v>213</v>
      </c>
      <c r="AU2274" s="221" t="s">
        <v>84</v>
      </c>
      <c r="AV2274" s="14" t="s">
        <v>204</v>
      </c>
      <c r="AW2274" s="14" t="s">
        <v>35</v>
      </c>
      <c r="AX2274" s="14" t="s">
        <v>82</v>
      </c>
      <c r="AY2274" s="221" t="s">
        <v>197</v>
      </c>
    </row>
    <row r="2275" spans="1:65" s="2" customFormat="1" ht="16.5" customHeight="1">
      <c r="A2275" s="37"/>
      <c r="B2275" s="38"/>
      <c r="C2275" s="247" t="s">
        <v>2963</v>
      </c>
      <c r="D2275" s="247" t="s">
        <v>519</v>
      </c>
      <c r="E2275" s="248" t="s">
        <v>2964</v>
      </c>
      <c r="F2275" s="249" t="s">
        <v>2965</v>
      </c>
      <c r="G2275" s="250" t="s">
        <v>202</v>
      </c>
      <c r="H2275" s="251">
        <v>107.03</v>
      </c>
      <c r="I2275" s="252"/>
      <c r="J2275" s="253">
        <f>ROUND(I2275*H2275,2)</f>
        <v>0</v>
      </c>
      <c r="K2275" s="249" t="s">
        <v>28</v>
      </c>
      <c r="L2275" s="254"/>
      <c r="M2275" s="255" t="s">
        <v>28</v>
      </c>
      <c r="N2275" s="256" t="s">
        <v>45</v>
      </c>
      <c r="O2275" s="67"/>
      <c r="P2275" s="190">
        <f>O2275*H2275</f>
        <v>0</v>
      </c>
      <c r="Q2275" s="190">
        <v>0</v>
      </c>
      <c r="R2275" s="190">
        <f>Q2275*H2275</f>
        <v>0</v>
      </c>
      <c r="S2275" s="190">
        <v>0</v>
      </c>
      <c r="T2275" s="191">
        <f>S2275*H2275</f>
        <v>0</v>
      </c>
      <c r="U2275" s="37"/>
      <c r="V2275" s="37"/>
      <c r="W2275" s="37"/>
      <c r="X2275" s="37"/>
      <c r="Y2275" s="37"/>
      <c r="Z2275" s="37"/>
      <c r="AA2275" s="37"/>
      <c r="AB2275" s="37"/>
      <c r="AC2275" s="37"/>
      <c r="AD2275" s="37"/>
      <c r="AE2275" s="37"/>
      <c r="AR2275" s="192" t="s">
        <v>365</v>
      </c>
      <c r="AT2275" s="192" t="s">
        <v>519</v>
      </c>
      <c r="AU2275" s="192" t="s">
        <v>84</v>
      </c>
      <c r="AY2275" s="20" t="s">
        <v>197</v>
      </c>
      <c r="BE2275" s="193">
        <f>IF(N2275="základní",J2275,0)</f>
        <v>0</v>
      </c>
      <c r="BF2275" s="193">
        <f>IF(N2275="snížená",J2275,0)</f>
        <v>0</v>
      </c>
      <c r="BG2275" s="193">
        <f>IF(N2275="zákl. přenesená",J2275,0)</f>
        <v>0</v>
      </c>
      <c r="BH2275" s="193">
        <f>IF(N2275="sníž. přenesená",J2275,0)</f>
        <v>0</v>
      </c>
      <c r="BI2275" s="193">
        <f>IF(N2275="nulová",J2275,0)</f>
        <v>0</v>
      </c>
      <c r="BJ2275" s="20" t="s">
        <v>82</v>
      </c>
      <c r="BK2275" s="193">
        <f>ROUND(I2275*H2275,2)</f>
        <v>0</v>
      </c>
      <c r="BL2275" s="20" t="s">
        <v>283</v>
      </c>
      <c r="BM2275" s="192" t="s">
        <v>2966</v>
      </c>
    </row>
    <row r="2276" spans="1:65" s="13" customFormat="1" ht="11.25">
      <c r="B2276" s="199"/>
      <c r="C2276" s="200"/>
      <c r="D2276" s="201" t="s">
        <v>213</v>
      </c>
      <c r="E2276" s="200"/>
      <c r="F2276" s="203" t="s">
        <v>2967</v>
      </c>
      <c r="G2276" s="200"/>
      <c r="H2276" s="204">
        <v>107.03</v>
      </c>
      <c r="I2276" s="205"/>
      <c r="J2276" s="200"/>
      <c r="K2276" s="200"/>
      <c r="L2276" s="206"/>
      <c r="M2276" s="207"/>
      <c r="N2276" s="208"/>
      <c r="O2276" s="208"/>
      <c r="P2276" s="208"/>
      <c r="Q2276" s="208"/>
      <c r="R2276" s="208"/>
      <c r="S2276" s="208"/>
      <c r="T2276" s="209"/>
      <c r="AT2276" s="210" t="s">
        <v>213</v>
      </c>
      <c r="AU2276" s="210" t="s">
        <v>84</v>
      </c>
      <c r="AV2276" s="13" t="s">
        <v>84</v>
      </c>
      <c r="AW2276" s="13" t="s">
        <v>4</v>
      </c>
      <c r="AX2276" s="13" t="s">
        <v>82</v>
      </c>
      <c r="AY2276" s="210" t="s">
        <v>197</v>
      </c>
    </row>
    <row r="2277" spans="1:65" s="2" customFormat="1" ht="16.5" customHeight="1">
      <c r="A2277" s="37"/>
      <c r="B2277" s="38"/>
      <c r="C2277" s="181" t="s">
        <v>2968</v>
      </c>
      <c r="D2277" s="181" t="s">
        <v>199</v>
      </c>
      <c r="E2277" s="182" t="s">
        <v>2969</v>
      </c>
      <c r="F2277" s="183" t="s">
        <v>2970</v>
      </c>
      <c r="G2277" s="184" t="s">
        <v>265</v>
      </c>
      <c r="H2277" s="185">
        <v>165.2</v>
      </c>
      <c r="I2277" s="186"/>
      <c r="J2277" s="187">
        <f>ROUND(I2277*H2277,2)</f>
        <v>0</v>
      </c>
      <c r="K2277" s="183" t="s">
        <v>203</v>
      </c>
      <c r="L2277" s="42"/>
      <c r="M2277" s="188" t="s">
        <v>28</v>
      </c>
      <c r="N2277" s="189" t="s">
        <v>45</v>
      </c>
      <c r="O2277" s="67"/>
      <c r="P2277" s="190">
        <f>O2277*H2277</f>
        <v>0</v>
      </c>
      <c r="Q2277" s="190">
        <v>2.0000000000000001E-4</v>
      </c>
      <c r="R2277" s="190">
        <f>Q2277*H2277</f>
        <v>3.304E-2</v>
      </c>
      <c r="S2277" s="190">
        <v>0</v>
      </c>
      <c r="T2277" s="191">
        <f>S2277*H2277</f>
        <v>0</v>
      </c>
      <c r="U2277" s="37"/>
      <c r="V2277" s="37"/>
      <c r="W2277" s="37"/>
      <c r="X2277" s="37"/>
      <c r="Y2277" s="37"/>
      <c r="Z2277" s="37"/>
      <c r="AA2277" s="37"/>
      <c r="AB2277" s="37"/>
      <c r="AC2277" s="37"/>
      <c r="AD2277" s="37"/>
      <c r="AE2277" s="37"/>
      <c r="AR2277" s="192" t="s">
        <v>283</v>
      </c>
      <c r="AT2277" s="192" t="s">
        <v>199</v>
      </c>
      <c r="AU2277" s="192" t="s">
        <v>84</v>
      </c>
      <c r="AY2277" s="20" t="s">
        <v>197</v>
      </c>
      <c r="BE2277" s="193">
        <f>IF(N2277="základní",J2277,0)</f>
        <v>0</v>
      </c>
      <c r="BF2277" s="193">
        <f>IF(N2277="snížená",J2277,0)</f>
        <v>0</v>
      </c>
      <c r="BG2277" s="193">
        <f>IF(N2277="zákl. přenesená",J2277,0)</f>
        <v>0</v>
      </c>
      <c r="BH2277" s="193">
        <f>IF(N2277="sníž. přenesená",J2277,0)</f>
        <v>0</v>
      </c>
      <c r="BI2277" s="193">
        <f>IF(N2277="nulová",J2277,0)</f>
        <v>0</v>
      </c>
      <c r="BJ2277" s="20" t="s">
        <v>82</v>
      </c>
      <c r="BK2277" s="193">
        <f>ROUND(I2277*H2277,2)</f>
        <v>0</v>
      </c>
      <c r="BL2277" s="20" t="s">
        <v>283</v>
      </c>
      <c r="BM2277" s="192" t="s">
        <v>2971</v>
      </c>
    </row>
    <row r="2278" spans="1:65" s="2" customFormat="1" ht="11.25">
      <c r="A2278" s="37"/>
      <c r="B2278" s="38"/>
      <c r="C2278" s="39"/>
      <c r="D2278" s="194" t="s">
        <v>206</v>
      </c>
      <c r="E2278" s="39"/>
      <c r="F2278" s="195" t="s">
        <v>2972</v>
      </c>
      <c r="G2278" s="39"/>
      <c r="H2278" s="39"/>
      <c r="I2278" s="196"/>
      <c r="J2278" s="39"/>
      <c r="K2278" s="39"/>
      <c r="L2278" s="42"/>
      <c r="M2278" s="197"/>
      <c r="N2278" s="198"/>
      <c r="O2278" s="67"/>
      <c r="P2278" s="67"/>
      <c r="Q2278" s="67"/>
      <c r="R2278" s="67"/>
      <c r="S2278" s="67"/>
      <c r="T2278" s="68"/>
      <c r="U2278" s="37"/>
      <c r="V2278" s="37"/>
      <c r="W2278" s="37"/>
      <c r="X2278" s="37"/>
      <c r="Y2278" s="37"/>
      <c r="Z2278" s="37"/>
      <c r="AA2278" s="37"/>
      <c r="AB2278" s="37"/>
      <c r="AC2278" s="37"/>
      <c r="AD2278" s="37"/>
      <c r="AE2278" s="37"/>
      <c r="AT2278" s="20" t="s">
        <v>206</v>
      </c>
      <c r="AU2278" s="20" t="s">
        <v>84</v>
      </c>
    </row>
    <row r="2279" spans="1:65" s="15" customFormat="1" ht="11.25">
      <c r="B2279" s="222"/>
      <c r="C2279" s="223"/>
      <c r="D2279" s="201" t="s">
        <v>213</v>
      </c>
      <c r="E2279" s="224" t="s">
        <v>28</v>
      </c>
      <c r="F2279" s="225" t="s">
        <v>725</v>
      </c>
      <c r="G2279" s="223"/>
      <c r="H2279" s="224" t="s">
        <v>28</v>
      </c>
      <c r="I2279" s="226"/>
      <c r="J2279" s="223"/>
      <c r="K2279" s="223"/>
      <c r="L2279" s="227"/>
      <c r="M2279" s="228"/>
      <c r="N2279" s="229"/>
      <c r="O2279" s="229"/>
      <c r="P2279" s="229"/>
      <c r="Q2279" s="229"/>
      <c r="R2279" s="229"/>
      <c r="S2279" s="229"/>
      <c r="T2279" s="230"/>
      <c r="AT2279" s="231" t="s">
        <v>213</v>
      </c>
      <c r="AU2279" s="231" t="s">
        <v>84</v>
      </c>
      <c r="AV2279" s="15" t="s">
        <v>82</v>
      </c>
      <c r="AW2279" s="15" t="s">
        <v>35</v>
      </c>
      <c r="AX2279" s="15" t="s">
        <v>74</v>
      </c>
      <c r="AY2279" s="231" t="s">
        <v>197</v>
      </c>
    </row>
    <row r="2280" spans="1:65" s="15" customFormat="1" ht="11.25">
      <c r="B2280" s="222"/>
      <c r="C2280" s="223"/>
      <c r="D2280" s="201" t="s">
        <v>213</v>
      </c>
      <c r="E2280" s="224" t="s">
        <v>28</v>
      </c>
      <c r="F2280" s="225" t="s">
        <v>2958</v>
      </c>
      <c r="G2280" s="223"/>
      <c r="H2280" s="224" t="s">
        <v>28</v>
      </c>
      <c r="I2280" s="226"/>
      <c r="J2280" s="223"/>
      <c r="K2280" s="223"/>
      <c r="L2280" s="227"/>
      <c r="M2280" s="228"/>
      <c r="N2280" s="229"/>
      <c r="O2280" s="229"/>
      <c r="P2280" s="229"/>
      <c r="Q2280" s="229"/>
      <c r="R2280" s="229"/>
      <c r="S2280" s="229"/>
      <c r="T2280" s="230"/>
      <c r="AT2280" s="231" t="s">
        <v>213</v>
      </c>
      <c r="AU2280" s="231" t="s">
        <v>84</v>
      </c>
      <c r="AV2280" s="15" t="s">
        <v>82</v>
      </c>
      <c r="AW2280" s="15" t="s">
        <v>35</v>
      </c>
      <c r="AX2280" s="15" t="s">
        <v>74</v>
      </c>
      <c r="AY2280" s="231" t="s">
        <v>197</v>
      </c>
    </row>
    <row r="2281" spans="1:65" s="15" customFormat="1" ht="11.25">
      <c r="B2281" s="222"/>
      <c r="C2281" s="223"/>
      <c r="D2281" s="201" t="s">
        <v>213</v>
      </c>
      <c r="E2281" s="224" t="s">
        <v>28</v>
      </c>
      <c r="F2281" s="225" t="s">
        <v>2959</v>
      </c>
      <c r="G2281" s="223"/>
      <c r="H2281" s="224" t="s">
        <v>28</v>
      </c>
      <c r="I2281" s="226"/>
      <c r="J2281" s="223"/>
      <c r="K2281" s="223"/>
      <c r="L2281" s="227"/>
      <c r="M2281" s="228"/>
      <c r="N2281" s="229"/>
      <c r="O2281" s="229"/>
      <c r="P2281" s="229"/>
      <c r="Q2281" s="229"/>
      <c r="R2281" s="229"/>
      <c r="S2281" s="229"/>
      <c r="T2281" s="230"/>
      <c r="AT2281" s="231" t="s">
        <v>213</v>
      </c>
      <c r="AU2281" s="231" t="s">
        <v>84</v>
      </c>
      <c r="AV2281" s="15" t="s">
        <v>82</v>
      </c>
      <c r="AW2281" s="15" t="s">
        <v>35</v>
      </c>
      <c r="AX2281" s="15" t="s">
        <v>74</v>
      </c>
      <c r="AY2281" s="231" t="s">
        <v>197</v>
      </c>
    </row>
    <row r="2282" spans="1:65" s="13" customFormat="1" ht="11.25">
      <c r="B2282" s="199"/>
      <c r="C2282" s="200"/>
      <c r="D2282" s="201" t="s">
        <v>213</v>
      </c>
      <c r="E2282" s="202" t="s">
        <v>28</v>
      </c>
      <c r="F2282" s="203" t="s">
        <v>2973</v>
      </c>
      <c r="G2282" s="200"/>
      <c r="H2282" s="204">
        <v>86.9</v>
      </c>
      <c r="I2282" s="205"/>
      <c r="J2282" s="200"/>
      <c r="K2282" s="200"/>
      <c r="L2282" s="206"/>
      <c r="M2282" s="207"/>
      <c r="N2282" s="208"/>
      <c r="O2282" s="208"/>
      <c r="P2282" s="208"/>
      <c r="Q2282" s="208"/>
      <c r="R2282" s="208"/>
      <c r="S2282" s="208"/>
      <c r="T2282" s="209"/>
      <c r="AT2282" s="210" t="s">
        <v>213</v>
      </c>
      <c r="AU2282" s="210" t="s">
        <v>84</v>
      </c>
      <c r="AV2282" s="13" t="s">
        <v>84</v>
      </c>
      <c r="AW2282" s="13" t="s">
        <v>35</v>
      </c>
      <c r="AX2282" s="13" t="s">
        <v>74</v>
      </c>
      <c r="AY2282" s="210" t="s">
        <v>197</v>
      </c>
    </row>
    <row r="2283" spans="1:65" s="15" customFormat="1" ht="11.25">
      <c r="B2283" s="222"/>
      <c r="C2283" s="223"/>
      <c r="D2283" s="201" t="s">
        <v>213</v>
      </c>
      <c r="E2283" s="224" t="s">
        <v>28</v>
      </c>
      <c r="F2283" s="225" t="s">
        <v>2961</v>
      </c>
      <c r="G2283" s="223"/>
      <c r="H2283" s="224" t="s">
        <v>28</v>
      </c>
      <c r="I2283" s="226"/>
      <c r="J2283" s="223"/>
      <c r="K2283" s="223"/>
      <c r="L2283" s="227"/>
      <c r="M2283" s="228"/>
      <c r="N2283" s="229"/>
      <c r="O2283" s="229"/>
      <c r="P2283" s="229"/>
      <c r="Q2283" s="229"/>
      <c r="R2283" s="229"/>
      <c r="S2283" s="229"/>
      <c r="T2283" s="230"/>
      <c r="AT2283" s="231" t="s">
        <v>213</v>
      </c>
      <c r="AU2283" s="231" t="s">
        <v>84</v>
      </c>
      <c r="AV2283" s="15" t="s">
        <v>82</v>
      </c>
      <c r="AW2283" s="15" t="s">
        <v>35</v>
      </c>
      <c r="AX2283" s="15" t="s">
        <v>74</v>
      </c>
      <c r="AY2283" s="231" t="s">
        <v>197</v>
      </c>
    </row>
    <row r="2284" spans="1:65" s="13" customFormat="1" ht="11.25">
      <c r="B2284" s="199"/>
      <c r="C2284" s="200"/>
      <c r="D2284" s="201" t="s">
        <v>213</v>
      </c>
      <c r="E2284" s="202" t="s">
        <v>28</v>
      </c>
      <c r="F2284" s="203" t="s">
        <v>2974</v>
      </c>
      <c r="G2284" s="200"/>
      <c r="H2284" s="204">
        <v>78.3</v>
      </c>
      <c r="I2284" s="205"/>
      <c r="J2284" s="200"/>
      <c r="K2284" s="200"/>
      <c r="L2284" s="206"/>
      <c r="M2284" s="207"/>
      <c r="N2284" s="208"/>
      <c r="O2284" s="208"/>
      <c r="P2284" s="208"/>
      <c r="Q2284" s="208"/>
      <c r="R2284" s="208"/>
      <c r="S2284" s="208"/>
      <c r="T2284" s="209"/>
      <c r="AT2284" s="210" t="s">
        <v>213</v>
      </c>
      <c r="AU2284" s="210" t="s">
        <v>84</v>
      </c>
      <c r="AV2284" s="13" t="s">
        <v>84</v>
      </c>
      <c r="AW2284" s="13" t="s">
        <v>35</v>
      </c>
      <c r="AX2284" s="13" t="s">
        <v>74</v>
      </c>
      <c r="AY2284" s="210" t="s">
        <v>197</v>
      </c>
    </row>
    <row r="2285" spans="1:65" s="14" customFormat="1" ht="11.25">
      <c r="B2285" s="211"/>
      <c r="C2285" s="212"/>
      <c r="D2285" s="201" t="s">
        <v>213</v>
      </c>
      <c r="E2285" s="213" t="s">
        <v>28</v>
      </c>
      <c r="F2285" s="214" t="s">
        <v>226</v>
      </c>
      <c r="G2285" s="212"/>
      <c r="H2285" s="215">
        <v>165.2</v>
      </c>
      <c r="I2285" s="216"/>
      <c r="J2285" s="212"/>
      <c r="K2285" s="212"/>
      <c r="L2285" s="217"/>
      <c r="M2285" s="218"/>
      <c r="N2285" s="219"/>
      <c r="O2285" s="219"/>
      <c r="P2285" s="219"/>
      <c r="Q2285" s="219"/>
      <c r="R2285" s="219"/>
      <c r="S2285" s="219"/>
      <c r="T2285" s="220"/>
      <c r="AT2285" s="221" t="s">
        <v>213</v>
      </c>
      <c r="AU2285" s="221" t="s">
        <v>84</v>
      </c>
      <c r="AV2285" s="14" t="s">
        <v>204</v>
      </c>
      <c r="AW2285" s="14" t="s">
        <v>35</v>
      </c>
      <c r="AX2285" s="14" t="s">
        <v>82</v>
      </c>
      <c r="AY2285" s="221" t="s">
        <v>197</v>
      </c>
    </row>
    <row r="2286" spans="1:65" s="2" customFormat="1" ht="37.9" customHeight="1">
      <c r="A2286" s="37"/>
      <c r="B2286" s="38"/>
      <c r="C2286" s="181" t="s">
        <v>2975</v>
      </c>
      <c r="D2286" s="181" t="s">
        <v>199</v>
      </c>
      <c r="E2286" s="182" t="s">
        <v>2976</v>
      </c>
      <c r="F2286" s="183" t="s">
        <v>2977</v>
      </c>
      <c r="G2286" s="184" t="s">
        <v>2978</v>
      </c>
      <c r="H2286" s="260"/>
      <c r="I2286" s="186"/>
      <c r="J2286" s="187">
        <f>ROUND(I2286*H2286,2)</f>
        <v>0</v>
      </c>
      <c r="K2286" s="183" t="s">
        <v>203</v>
      </c>
      <c r="L2286" s="42"/>
      <c r="M2286" s="188" t="s">
        <v>28</v>
      </c>
      <c r="N2286" s="189" t="s">
        <v>45</v>
      </c>
      <c r="O2286" s="67"/>
      <c r="P2286" s="190">
        <f>O2286*H2286</f>
        <v>0</v>
      </c>
      <c r="Q2286" s="190">
        <v>0</v>
      </c>
      <c r="R2286" s="190">
        <f>Q2286*H2286</f>
        <v>0</v>
      </c>
      <c r="S2286" s="190">
        <v>0</v>
      </c>
      <c r="T2286" s="191">
        <f>S2286*H2286</f>
        <v>0</v>
      </c>
      <c r="U2286" s="37"/>
      <c r="V2286" s="37"/>
      <c r="W2286" s="37"/>
      <c r="X2286" s="37"/>
      <c r="Y2286" s="37"/>
      <c r="Z2286" s="37"/>
      <c r="AA2286" s="37"/>
      <c r="AB2286" s="37"/>
      <c r="AC2286" s="37"/>
      <c r="AD2286" s="37"/>
      <c r="AE2286" s="37"/>
      <c r="AR2286" s="192" t="s">
        <v>283</v>
      </c>
      <c r="AT2286" s="192" t="s">
        <v>199</v>
      </c>
      <c r="AU2286" s="192" t="s">
        <v>84</v>
      </c>
      <c r="AY2286" s="20" t="s">
        <v>197</v>
      </c>
      <c r="BE2286" s="193">
        <f>IF(N2286="základní",J2286,0)</f>
        <v>0</v>
      </c>
      <c r="BF2286" s="193">
        <f>IF(N2286="snížená",J2286,0)</f>
        <v>0</v>
      </c>
      <c r="BG2286" s="193">
        <f>IF(N2286="zákl. přenesená",J2286,0)</f>
        <v>0</v>
      </c>
      <c r="BH2286" s="193">
        <f>IF(N2286="sníž. přenesená",J2286,0)</f>
        <v>0</v>
      </c>
      <c r="BI2286" s="193">
        <f>IF(N2286="nulová",J2286,0)</f>
        <v>0</v>
      </c>
      <c r="BJ2286" s="20" t="s">
        <v>82</v>
      </c>
      <c r="BK2286" s="193">
        <f>ROUND(I2286*H2286,2)</f>
        <v>0</v>
      </c>
      <c r="BL2286" s="20" t="s">
        <v>283</v>
      </c>
      <c r="BM2286" s="192" t="s">
        <v>2979</v>
      </c>
    </row>
    <row r="2287" spans="1:65" s="2" customFormat="1" ht="11.25">
      <c r="A2287" s="37"/>
      <c r="B2287" s="38"/>
      <c r="C2287" s="39"/>
      <c r="D2287" s="194" t="s">
        <v>206</v>
      </c>
      <c r="E2287" s="39"/>
      <c r="F2287" s="195" t="s">
        <v>2980</v>
      </c>
      <c r="G2287" s="39"/>
      <c r="H2287" s="39"/>
      <c r="I2287" s="196"/>
      <c r="J2287" s="39"/>
      <c r="K2287" s="39"/>
      <c r="L2287" s="42"/>
      <c r="M2287" s="197"/>
      <c r="N2287" s="198"/>
      <c r="O2287" s="67"/>
      <c r="P2287" s="67"/>
      <c r="Q2287" s="67"/>
      <c r="R2287" s="67"/>
      <c r="S2287" s="67"/>
      <c r="T2287" s="68"/>
      <c r="U2287" s="37"/>
      <c r="V2287" s="37"/>
      <c r="W2287" s="37"/>
      <c r="X2287" s="37"/>
      <c r="Y2287" s="37"/>
      <c r="Z2287" s="37"/>
      <c r="AA2287" s="37"/>
      <c r="AB2287" s="37"/>
      <c r="AC2287" s="37"/>
      <c r="AD2287" s="37"/>
      <c r="AE2287" s="37"/>
      <c r="AT2287" s="20" t="s">
        <v>206</v>
      </c>
      <c r="AU2287" s="20" t="s">
        <v>84</v>
      </c>
    </row>
    <row r="2288" spans="1:65" s="2" customFormat="1" ht="44.25" customHeight="1">
      <c r="A2288" s="37"/>
      <c r="B2288" s="38"/>
      <c r="C2288" s="181" t="s">
        <v>2981</v>
      </c>
      <c r="D2288" s="181" t="s">
        <v>199</v>
      </c>
      <c r="E2288" s="182" t="s">
        <v>2982</v>
      </c>
      <c r="F2288" s="183" t="s">
        <v>2983</v>
      </c>
      <c r="G2288" s="184" t="s">
        <v>2978</v>
      </c>
      <c r="H2288" s="260"/>
      <c r="I2288" s="186"/>
      <c r="J2288" s="187">
        <f>ROUND(I2288*H2288,2)</f>
        <v>0</v>
      </c>
      <c r="K2288" s="183" t="s">
        <v>203</v>
      </c>
      <c r="L2288" s="42"/>
      <c r="M2288" s="188" t="s">
        <v>28</v>
      </c>
      <c r="N2288" s="189" t="s">
        <v>45</v>
      </c>
      <c r="O2288" s="67"/>
      <c r="P2288" s="190">
        <f>O2288*H2288</f>
        <v>0</v>
      </c>
      <c r="Q2288" s="190">
        <v>0</v>
      </c>
      <c r="R2288" s="190">
        <f>Q2288*H2288</f>
        <v>0</v>
      </c>
      <c r="S2288" s="190">
        <v>0</v>
      </c>
      <c r="T2288" s="191">
        <f>S2288*H2288</f>
        <v>0</v>
      </c>
      <c r="U2288" s="37"/>
      <c r="V2288" s="37"/>
      <c r="W2288" s="37"/>
      <c r="X2288" s="37"/>
      <c r="Y2288" s="37"/>
      <c r="Z2288" s="37"/>
      <c r="AA2288" s="37"/>
      <c r="AB2288" s="37"/>
      <c r="AC2288" s="37"/>
      <c r="AD2288" s="37"/>
      <c r="AE2288" s="37"/>
      <c r="AR2288" s="192" t="s">
        <v>283</v>
      </c>
      <c r="AT2288" s="192" t="s">
        <v>199</v>
      </c>
      <c r="AU2288" s="192" t="s">
        <v>84</v>
      </c>
      <c r="AY2288" s="20" t="s">
        <v>197</v>
      </c>
      <c r="BE2288" s="193">
        <f>IF(N2288="základní",J2288,0)</f>
        <v>0</v>
      </c>
      <c r="BF2288" s="193">
        <f>IF(N2288="snížená",J2288,0)</f>
        <v>0</v>
      </c>
      <c r="BG2288" s="193">
        <f>IF(N2288="zákl. přenesená",J2288,0)</f>
        <v>0</v>
      </c>
      <c r="BH2288" s="193">
        <f>IF(N2288="sníž. přenesená",J2288,0)</f>
        <v>0</v>
      </c>
      <c r="BI2288" s="193">
        <f>IF(N2288="nulová",J2288,0)</f>
        <v>0</v>
      </c>
      <c r="BJ2288" s="20" t="s">
        <v>82</v>
      </c>
      <c r="BK2288" s="193">
        <f>ROUND(I2288*H2288,2)</f>
        <v>0</v>
      </c>
      <c r="BL2288" s="20" t="s">
        <v>283</v>
      </c>
      <c r="BM2288" s="192" t="s">
        <v>2984</v>
      </c>
    </row>
    <row r="2289" spans="1:65" s="2" customFormat="1" ht="11.25">
      <c r="A2289" s="37"/>
      <c r="B2289" s="38"/>
      <c r="C2289" s="39"/>
      <c r="D2289" s="194" t="s">
        <v>206</v>
      </c>
      <c r="E2289" s="39"/>
      <c r="F2289" s="195" t="s">
        <v>2985</v>
      </c>
      <c r="G2289" s="39"/>
      <c r="H2289" s="39"/>
      <c r="I2289" s="196"/>
      <c r="J2289" s="39"/>
      <c r="K2289" s="39"/>
      <c r="L2289" s="42"/>
      <c r="M2289" s="197"/>
      <c r="N2289" s="198"/>
      <c r="O2289" s="67"/>
      <c r="P2289" s="67"/>
      <c r="Q2289" s="67"/>
      <c r="R2289" s="67"/>
      <c r="S2289" s="67"/>
      <c r="T2289" s="68"/>
      <c r="U2289" s="37"/>
      <c r="V2289" s="37"/>
      <c r="W2289" s="37"/>
      <c r="X2289" s="37"/>
      <c r="Y2289" s="37"/>
      <c r="Z2289" s="37"/>
      <c r="AA2289" s="37"/>
      <c r="AB2289" s="37"/>
      <c r="AC2289" s="37"/>
      <c r="AD2289" s="37"/>
      <c r="AE2289" s="37"/>
      <c r="AT2289" s="20" t="s">
        <v>206</v>
      </c>
      <c r="AU2289" s="20" t="s">
        <v>84</v>
      </c>
    </row>
    <row r="2290" spans="1:65" s="12" customFormat="1" ht="22.9" customHeight="1">
      <c r="B2290" s="165"/>
      <c r="C2290" s="166"/>
      <c r="D2290" s="167" t="s">
        <v>73</v>
      </c>
      <c r="E2290" s="179" t="s">
        <v>2986</v>
      </c>
      <c r="F2290" s="179" t="s">
        <v>2987</v>
      </c>
      <c r="G2290" s="166"/>
      <c r="H2290" s="166"/>
      <c r="I2290" s="169"/>
      <c r="J2290" s="180">
        <f>BK2290</f>
        <v>0</v>
      </c>
      <c r="K2290" s="166"/>
      <c r="L2290" s="171"/>
      <c r="M2290" s="172"/>
      <c r="N2290" s="173"/>
      <c r="O2290" s="173"/>
      <c r="P2290" s="174">
        <f>SUM(P2291:P2325)</f>
        <v>0</v>
      </c>
      <c r="Q2290" s="173"/>
      <c r="R2290" s="174">
        <f>SUM(R2291:R2325)</f>
        <v>2.5413105000000002</v>
      </c>
      <c r="S2290" s="173"/>
      <c r="T2290" s="175">
        <f>SUM(T2291:T2325)</f>
        <v>0</v>
      </c>
      <c r="AR2290" s="176" t="s">
        <v>84</v>
      </c>
      <c r="AT2290" s="177" t="s">
        <v>73</v>
      </c>
      <c r="AU2290" s="177" t="s">
        <v>82</v>
      </c>
      <c r="AY2290" s="176" t="s">
        <v>197</v>
      </c>
      <c r="BK2290" s="178">
        <f>SUM(BK2291:BK2325)</f>
        <v>0</v>
      </c>
    </row>
    <row r="2291" spans="1:65" s="2" customFormat="1" ht="16.5" customHeight="1">
      <c r="A2291" s="37"/>
      <c r="B2291" s="38"/>
      <c r="C2291" s="181" t="s">
        <v>2988</v>
      </c>
      <c r="D2291" s="181" t="s">
        <v>199</v>
      </c>
      <c r="E2291" s="182" t="s">
        <v>2989</v>
      </c>
      <c r="F2291" s="183" t="s">
        <v>2990</v>
      </c>
      <c r="G2291" s="184" t="s">
        <v>265</v>
      </c>
      <c r="H2291" s="185">
        <v>150</v>
      </c>
      <c r="I2291" s="186"/>
      <c r="J2291" s="187">
        <f>ROUND(I2291*H2291,2)</f>
        <v>0</v>
      </c>
      <c r="K2291" s="183" t="s">
        <v>203</v>
      </c>
      <c r="L2291" s="42"/>
      <c r="M2291" s="188" t="s">
        <v>28</v>
      </c>
      <c r="N2291" s="189" t="s">
        <v>45</v>
      </c>
      <c r="O2291" s="67"/>
      <c r="P2291" s="190">
        <f>O2291*H2291</f>
        <v>0</v>
      </c>
      <c r="Q2291" s="190">
        <v>1.82E-3</v>
      </c>
      <c r="R2291" s="190">
        <f>Q2291*H2291</f>
        <v>0.27300000000000002</v>
      </c>
      <c r="S2291" s="190">
        <v>0</v>
      </c>
      <c r="T2291" s="191">
        <f>S2291*H2291</f>
        <v>0</v>
      </c>
      <c r="U2291" s="37"/>
      <c r="V2291" s="37"/>
      <c r="W2291" s="37"/>
      <c r="X2291" s="37"/>
      <c r="Y2291" s="37"/>
      <c r="Z2291" s="37"/>
      <c r="AA2291" s="37"/>
      <c r="AB2291" s="37"/>
      <c r="AC2291" s="37"/>
      <c r="AD2291" s="37"/>
      <c r="AE2291" s="37"/>
      <c r="AR2291" s="192" t="s">
        <v>283</v>
      </c>
      <c r="AT2291" s="192" t="s">
        <v>199</v>
      </c>
      <c r="AU2291" s="192" t="s">
        <v>84</v>
      </c>
      <c r="AY2291" s="20" t="s">
        <v>197</v>
      </c>
      <c r="BE2291" s="193">
        <f>IF(N2291="základní",J2291,0)</f>
        <v>0</v>
      </c>
      <c r="BF2291" s="193">
        <f>IF(N2291="snížená",J2291,0)</f>
        <v>0</v>
      </c>
      <c r="BG2291" s="193">
        <f>IF(N2291="zákl. přenesená",J2291,0)</f>
        <v>0</v>
      </c>
      <c r="BH2291" s="193">
        <f>IF(N2291="sníž. přenesená",J2291,0)</f>
        <v>0</v>
      </c>
      <c r="BI2291" s="193">
        <f>IF(N2291="nulová",J2291,0)</f>
        <v>0</v>
      </c>
      <c r="BJ2291" s="20" t="s">
        <v>82</v>
      </c>
      <c r="BK2291" s="193">
        <f>ROUND(I2291*H2291,2)</f>
        <v>0</v>
      </c>
      <c r="BL2291" s="20" t="s">
        <v>283</v>
      </c>
      <c r="BM2291" s="192" t="s">
        <v>2991</v>
      </c>
    </row>
    <row r="2292" spans="1:65" s="2" customFormat="1" ht="11.25">
      <c r="A2292" s="37"/>
      <c r="B2292" s="38"/>
      <c r="C2292" s="39"/>
      <c r="D2292" s="194" t="s">
        <v>206</v>
      </c>
      <c r="E2292" s="39"/>
      <c r="F2292" s="195" t="s">
        <v>2992</v>
      </c>
      <c r="G2292" s="39"/>
      <c r="H2292" s="39"/>
      <c r="I2292" s="196"/>
      <c r="J2292" s="39"/>
      <c r="K2292" s="39"/>
      <c r="L2292" s="42"/>
      <c r="M2292" s="197"/>
      <c r="N2292" s="198"/>
      <c r="O2292" s="67"/>
      <c r="P2292" s="67"/>
      <c r="Q2292" s="67"/>
      <c r="R2292" s="67"/>
      <c r="S2292" s="67"/>
      <c r="T2292" s="68"/>
      <c r="U2292" s="37"/>
      <c r="V2292" s="37"/>
      <c r="W2292" s="37"/>
      <c r="X2292" s="37"/>
      <c r="Y2292" s="37"/>
      <c r="Z2292" s="37"/>
      <c r="AA2292" s="37"/>
      <c r="AB2292" s="37"/>
      <c r="AC2292" s="37"/>
      <c r="AD2292" s="37"/>
      <c r="AE2292" s="37"/>
      <c r="AT2292" s="20" t="s">
        <v>206</v>
      </c>
      <c r="AU2292" s="20" t="s">
        <v>84</v>
      </c>
    </row>
    <row r="2293" spans="1:65" s="15" customFormat="1" ht="11.25">
      <c r="B2293" s="222"/>
      <c r="C2293" s="223"/>
      <c r="D2293" s="201" t="s">
        <v>213</v>
      </c>
      <c r="E2293" s="224" t="s">
        <v>28</v>
      </c>
      <c r="F2293" s="225" t="s">
        <v>2373</v>
      </c>
      <c r="G2293" s="223"/>
      <c r="H2293" s="224" t="s">
        <v>28</v>
      </c>
      <c r="I2293" s="226"/>
      <c r="J2293" s="223"/>
      <c r="K2293" s="223"/>
      <c r="L2293" s="227"/>
      <c r="M2293" s="228"/>
      <c r="N2293" s="229"/>
      <c r="O2293" s="229"/>
      <c r="P2293" s="229"/>
      <c r="Q2293" s="229"/>
      <c r="R2293" s="229"/>
      <c r="S2293" s="229"/>
      <c r="T2293" s="230"/>
      <c r="AT2293" s="231" t="s">
        <v>213</v>
      </c>
      <c r="AU2293" s="231" t="s">
        <v>84</v>
      </c>
      <c r="AV2293" s="15" t="s">
        <v>82</v>
      </c>
      <c r="AW2293" s="15" t="s">
        <v>35</v>
      </c>
      <c r="AX2293" s="15" t="s">
        <v>74</v>
      </c>
      <c r="AY2293" s="231" t="s">
        <v>197</v>
      </c>
    </row>
    <row r="2294" spans="1:65" s="13" customFormat="1" ht="11.25">
      <c r="B2294" s="199"/>
      <c r="C2294" s="200"/>
      <c r="D2294" s="201" t="s">
        <v>213</v>
      </c>
      <c r="E2294" s="202" t="s">
        <v>28</v>
      </c>
      <c r="F2294" s="203" t="s">
        <v>2993</v>
      </c>
      <c r="G2294" s="200"/>
      <c r="H2294" s="204">
        <v>150</v>
      </c>
      <c r="I2294" s="205"/>
      <c r="J2294" s="200"/>
      <c r="K2294" s="200"/>
      <c r="L2294" s="206"/>
      <c r="M2294" s="207"/>
      <c r="N2294" s="208"/>
      <c r="O2294" s="208"/>
      <c r="P2294" s="208"/>
      <c r="Q2294" s="208"/>
      <c r="R2294" s="208"/>
      <c r="S2294" s="208"/>
      <c r="T2294" s="209"/>
      <c r="AT2294" s="210" t="s">
        <v>213</v>
      </c>
      <c r="AU2294" s="210" t="s">
        <v>84</v>
      </c>
      <c r="AV2294" s="13" t="s">
        <v>84</v>
      </c>
      <c r="AW2294" s="13" t="s">
        <v>35</v>
      </c>
      <c r="AX2294" s="13" t="s">
        <v>82</v>
      </c>
      <c r="AY2294" s="210" t="s">
        <v>197</v>
      </c>
    </row>
    <row r="2295" spans="1:65" s="2" customFormat="1" ht="16.5" customHeight="1">
      <c r="A2295" s="37"/>
      <c r="B2295" s="38"/>
      <c r="C2295" s="181" t="s">
        <v>2994</v>
      </c>
      <c r="D2295" s="181" t="s">
        <v>199</v>
      </c>
      <c r="E2295" s="182" t="s">
        <v>2995</v>
      </c>
      <c r="F2295" s="183" t="s">
        <v>2996</v>
      </c>
      <c r="G2295" s="184" t="s">
        <v>265</v>
      </c>
      <c r="H2295" s="185">
        <v>150</v>
      </c>
      <c r="I2295" s="186"/>
      <c r="J2295" s="187">
        <f>ROUND(I2295*H2295,2)</f>
        <v>0</v>
      </c>
      <c r="K2295" s="183" t="s">
        <v>203</v>
      </c>
      <c r="L2295" s="42"/>
      <c r="M2295" s="188" t="s">
        <v>28</v>
      </c>
      <c r="N2295" s="189" t="s">
        <v>45</v>
      </c>
      <c r="O2295" s="67"/>
      <c r="P2295" s="190">
        <f>O2295*H2295</f>
        <v>0</v>
      </c>
      <c r="Q2295" s="190">
        <v>5.8700000000000002E-3</v>
      </c>
      <c r="R2295" s="190">
        <f>Q2295*H2295</f>
        <v>0.88050000000000006</v>
      </c>
      <c r="S2295" s="190">
        <v>0</v>
      </c>
      <c r="T2295" s="191">
        <f>S2295*H2295</f>
        <v>0</v>
      </c>
      <c r="U2295" s="37"/>
      <c r="V2295" s="37"/>
      <c r="W2295" s="37"/>
      <c r="X2295" s="37"/>
      <c r="Y2295" s="37"/>
      <c r="Z2295" s="37"/>
      <c r="AA2295" s="37"/>
      <c r="AB2295" s="37"/>
      <c r="AC2295" s="37"/>
      <c r="AD2295" s="37"/>
      <c r="AE2295" s="37"/>
      <c r="AR2295" s="192" t="s">
        <v>283</v>
      </c>
      <c r="AT2295" s="192" t="s">
        <v>199</v>
      </c>
      <c r="AU2295" s="192" t="s">
        <v>84</v>
      </c>
      <c r="AY2295" s="20" t="s">
        <v>197</v>
      </c>
      <c r="BE2295" s="193">
        <f>IF(N2295="základní",J2295,0)</f>
        <v>0</v>
      </c>
      <c r="BF2295" s="193">
        <f>IF(N2295="snížená",J2295,0)</f>
        <v>0</v>
      </c>
      <c r="BG2295" s="193">
        <f>IF(N2295="zákl. přenesená",J2295,0)</f>
        <v>0</v>
      </c>
      <c r="BH2295" s="193">
        <f>IF(N2295="sníž. přenesená",J2295,0)</f>
        <v>0</v>
      </c>
      <c r="BI2295" s="193">
        <f>IF(N2295="nulová",J2295,0)</f>
        <v>0</v>
      </c>
      <c r="BJ2295" s="20" t="s">
        <v>82</v>
      </c>
      <c r="BK2295" s="193">
        <f>ROUND(I2295*H2295,2)</f>
        <v>0</v>
      </c>
      <c r="BL2295" s="20" t="s">
        <v>283</v>
      </c>
      <c r="BM2295" s="192" t="s">
        <v>2997</v>
      </c>
    </row>
    <row r="2296" spans="1:65" s="2" customFormat="1" ht="11.25">
      <c r="A2296" s="37"/>
      <c r="B2296" s="38"/>
      <c r="C2296" s="39"/>
      <c r="D2296" s="194" t="s">
        <v>206</v>
      </c>
      <c r="E2296" s="39"/>
      <c r="F2296" s="195" t="s">
        <v>2998</v>
      </c>
      <c r="G2296" s="39"/>
      <c r="H2296" s="39"/>
      <c r="I2296" s="196"/>
      <c r="J2296" s="39"/>
      <c r="K2296" s="39"/>
      <c r="L2296" s="42"/>
      <c r="M2296" s="197"/>
      <c r="N2296" s="198"/>
      <c r="O2296" s="67"/>
      <c r="P2296" s="67"/>
      <c r="Q2296" s="67"/>
      <c r="R2296" s="67"/>
      <c r="S2296" s="67"/>
      <c r="T2296" s="68"/>
      <c r="U2296" s="37"/>
      <c r="V2296" s="37"/>
      <c r="W2296" s="37"/>
      <c r="X2296" s="37"/>
      <c r="Y2296" s="37"/>
      <c r="Z2296" s="37"/>
      <c r="AA2296" s="37"/>
      <c r="AB2296" s="37"/>
      <c r="AC2296" s="37"/>
      <c r="AD2296" s="37"/>
      <c r="AE2296" s="37"/>
      <c r="AT2296" s="20" t="s">
        <v>206</v>
      </c>
      <c r="AU2296" s="20" t="s">
        <v>84</v>
      </c>
    </row>
    <row r="2297" spans="1:65" s="15" customFormat="1" ht="11.25">
      <c r="B2297" s="222"/>
      <c r="C2297" s="223"/>
      <c r="D2297" s="201" t="s">
        <v>213</v>
      </c>
      <c r="E2297" s="224" t="s">
        <v>28</v>
      </c>
      <c r="F2297" s="225" t="s">
        <v>2373</v>
      </c>
      <c r="G2297" s="223"/>
      <c r="H2297" s="224" t="s">
        <v>28</v>
      </c>
      <c r="I2297" s="226"/>
      <c r="J2297" s="223"/>
      <c r="K2297" s="223"/>
      <c r="L2297" s="227"/>
      <c r="M2297" s="228"/>
      <c r="N2297" s="229"/>
      <c r="O2297" s="229"/>
      <c r="P2297" s="229"/>
      <c r="Q2297" s="229"/>
      <c r="R2297" s="229"/>
      <c r="S2297" s="229"/>
      <c r="T2297" s="230"/>
      <c r="AT2297" s="231" t="s">
        <v>213</v>
      </c>
      <c r="AU2297" s="231" t="s">
        <v>84</v>
      </c>
      <c r="AV2297" s="15" t="s">
        <v>82</v>
      </c>
      <c r="AW2297" s="15" t="s">
        <v>35</v>
      </c>
      <c r="AX2297" s="15" t="s">
        <v>74</v>
      </c>
      <c r="AY2297" s="231" t="s">
        <v>197</v>
      </c>
    </row>
    <row r="2298" spans="1:65" s="13" customFormat="1" ht="11.25">
      <c r="B2298" s="199"/>
      <c r="C2298" s="200"/>
      <c r="D2298" s="201" t="s">
        <v>213</v>
      </c>
      <c r="E2298" s="202" t="s">
        <v>28</v>
      </c>
      <c r="F2298" s="203" t="s">
        <v>2999</v>
      </c>
      <c r="G2298" s="200"/>
      <c r="H2298" s="204">
        <v>150</v>
      </c>
      <c r="I2298" s="205"/>
      <c r="J2298" s="200"/>
      <c r="K2298" s="200"/>
      <c r="L2298" s="206"/>
      <c r="M2298" s="207"/>
      <c r="N2298" s="208"/>
      <c r="O2298" s="208"/>
      <c r="P2298" s="208"/>
      <c r="Q2298" s="208"/>
      <c r="R2298" s="208"/>
      <c r="S2298" s="208"/>
      <c r="T2298" s="209"/>
      <c r="AT2298" s="210" t="s">
        <v>213</v>
      </c>
      <c r="AU2298" s="210" t="s">
        <v>84</v>
      </c>
      <c r="AV2298" s="13" t="s">
        <v>84</v>
      </c>
      <c r="AW2298" s="13" t="s">
        <v>35</v>
      </c>
      <c r="AX2298" s="13" t="s">
        <v>82</v>
      </c>
      <c r="AY2298" s="210" t="s">
        <v>197</v>
      </c>
    </row>
    <row r="2299" spans="1:65" s="2" customFormat="1" ht="24.2" customHeight="1">
      <c r="A2299" s="37"/>
      <c r="B2299" s="38"/>
      <c r="C2299" s="181" t="s">
        <v>3000</v>
      </c>
      <c r="D2299" s="181" t="s">
        <v>199</v>
      </c>
      <c r="E2299" s="182" t="s">
        <v>3001</v>
      </c>
      <c r="F2299" s="183" t="s">
        <v>3002</v>
      </c>
      <c r="G2299" s="184" t="s">
        <v>265</v>
      </c>
      <c r="H2299" s="185">
        <v>150</v>
      </c>
      <c r="I2299" s="186"/>
      <c r="J2299" s="187">
        <f>ROUND(I2299*H2299,2)</f>
        <v>0</v>
      </c>
      <c r="K2299" s="183" t="s">
        <v>203</v>
      </c>
      <c r="L2299" s="42"/>
      <c r="M2299" s="188" t="s">
        <v>28</v>
      </c>
      <c r="N2299" s="189" t="s">
        <v>45</v>
      </c>
      <c r="O2299" s="67"/>
      <c r="P2299" s="190">
        <f>O2299*H2299</f>
        <v>0</v>
      </c>
      <c r="Q2299" s="190">
        <v>7.9699999999999997E-3</v>
      </c>
      <c r="R2299" s="190">
        <f>Q2299*H2299</f>
        <v>1.1955</v>
      </c>
      <c r="S2299" s="190">
        <v>0</v>
      </c>
      <c r="T2299" s="191">
        <f>S2299*H2299</f>
        <v>0</v>
      </c>
      <c r="U2299" s="37"/>
      <c r="V2299" s="37"/>
      <c r="W2299" s="37"/>
      <c r="X2299" s="37"/>
      <c r="Y2299" s="37"/>
      <c r="Z2299" s="37"/>
      <c r="AA2299" s="37"/>
      <c r="AB2299" s="37"/>
      <c r="AC2299" s="37"/>
      <c r="AD2299" s="37"/>
      <c r="AE2299" s="37"/>
      <c r="AR2299" s="192" t="s">
        <v>283</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283</v>
      </c>
      <c r="BM2299" s="192" t="s">
        <v>3003</v>
      </c>
    </row>
    <row r="2300" spans="1:65" s="2" customFormat="1" ht="11.25">
      <c r="A2300" s="37"/>
      <c r="B2300" s="38"/>
      <c r="C2300" s="39"/>
      <c r="D2300" s="194" t="s">
        <v>206</v>
      </c>
      <c r="E2300" s="39"/>
      <c r="F2300" s="195" t="s">
        <v>3004</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15" customFormat="1" ht="11.25">
      <c r="B2301" s="222"/>
      <c r="C2301" s="223"/>
      <c r="D2301" s="201" t="s">
        <v>213</v>
      </c>
      <c r="E2301" s="224" t="s">
        <v>28</v>
      </c>
      <c r="F2301" s="225" t="s">
        <v>2373</v>
      </c>
      <c r="G2301" s="223"/>
      <c r="H2301" s="224" t="s">
        <v>28</v>
      </c>
      <c r="I2301" s="226"/>
      <c r="J2301" s="223"/>
      <c r="K2301" s="223"/>
      <c r="L2301" s="227"/>
      <c r="M2301" s="228"/>
      <c r="N2301" s="229"/>
      <c r="O2301" s="229"/>
      <c r="P2301" s="229"/>
      <c r="Q2301" s="229"/>
      <c r="R2301" s="229"/>
      <c r="S2301" s="229"/>
      <c r="T2301" s="230"/>
      <c r="AT2301" s="231" t="s">
        <v>213</v>
      </c>
      <c r="AU2301" s="231" t="s">
        <v>84</v>
      </c>
      <c r="AV2301" s="15" t="s">
        <v>82</v>
      </c>
      <c r="AW2301" s="15" t="s">
        <v>35</v>
      </c>
      <c r="AX2301" s="15" t="s">
        <v>74</v>
      </c>
      <c r="AY2301" s="231" t="s">
        <v>197</v>
      </c>
    </row>
    <row r="2302" spans="1:65" s="13" customFormat="1" ht="11.25">
      <c r="B2302" s="199"/>
      <c r="C2302" s="200"/>
      <c r="D2302" s="201" t="s">
        <v>213</v>
      </c>
      <c r="E2302" s="202" t="s">
        <v>28</v>
      </c>
      <c r="F2302" s="203" t="s">
        <v>3005</v>
      </c>
      <c r="G2302" s="200"/>
      <c r="H2302" s="204">
        <v>150</v>
      </c>
      <c r="I2302" s="205"/>
      <c r="J2302" s="200"/>
      <c r="K2302" s="200"/>
      <c r="L2302" s="206"/>
      <c r="M2302" s="207"/>
      <c r="N2302" s="208"/>
      <c r="O2302" s="208"/>
      <c r="P2302" s="208"/>
      <c r="Q2302" s="208"/>
      <c r="R2302" s="208"/>
      <c r="S2302" s="208"/>
      <c r="T2302" s="209"/>
      <c r="AT2302" s="210" t="s">
        <v>213</v>
      </c>
      <c r="AU2302" s="210" t="s">
        <v>84</v>
      </c>
      <c r="AV2302" s="13" t="s">
        <v>84</v>
      </c>
      <c r="AW2302" s="13" t="s">
        <v>35</v>
      </c>
      <c r="AX2302" s="13" t="s">
        <v>82</v>
      </c>
      <c r="AY2302" s="210" t="s">
        <v>197</v>
      </c>
    </row>
    <row r="2303" spans="1:65" s="2" customFormat="1" ht="24.2" customHeight="1">
      <c r="A2303" s="37"/>
      <c r="B2303" s="38"/>
      <c r="C2303" s="181" t="s">
        <v>3006</v>
      </c>
      <c r="D2303" s="181" t="s">
        <v>199</v>
      </c>
      <c r="E2303" s="182" t="s">
        <v>3007</v>
      </c>
      <c r="F2303" s="183" t="s">
        <v>3008</v>
      </c>
      <c r="G2303" s="184" t="s">
        <v>210</v>
      </c>
      <c r="H2303" s="185">
        <v>6</v>
      </c>
      <c r="I2303" s="186"/>
      <c r="J2303" s="187">
        <f>ROUND(I2303*H2303,2)</f>
        <v>0</v>
      </c>
      <c r="K2303" s="183" t="s">
        <v>203</v>
      </c>
      <c r="L2303" s="42"/>
      <c r="M2303" s="188" t="s">
        <v>28</v>
      </c>
      <c r="N2303" s="189" t="s">
        <v>45</v>
      </c>
      <c r="O2303" s="67"/>
      <c r="P2303" s="190">
        <f>O2303*H2303</f>
        <v>0</v>
      </c>
      <c r="Q2303" s="190">
        <v>0</v>
      </c>
      <c r="R2303" s="190">
        <f>Q2303*H2303</f>
        <v>0</v>
      </c>
      <c r="S2303" s="190">
        <v>0</v>
      </c>
      <c r="T2303" s="191">
        <f>S2303*H2303</f>
        <v>0</v>
      </c>
      <c r="U2303" s="37"/>
      <c r="V2303" s="37"/>
      <c r="W2303" s="37"/>
      <c r="X2303" s="37"/>
      <c r="Y2303" s="37"/>
      <c r="Z2303" s="37"/>
      <c r="AA2303" s="37"/>
      <c r="AB2303" s="37"/>
      <c r="AC2303" s="37"/>
      <c r="AD2303" s="37"/>
      <c r="AE2303" s="37"/>
      <c r="AR2303" s="192" t="s">
        <v>283</v>
      </c>
      <c r="AT2303" s="192" t="s">
        <v>199</v>
      </c>
      <c r="AU2303" s="192" t="s">
        <v>84</v>
      </c>
      <c r="AY2303" s="20" t="s">
        <v>197</v>
      </c>
      <c r="BE2303" s="193">
        <f>IF(N2303="základní",J2303,0)</f>
        <v>0</v>
      </c>
      <c r="BF2303" s="193">
        <f>IF(N2303="snížená",J2303,0)</f>
        <v>0</v>
      </c>
      <c r="BG2303" s="193">
        <f>IF(N2303="zákl. přenesená",J2303,0)</f>
        <v>0</v>
      </c>
      <c r="BH2303" s="193">
        <f>IF(N2303="sníž. přenesená",J2303,0)</f>
        <v>0</v>
      </c>
      <c r="BI2303" s="193">
        <f>IF(N2303="nulová",J2303,0)</f>
        <v>0</v>
      </c>
      <c r="BJ2303" s="20" t="s">
        <v>82</v>
      </c>
      <c r="BK2303" s="193">
        <f>ROUND(I2303*H2303,2)</f>
        <v>0</v>
      </c>
      <c r="BL2303" s="20" t="s">
        <v>283</v>
      </c>
      <c r="BM2303" s="192" t="s">
        <v>3009</v>
      </c>
    </row>
    <row r="2304" spans="1:65" s="2" customFormat="1" ht="11.25">
      <c r="A2304" s="37"/>
      <c r="B2304" s="38"/>
      <c r="C2304" s="39"/>
      <c r="D2304" s="194" t="s">
        <v>206</v>
      </c>
      <c r="E2304" s="39"/>
      <c r="F2304" s="195" t="s">
        <v>3010</v>
      </c>
      <c r="G2304" s="39"/>
      <c r="H2304" s="39"/>
      <c r="I2304" s="196"/>
      <c r="J2304" s="39"/>
      <c r="K2304" s="39"/>
      <c r="L2304" s="42"/>
      <c r="M2304" s="197"/>
      <c r="N2304" s="198"/>
      <c r="O2304" s="67"/>
      <c r="P2304" s="67"/>
      <c r="Q2304" s="67"/>
      <c r="R2304" s="67"/>
      <c r="S2304" s="67"/>
      <c r="T2304" s="68"/>
      <c r="U2304" s="37"/>
      <c r="V2304" s="37"/>
      <c r="W2304" s="37"/>
      <c r="X2304" s="37"/>
      <c r="Y2304" s="37"/>
      <c r="Z2304" s="37"/>
      <c r="AA2304" s="37"/>
      <c r="AB2304" s="37"/>
      <c r="AC2304" s="37"/>
      <c r="AD2304" s="37"/>
      <c r="AE2304" s="37"/>
      <c r="AT2304" s="20" t="s">
        <v>206</v>
      </c>
      <c r="AU2304" s="20" t="s">
        <v>84</v>
      </c>
    </row>
    <row r="2305" spans="1:65" s="2" customFormat="1" ht="16.5" customHeight="1">
      <c r="A2305" s="37"/>
      <c r="B2305" s="38"/>
      <c r="C2305" s="181" t="s">
        <v>3011</v>
      </c>
      <c r="D2305" s="181" t="s">
        <v>199</v>
      </c>
      <c r="E2305" s="182" t="s">
        <v>3012</v>
      </c>
      <c r="F2305" s="183" t="s">
        <v>3013</v>
      </c>
      <c r="G2305" s="184" t="s">
        <v>265</v>
      </c>
      <c r="H2305" s="185">
        <v>224.7</v>
      </c>
      <c r="I2305" s="186"/>
      <c r="J2305" s="187">
        <f>ROUND(I2305*H2305,2)</f>
        <v>0</v>
      </c>
      <c r="K2305" s="183" t="s">
        <v>28</v>
      </c>
      <c r="L2305" s="42"/>
      <c r="M2305" s="188" t="s">
        <v>28</v>
      </c>
      <c r="N2305" s="189" t="s">
        <v>45</v>
      </c>
      <c r="O2305" s="67"/>
      <c r="P2305" s="190">
        <f>O2305*H2305</f>
        <v>0</v>
      </c>
      <c r="Q2305" s="190">
        <v>0</v>
      </c>
      <c r="R2305" s="190">
        <f>Q2305*H2305</f>
        <v>0</v>
      </c>
      <c r="S2305" s="190">
        <v>0</v>
      </c>
      <c r="T2305" s="191">
        <f>S2305*H2305</f>
        <v>0</v>
      </c>
      <c r="U2305" s="37"/>
      <c r="V2305" s="37"/>
      <c r="W2305" s="37"/>
      <c r="X2305" s="37"/>
      <c r="Y2305" s="37"/>
      <c r="Z2305" s="37"/>
      <c r="AA2305" s="37"/>
      <c r="AB2305" s="37"/>
      <c r="AC2305" s="37"/>
      <c r="AD2305" s="37"/>
      <c r="AE2305" s="37"/>
      <c r="AR2305" s="192" t="s">
        <v>283</v>
      </c>
      <c r="AT2305" s="192" t="s">
        <v>199</v>
      </c>
      <c r="AU2305" s="192" t="s">
        <v>84</v>
      </c>
      <c r="AY2305" s="20" t="s">
        <v>197</v>
      </c>
      <c r="BE2305" s="193">
        <f>IF(N2305="základní",J2305,0)</f>
        <v>0</v>
      </c>
      <c r="BF2305" s="193">
        <f>IF(N2305="snížená",J2305,0)</f>
        <v>0</v>
      </c>
      <c r="BG2305" s="193">
        <f>IF(N2305="zákl. přenesená",J2305,0)</f>
        <v>0</v>
      </c>
      <c r="BH2305" s="193">
        <f>IF(N2305="sníž. přenesená",J2305,0)</f>
        <v>0</v>
      </c>
      <c r="BI2305" s="193">
        <f>IF(N2305="nulová",J2305,0)</f>
        <v>0</v>
      </c>
      <c r="BJ2305" s="20" t="s">
        <v>82</v>
      </c>
      <c r="BK2305" s="193">
        <f>ROUND(I2305*H2305,2)</f>
        <v>0</v>
      </c>
      <c r="BL2305" s="20" t="s">
        <v>283</v>
      </c>
      <c r="BM2305" s="192" t="s">
        <v>3014</v>
      </c>
    </row>
    <row r="2306" spans="1:65" s="15" customFormat="1" ht="11.25">
      <c r="B2306" s="222"/>
      <c r="C2306" s="223"/>
      <c r="D2306" s="201" t="s">
        <v>213</v>
      </c>
      <c r="E2306" s="224" t="s">
        <v>28</v>
      </c>
      <c r="F2306" s="225" t="s">
        <v>3015</v>
      </c>
      <c r="G2306" s="223"/>
      <c r="H2306" s="224" t="s">
        <v>28</v>
      </c>
      <c r="I2306" s="226"/>
      <c r="J2306" s="223"/>
      <c r="K2306" s="223"/>
      <c r="L2306" s="227"/>
      <c r="M2306" s="228"/>
      <c r="N2306" s="229"/>
      <c r="O2306" s="229"/>
      <c r="P2306" s="229"/>
      <c r="Q2306" s="229"/>
      <c r="R2306" s="229"/>
      <c r="S2306" s="229"/>
      <c r="T2306" s="230"/>
      <c r="AT2306" s="231" t="s">
        <v>213</v>
      </c>
      <c r="AU2306" s="231" t="s">
        <v>84</v>
      </c>
      <c r="AV2306" s="15" t="s">
        <v>82</v>
      </c>
      <c r="AW2306" s="15" t="s">
        <v>35</v>
      </c>
      <c r="AX2306" s="15" t="s">
        <v>74</v>
      </c>
      <c r="AY2306" s="231" t="s">
        <v>197</v>
      </c>
    </row>
    <row r="2307" spans="1:65" s="13" customFormat="1" ht="11.25">
      <c r="B2307" s="199"/>
      <c r="C2307" s="200"/>
      <c r="D2307" s="201" t="s">
        <v>213</v>
      </c>
      <c r="E2307" s="202" t="s">
        <v>28</v>
      </c>
      <c r="F2307" s="203" t="s">
        <v>3016</v>
      </c>
      <c r="G2307" s="200"/>
      <c r="H2307" s="204">
        <v>150</v>
      </c>
      <c r="I2307" s="205"/>
      <c r="J2307" s="200"/>
      <c r="K2307" s="200"/>
      <c r="L2307" s="206"/>
      <c r="M2307" s="207"/>
      <c r="N2307" s="208"/>
      <c r="O2307" s="208"/>
      <c r="P2307" s="208"/>
      <c r="Q2307" s="208"/>
      <c r="R2307" s="208"/>
      <c r="S2307" s="208"/>
      <c r="T2307" s="209"/>
      <c r="AT2307" s="210" t="s">
        <v>213</v>
      </c>
      <c r="AU2307" s="210" t="s">
        <v>84</v>
      </c>
      <c r="AV2307" s="13" t="s">
        <v>84</v>
      </c>
      <c r="AW2307" s="13" t="s">
        <v>35</v>
      </c>
      <c r="AX2307" s="13" t="s">
        <v>74</v>
      </c>
      <c r="AY2307" s="210" t="s">
        <v>197</v>
      </c>
    </row>
    <row r="2308" spans="1:65" s="13" customFormat="1" ht="11.25">
      <c r="B2308" s="199"/>
      <c r="C2308" s="200"/>
      <c r="D2308" s="201" t="s">
        <v>213</v>
      </c>
      <c r="E2308" s="202" t="s">
        <v>28</v>
      </c>
      <c r="F2308" s="203" t="s">
        <v>3017</v>
      </c>
      <c r="G2308" s="200"/>
      <c r="H2308" s="204">
        <v>74.7</v>
      </c>
      <c r="I2308" s="205"/>
      <c r="J2308" s="200"/>
      <c r="K2308" s="200"/>
      <c r="L2308" s="206"/>
      <c r="M2308" s="207"/>
      <c r="N2308" s="208"/>
      <c r="O2308" s="208"/>
      <c r="P2308" s="208"/>
      <c r="Q2308" s="208"/>
      <c r="R2308" s="208"/>
      <c r="S2308" s="208"/>
      <c r="T2308" s="209"/>
      <c r="AT2308" s="210" t="s">
        <v>213</v>
      </c>
      <c r="AU2308" s="210" t="s">
        <v>84</v>
      </c>
      <c r="AV2308" s="13" t="s">
        <v>84</v>
      </c>
      <c r="AW2308" s="13" t="s">
        <v>35</v>
      </c>
      <c r="AX2308" s="13" t="s">
        <v>74</v>
      </c>
      <c r="AY2308" s="210" t="s">
        <v>197</v>
      </c>
    </row>
    <row r="2309" spans="1:65" s="14" customFormat="1" ht="11.25">
      <c r="B2309" s="211"/>
      <c r="C2309" s="212"/>
      <c r="D2309" s="201" t="s">
        <v>213</v>
      </c>
      <c r="E2309" s="213" t="s">
        <v>28</v>
      </c>
      <c r="F2309" s="214" t="s">
        <v>226</v>
      </c>
      <c r="G2309" s="212"/>
      <c r="H2309" s="215">
        <v>224.7</v>
      </c>
      <c r="I2309" s="216"/>
      <c r="J2309" s="212"/>
      <c r="K2309" s="212"/>
      <c r="L2309" s="217"/>
      <c r="M2309" s="218"/>
      <c r="N2309" s="219"/>
      <c r="O2309" s="219"/>
      <c r="P2309" s="219"/>
      <c r="Q2309" s="219"/>
      <c r="R2309" s="219"/>
      <c r="S2309" s="219"/>
      <c r="T2309" s="220"/>
      <c r="AT2309" s="221" t="s">
        <v>213</v>
      </c>
      <c r="AU2309" s="221" t="s">
        <v>84</v>
      </c>
      <c r="AV2309" s="14" t="s">
        <v>204</v>
      </c>
      <c r="AW2309" s="14" t="s">
        <v>35</v>
      </c>
      <c r="AX2309" s="14" t="s">
        <v>82</v>
      </c>
      <c r="AY2309" s="221" t="s">
        <v>197</v>
      </c>
    </row>
    <row r="2310" spans="1:65" s="2" customFormat="1" ht="24.2" customHeight="1">
      <c r="A2310" s="37"/>
      <c r="B2310" s="38"/>
      <c r="C2310" s="181" t="s">
        <v>3018</v>
      </c>
      <c r="D2310" s="181" t="s">
        <v>199</v>
      </c>
      <c r="E2310" s="182" t="s">
        <v>3019</v>
      </c>
      <c r="F2310" s="183" t="s">
        <v>3020</v>
      </c>
      <c r="G2310" s="184" t="s">
        <v>265</v>
      </c>
      <c r="H2310" s="185">
        <v>33.049999999999997</v>
      </c>
      <c r="I2310" s="186"/>
      <c r="J2310" s="187">
        <f>ROUND(I2310*H2310,2)</f>
        <v>0</v>
      </c>
      <c r="K2310" s="183" t="s">
        <v>203</v>
      </c>
      <c r="L2310" s="42"/>
      <c r="M2310" s="188" t="s">
        <v>28</v>
      </c>
      <c r="N2310" s="189" t="s">
        <v>45</v>
      </c>
      <c r="O2310" s="67"/>
      <c r="P2310" s="190">
        <f>O2310*H2310</f>
        <v>0</v>
      </c>
      <c r="Q2310" s="190">
        <v>2.7299999999999998E-3</v>
      </c>
      <c r="R2310" s="190">
        <f>Q2310*H2310</f>
        <v>9.0226499999999987E-2</v>
      </c>
      <c r="S2310" s="190">
        <v>0</v>
      </c>
      <c r="T2310" s="191">
        <f>S2310*H2310</f>
        <v>0</v>
      </c>
      <c r="U2310" s="37"/>
      <c r="V2310" s="37"/>
      <c r="W2310" s="37"/>
      <c r="X2310" s="37"/>
      <c r="Y2310" s="37"/>
      <c r="Z2310" s="37"/>
      <c r="AA2310" s="37"/>
      <c r="AB2310" s="37"/>
      <c r="AC2310" s="37"/>
      <c r="AD2310" s="37"/>
      <c r="AE2310" s="37"/>
      <c r="AR2310" s="192" t="s">
        <v>283</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283</v>
      </c>
      <c r="BM2310" s="192" t="s">
        <v>3021</v>
      </c>
    </row>
    <row r="2311" spans="1:65" s="2" customFormat="1" ht="11.25">
      <c r="A2311" s="37"/>
      <c r="B2311" s="38"/>
      <c r="C2311" s="39"/>
      <c r="D2311" s="194" t="s">
        <v>206</v>
      </c>
      <c r="E2311" s="39"/>
      <c r="F2311" s="195" t="s">
        <v>3022</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2373</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3023</v>
      </c>
      <c r="G2313" s="200"/>
      <c r="H2313" s="204">
        <v>1.25</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3024</v>
      </c>
      <c r="G2314" s="200"/>
      <c r="H2314" s="204">
        <v>26</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3025</v>
      </c>
      <c r="G2315" s="200"/>
      <c r="H2315" s="204">
        <v>1.1000000000000001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3026</v>
      </c>
      <c r="G2316" s="200"/>
      <c r="H2316" s="204">
        <v>4.7</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4" customFormat="1" ht="11.25">
      <c r="B2317" s="211"/>
      <c r="C2317" s="212"/>
      <c r="D2317" s="201" t="s">
        <v>213</v>
      </c>
      <c r="E2317" s="213" t="s">
        <v>28</v>
      </c>
      <c r="F2317" s="214" t="s">
        <v>226</v>
      </c>
      <c r="G2317" s="212"/>
      <c r="H2317" s="215">
        <v>33.049999999999997</v>
      </c>
      <c r="I2317" s="216"/>
      <c r="J2317" s="212"/>
      <c r="K2317" s="212"/>
      <c r="L2317" s="217"/>
      <c r="M2317" s="218"/>
      <c r="N2317" s="219"/>
      <c r="O2317" s="219"/>
      <c r="P2317" s="219"/>
      <c r="Q2317" s="219"/>
      <c r="R2317" s="219"/>
      <c r="S2317" s="219"/>
      <c r="T2317" s="220"/>
      <c r="AT2317" s="221" t="s">
        <v>213</v>
      </c>
      <c r="AU2317" s="221" t="s">
        <v>84</v>
      </c>
      <c r="AV2317" s="14" t="s">
        <v>204</v>
      </c>
      <c r="AW2317" s="14" t="s">
        <v>35</v>
      </c>
      <c r="AX2317" s="14" t="s">
        <v>82</v>
      </c>
      <c r="AY2317" s="221" t="s">
        <v>197</v>
      </c>
    </row>
    <row r="2318" spans="1:65" s="2" customFormat="1" ht="24.2" customHeight="1">
      <c r="A2318" s="37"/>
      <c r="B2318" s="38"/>
      <c r="C2318" s="181" t="s">
        <v>3027</v>
      </c>
      <c r="D2318" s="181" t="s">
        <v>199</v>
      </c>
      <c r="E2318" s="182" t="s">
        <v>3028</v>
      </c>
      <c r="F2318" s="183" t="s">
        <v>3029</v>
      </c>
      <c r="G2318" s="184" t="s">
        <v>265</v>
      </c>
      <c r="H2318" s="185">
        <v>28.2</v>
      </c>
      <c r="I2318" s="186"/>
      <c r="J2318" s="187">
        <f>ROUND(I2318*H2318,2)</f>
        <v>0</v>
      </c>
      <c r="K2318" s="183" t="s">
        <v>203</v>
      </c>
      <c r="L2318" s="42"/>
      <c r="M2318" s="188" t="s">
        <v>28</v>
      </c>
      <c r="N2318" s="189" t="s">
        <v>45</v>
      </c>
      <c r="O2318" s="67"/>
      <c r="P2318" s="190">
        <f>O2318*H2318</f>
        <v>0</v>
      </c>
      <c r="Q2318" s="190">
        <v>3.62E-3</v>
      </c>
      <c r="R2318" s="190">
        <f>Q2318*H2318</f>
        <v>0.10208399999999999</v>
      </c>
      <c r="S2318" s="190">
        <v>0</v>
      </c>
      <c r="T2318" s="191">
        <f>S2318*H2318</f>
        <v>0</v>
      </c>
      <c r="U2318" s="37"/>
      <c r="V2318" s="37"/>
      <c r="W2318" s="37"/>
      <c r="X2318" s="37"/>
      <c r="Y2318" s="37"/>
      <c r="Z2318" s="37"/>
      <c r="AA2318" s="37"/>
      <c r="AB2318" s="37"/>
      <c r="AC2318" s="37"/>
      <c r="AD2318" s="37"/>
      <c r="AE2318" s="37"/>
      <c r="AR2318" s="192" t="s">
        <v>283</v>
      </c>
      <c r="AT2318" s="192" t="s">
        <v>199</v>
      </c>
      <c r="AU2318" s="192" t="s">
        <v>84</v>
      </c>
      <c r="AY2318" s="20" t="s">
        <v>197</v>
      </c>
      <c r="BE2318" s="193">
        <f>IF(N2318="základní",J2318,0)</f>
        <v>0</v>
      </c>
      <c r="BF2318" s="193">
        <f>IF(N2318="snížená",J2318,0)</f>
        <v>0</v>
      </c>
      <c r="BG2318" s="193">
        <f>IF(N2318="zákl. přenesená",J2318,0)</f>
        <v>0</v>
      </c>
      <c r="BH2318" s="193">
        <f>IF(N2318="sníž. přenesená",J2318,0)</f>
        <v>0</v>
      </c>
      <c r="BI2318" s="193">
        <f>IF(N2318="nulová",J2318,0)</f>
        <v>0</v>
      </c>
      <c r="BJ2318" s="20" t="s">
        <v>82</v>
      </c>
      <c r="BK2318" s="193">
        <f>ROUND(I2318*H2318,2)</f>
        <v>0</v>
      </c>
      <c r="BL2318" s="20" t="s">
        <v>283</v>
      </c>
      <c r="BM2318" s="192" t="s">
        <v>3030</v>
      </c>
    </row>
    <row r="2319" spans="1:65" s="2" customFormat="1" ht="11.25">
      <c r="A2319" s="37"/>
      <c r="B2319" s="38"/>
      <c r="C2319" s="39"/>
      <c r="D2319" s="194" t="s">
        <v>206</v>
      </c>
      <c r="E2319" s="39"/>
      <c r="F2319" s="195" t="s">
        <v>3031</v>
      </c>
      <c r="G2319" s="39"/>
      <c r="H2319" s="39"/>
      <c r="I2319" s="196"/>
      <c r="J2319" s="39"/>
      <c r="K2319" s="39"/>
      <c r="L2319" s="42"/>
      <c r="M2319" s="197"/>
      <c r="N2319" s="198"/>
      <c r="O2319" s="67"/>
      <c r="P2319" s="67"/>
      <c r="Q2319" s="67"/>
      <c r="R2319" s="67"/>
      <c r="S2319" s="67"/>
      <c r="T2319" s="68"/>
      <c r="U2319" s="37"/>
      <c r="V2319" s="37"/>
      <c r="W2319" s="37"/>
      <c r="X2319" s="37"/>
      <c r="Y2319" s="37"/>
      <c r="Z2319" s="37"/>
      <c r="AA2319" s="37"/>
      <c r="AB2319" s="37"/>
      <c r="AC2319" s="37"/>
      <c r="AD2319" s="37"/>
      <c r="AE2319" s="37"/>
      <c r="AT2319" s="20" t="s">
        <v>206</v>
      </c>
      <c r="AU2319" s="20" t="s">
        <v>84</v>
      </c>
    </row>
    <row r="2320" spans="1:65" s="15" customFormat="1" ht="11.25">
      <c r="B2320" s="222"/>
      <c r="C2320" s="223"/>
      <c r="D2320" s="201" t="s">
        <v>213</v>
      </c>
      <c r="E2320" s="224" t="s">
        <v>28</v>
      </c>
      <c r="F2320" s="225" t="s">
        <v>2373</v>
      </c>
      <c r="G2320" s="223"/>
      <c r="H2320" s="224" t="s">
        <v>28</v>
      </c>
      <c r="I2320" s="226"/>
      <c r="J2320" s="223"/>
      <c r="K2320" s="223"/>
      <c r="L2320" s="227"/>
      <c r="M2320" s="228"/>
      <c r="N2320" s="229"/>
      <c r="O2320" s="229"/>
      <c r="P2320" s="229"/>
      <c r="Q2320" s="229"/>
      <c r="R2320" s="229"/>
      <c r="S2320" s="229"/>
      <c r="T2320" s="230"/>
      <c r="AT2320" s="231" t="s">
        <v>213</v>
      </c>
      <c r="AU2320" s="231" t="s">
        <v>84</v>
      </c>
      <c r="AV2320" s="15" t="s">
        <v>82</v>
      </c>
      <c r="AW2320" s="15" t="s">
        <v>35</v>
      </c>
      <c r="AX2320" s="15" t="s">
        <v>74</v>
      </c>
      <c r="AY2320" s="231" t="s">
        <v>197</v>
      </c>
    </row>
    <row r="2321" spans="1:65" s="13" customFormat="1" ht="11.25">
      <c r="B2321" s="199"/>
      <c r="C2321" s="200"/>
      <c r="D2321" s="201" t="s">
        <v>213</v>
      </c>
      <c r="E2321" s="202" t="s">
        <v>28</v>
      </c>
      <c r="F2321" s="203" t="s">
        <v>3032</v>
      </c>
      <c r="G2321" s="200"/>
      <c r="H2321" s="204">
        <v>28.2</v>
      </c>
      <c r="I2321" s="205"/>
      <c r="J2321" s="200"/>
      <c r="K2321" s="200"/>
      <c r="L2321" s="206"/>
      <c r="M2321" s="207"/>
      <c r="N2321" s="208"/>
      <c r="O2321" s="208"/>
      <c r="P2321" s="208"/>
      <c r="Q2321" s="208"/>
      <c r="R2321" s="208"/>
      <c r="S2321" s="208"/>
      <c r="T2321" s="209"/>
      <c r="AT2321" s="210" t="s">
        <v>213</v>
      </c>
      <c r="AU2321" s="210" t="s">
        <v>84</v>
      </c>
      <c r="AV2321" s="13" t="s">
        <v>84</v>
      </c>
      <c r="AW2321" s="13" t="s">
        <v>35</v>
      </c>
      <c r="AX2321" s="13" t="s">
        <v>82</v>
      </c>
      <c r="AY2321" s="210" t="s">
        <v>197</v>
      </c>
    </row>
    <row r="2322" spans="1:65" s="2" customFormat="1" ht="24.2" customHeight="1">
      <c r="A2322" s="37"/>
      <c r="B2322" s="38"/>
      <c r="C2322" s="181" t="s">
        <v>3033</v>
      </c>
      <c r="D2322" s="181" t="s">
        <v>199</v>
      </c>
      <c r="E2322" s="182" t="s">
        <v>3034</v>
      </c>
      <c r="F2322" s="183" t="s">
        <v>3035</v>
      </c>
      <c r="G2322" s="184" t="s">
        <v>2978</v>
      </c>
      <c r="H2322" s="260"/>
      <c r="I2322" s="186"/>
      <c r="J2322" s="187">
        <f>ROUND(I2322*H2322,2)</f>
        <v>0</v>
      </c>
      <c r="K2322" s="183" t="s">
        <v>203</v>
      </c>
      <c r="L2322" s="42"/>
      <c r="M2322" s="188" t="s">
        <v>28</v>
      </c>
      <c r="N2322" s="189" t="s">
        <v>45</v>
      </c>
      <c r="O2322" s="67"/>
      <c r="P2322" s="190">
        <f>O2322*H2322</f>
        <v>0</v>
      </c>
      <c r="Q2322" s="190">
        <v>0</v>
      </c>
      <c r="R2322" s="190">
        <f>Q2322*H2322</f>
        <v>0</v>
      </c>
      <c r="S2322" s="190">
        <v>0</v>
      </c>
      <c r="T2322" s="191">
        <f>S2322*H2322</f>
        <v>0</v>
      </c>
      <c r="U2322" s="37"/>
      <c r="V2322" s="37"/>
      <c r="W2322" s="37"/>
      <c r="X2322" s="37"/>
      <c r="Y2322" s="37"/>
      <c r="Z2322" s="37"/>
      <c r="AA2322" s="37"/>
      <c r="AB2322" s="37"/>
      <c r="AC2322" s="37"/>
      <c r="AD2322" s="37"/>
      <c r="AE2322" s="37"/>
      <c r="AR2322" s="192" t="s">
        <v>283</v>
      </c>
      <c r="AT2322" s="192" t="s">
        <v>199</v>
      </c>
      <c r="AU2322" s="192" t="s">
        <v>84</v>
      </c>
      <c r="AY2322" s="20" t="s">
        <v>197</v>
      </c>
      <c r="BE2322" s="193">
        <f>IF(N2322="základní",J2322,0)</f>
        <v>0</v>
      </c>
      <c r="BF2322" s="193">
        <f>IF(N2322="snížená",J2322,0)</f>
        <v>0</v>
      </c>
      <c r="BG2322" s="193">
        <f>IF(N2322="zákl. přenesená",J2322,0)</f>
        <v>0</v>
      </c>
      <c r="BH2322" s="193">
        <f>IF(N2322="sníž. přenesená",J2322,0)</f>
        <v>0</v>
      </c>
      <c r="BI2322" s="193">
        <f>IF(N2322="nulová",J2322,0)</f>
        <v>0</v>
      </c>
      <c r="BJ2322" s="20" t="s">
        <v>82</v>
      </c>
      <c r="BK2322" s="193">
        <f>ROUND(I2322*H2322,2)</f>
        <v>0</v>
      </c>
      <c r="BL2322" s="20" t="s">
        <v>283</v>
      </c>
      <c r="BM2322" s="192" t="s">
        <v>3036</v>
      </c>
    </row>
    <row r="2323" spans="1:65" s="2" customFormat="1" ht="11.25">
      <c r="A2323" s="37"/>
      <c r="B2323" s="38"/>
      <c r="C2323" s="39"/>
      <c r="D2323" s="194" t="s">
        <v>206</v>
      </c>
      <c r="E2323" s="39"/>
      <c r="F2323" s="195" t="s">
        <v>3037</v>
      </c>
      <c r="G2323" s="39"/>
      <c r="H2323" s="39"/>
      <c r="I2323" s="196"/>
      <c r="J2323" s="39"/>
      <c r="K2323" s="39"/>
      <c r="L2323" s="42"/>
      <c r="M2323" s="197"/>
      <c r="N2323" s="198"/>
      <c r="O2323" s="67"/>
      <c r="P2323" s="67"/>
      <c r="Q2323" s="67"/>
      <c r="R2323" s="67"/>
      <c r="S2323" s="67"/>
      <c r="T2323" s="68"/>
      <c r="U2323" s="37"/>
      <c r="V2323" s="37"/>
      <c r="W2323" s="37"/>
      <c r="X2323" s="37"/>
      <c r="Y2323" s="37"/>
      <c r="Z2323" s="37"/>
      <c r="AA2323" s="37"/>
      <c r="AB2323" s="37"/>
      <c r="AC2323" s="37"/>
      <c r="AD2323" s="37"/>
      <c r="AE2323" s="37"/>
      <c r="AT2323" s="20" t="s">
        <v>206</v>
      </c>
      <c r="AU2323" s="20" t="s">
        <v>84</v>
      </c>
    </row>
    <row r="2324" spans="1:65" s="2" customFormat="1" ht="33" customHeight="1">
      <c r="A2324" s="37"/>
      <c r="B2324" s="38"/>
      <c r="C2324" s="181" t="s">
        <v>3038</v>
      </c>
      <c r="D2324" s="181" t="s">
        <v>199</v>
      </c>
      <c r="E2324" s="182" t="s">
        <v>3039</v>
      </c>
      <c r="F2324" s="183" t="s">
        <v>3040</v>
      </c>
      <c r="G2324" s="184" t="s">
        <v>2978</v>
      </c>
      <c r="H2324" s="260"/>
      <c r="I2324" s="186"/>
      <c r="J2324" s="187">
        <f>ROUND(I2324*H2324,2)</f>
        <v>0</v>
      </c>
      <c r="K2324" s="183" t="s">
        <v>203</v>
      </c>
      <c r="L2324" s="42"/>
      <c r="M2324" s="188" t="s">
        <v>28</v>
      </c>
      <c r="N2324" s="189" t="s">
        <v>45</v>
      </c>
      <c r="O2324" s="67"/>
      <c r="P2324" s="190">
        <f>O2324*H2324</f>
        <v>0</v>
      </c>
      <c r="Q2324" s="190">
        <v>0</v>
      </c>
      <c r="R2324" s="190">
        <f>Q2324*H2324</f>
        <v>0</v>
      </c>
      <c r="S2324" s="190">
        <v>0</v>
      </c>
      <c r="T2324" s="191">
        <f>S2324*H2324</f>
        <v>0</v>
      </c>
      <c r="U2324" s="37"/>
      <c r="V2324" s="37"/>
      <c r="W2324" s="37"/>
      <c r="X2324" s="37"/>
      <c r="Y2324" s="37"/>
      <c r="Z2324" s="37"/>
      <c r="AA2324" s="37"/>
      <c r="AB2324" s="37"/>
      <c r="AC2324" s="37"/>
      <c r="AD2324" s="37"/>
      <c r="AE2324" s="37"/>
      <c r="AR2324" s="192" t="s">
        <v>283</v>
      </c>
      <c r="AT2324" s="192" t="s">
        <v>199</v>
      </c>
      <c r="AU2324" s="192" t="s">
        <v>84</v>
      </c>
      <c r="AY2324" s="20" t="s">
        <v>197</v>
      </c>
      <c r="BE2324" s="193">
        <f>IF(N2324="základní",J2324,0)</f>
        <v>0</v>
      </c>
      <c r="BF2324" s="193">
        <f>IF(N2324="snížená",J2324,0)</f>
        <v>0</v>
      </c>
      <c r="BG2324" s="193">
        <f>IF(N2324="zákl. přenesená",J2324,0)</f>
        <v>0</v>
      </c>
      <c r="BH2324" s="193">
        <f>IF(N2324="sníž. přenesená",J2324,0)</f>
        <v>0</v>
      </c>
      <c r="BI2324" s="193">
        <f>IF(N2324="nulová",J2324,0)</f>
        <v>0</v>
      </c>
      <c r="BJ2324" s="20" t="s">
        <v>82</v>
      </c>
      <c r="BK2324" s="193">
        <f>ROUND(I2324*H2324,2)</f>
        <v>0</v>
      </c>
      <c r="BL2324" s="20" t="s">
        <v>283</v>
      </c>
      <c r="BM2324" s="192" t="s">
        <v>3041</v>
      </c>
    </row>
    <row r="2325" spans="1:65" s="2" customFormat="1" ht="11.25">
      <c r="A2325" s="37"/>
      <c r="B2325" s="38"/>
      <c r="C2325" s="39"/>
      <c r="D2325" s="194" t="s">
        <v>206</v>
      </c>
      <c r="E2325" s="39"/>
      <c r="F2325" s="195" t="s">
        <v>3042</v>
      </c>
      <c r="G2325" s="39"/>
      <c r="H2325" s="39"/>
      <c r="I2325" s="196"/>
      <c r="J2325" s="39"/>
      <c r="K2325" s="39"/>
      <c r="L2325" s="42"/>
      <c r="M2325" s="197"/>
      <c r="N2325" s="198"/>
      <c r="O2325" s="67"/>
      <c r="P2325" s="67"/>
      <c r="Q2325" s="67"/>
      <c r="R2325" s="67"/>
      <c r="S2325" s="67"/>
      <c r="T2325" s="68"/>
      <c r="U2325" s="37"/>
      <c r="V2325" s="37"/>
      <c r="W2325" s="37"/>
      <c r="X2325" s="37"/>
      <c r="Y2325" s="37"/>
      <c r="Z2325" s="37"/>
      <c r="AA2325" s="37"/>
      <c r="AB2325" s="37"/>
      <c r="AC2325" s="37"/>
      <c r="AD2325" s="37"/>
      <c r="AE2325" s="37"/>
      <c r="AT2325" s="20" t="s">
        <v>206</v>
      </c>
      <c r="AU2325" s="20" t="s">
        <v>84</v>
      </c>
    </row>
    <row r="2326" spans="1:65" s="12" customFormat="1" ht="22.9" customHeight="1">
      <c r="B2326" s="165"/>
      <c r="C2326" s="166"/>
      <c r="D2326" s="167" t="s">
        <v>73</v>
      </c>
      <c r="E2326" s="179" t="s">
        <v>3043</v>
      </c>
      <c r="F2326" s="179" t="s">
        <v>3044</v>
      </c>
      <c r="G2326" s="166"/>
      <c r="H2326" s="166"/>
      <c r="I2326" s="169"/>
      <c r="J2326" s="180">
        <f>BK2326</f>
        <v>0</v>
      </c>
      <c r="K2326" s="166"/>
      <c r="L2326" s="171"/>
      <c r="M2326" s="172"/>
      <c r="N2326" s="173"/>
      <c r="O2326" s="173"/>
      <c r="P2326" s="174">
        <f>SUM(P2327:P2453)</f>
        <v>0</v>
      </c>
      <c r="Q2326" s="173"/>
      <c r="R2326" s="174">
        <f>SUM(R2327:R2453)</f>
        <v>1.0588949999999999</v>
      </c>
      <c r="S2326" s="173"/>
      <c r="T2326" s="175">
        <f>SUM(T2327:T2453)</f>
        <v>0</v>
      </c>
      <c r="AR2326" s="176" t="s">
        <v>84</v>
      </c>
      <c r="AT2326" s="177" t="s">
        <v>73</v>
      </c>
      <c r="AU2326" s="177" t="s">
        <v>82</v>
      </c>
      <c r="AY2326" s="176" t="s">
        <v>197</v>
      </c>
      <c r="BK2326" s="178">
        <f>SUM(BK2327:BK2453)</f>
        <v>0</v>
      </c>
    </row>
    <row r="2327" spans="1:65" s="2" customFormat="1" ht="24.2" customHeight="1">
      <c r="A2327" s="37"/>
      <c r="B2327" s="38"/>
      <c r="C2327" s="181" t="s">
        <v>3045</v>
      </c>
      <c r="D2327" s="181" t="s">
        <v>199</v>
      </c>
      <c r="E2327" s="182" t="s">
        <v>3046</v>
      </c>
      <c r="F2327" s="183" t="s">
        <v>3047</v>
      </c>
      <c r="G2327" s="184" t="s">
        <v>210</v>
      </c>
      <c r="H2327" s="185">
        <v>22</v>
      </c>
      <c r="I2327" s="186"/>
      <c r="J2327" s="187">
        <f>ROUND(I2327*H2327,2)</f>
        <v>0</v>
      </c>
      <c r="K2327" s="183" t="s">
        <v>203</v>
      </c>
      <c r="L2327" s="42"/>
      <c r="M2327" s="188" t="s">
        <v>28</v>
      </c>
      <c r="N2327" s="189" t="s">
        <v>45</v>
      </c>
      <c r="O2327" s="67"/>
      <c r="P2327" s="190">
        <f>O2327*H2327</f>
        <v>0</v>
      </c>
      <c r="Q2327" s="190">
        <v>0</v>
      </c>
      <c r="R2327" s="190">
        <f>Q2327*H2327</f>
        <v>0</v>
      </c>
      <c r="S2327" s="190">
        <v>0</v>
      </c>
      <c r="T2327" s="191">
        <f>S2327*H2327</f>
        <v>0</v>
      </c>
      <c r="U2327" s="37"/>
      <c r="V2327" s="37"/>
      <c r="W2327" s="37"/>
      <c r="X2327" s="37"/>
      <c r="Y2327" s="37"/>
      <c r="Z2327" s="37"/>
      <c r="AA2327" s="37"/>
      <c r="AB2327" s="37"/>
      <c r="AC2327" s="37"/>
      <c r="AD2327" s="37"/>
      <c r="AE2327" s="37"/>
      <c r="AR2327" s="192" t="s">
        <v>204</v>
      </c>
      <c r="AT2327" s="192" t="s">
        <v>199</v>
      </c>
      <c r="AU2327" s="192" t="s">
        <v>84</v>
      </c>
      <c r="AY2327" s="20" t="s">
        <v>197</v>
      </c>
      <c r="BE2327" s="193">
        <f>IF(N2327="základní",J2327,0)</f>
        <v>0</v>
      </c>
      <c r="BF2327" s="193">
        <f>IF(N2327="snížená",J2327,0)</f>
        <v>0</v>
      </c>
      <c r="BG2327" s="193">
        <f>IF(N2327="zákl. přenesená",J2327,0)</f>
        <v>0</v>
      </c>
      <c r="BH2327" s="193">
        <f>IF(N2327="sníž. přenesená",J2327,0)</f>
        <v>0</v>
      </c>
      <c r="BI2327" s="193">
        <f>IF(N2327="nulová",J2327,0)</f>
        <v>0</v>
      </c>
      <c r="BJ2327" s="20" t="s">
        <v>82</v>
      </c>
      <c r="BK2327" s="193">
        <f>ROUND(I2327*H2327,2)</f>
        <v>0</v>
      </c>
      <c r="BL2327" s="20" t="s">
        <v>204</v>
      </c>
      <c r="BM2327" s="192" t="s">
        <v>3048</v>
      </c>
    </row>
    <row r="2328" spans="1:65" s="2" customFormat="1" ht="11.25">
      <c r="A2328" s="37"/>
      <c r="B2328" s="38"/>
      <c r="C2328" s="39"/>
      <c r="D2328" s="194" t="s">
        <v>206</v>
      </c>
      <c r="E2328" s="39"/>
      <c r="F2328" s="195" t="s">
        <v>3049</v>
      </c>
      <c r="G2328" s="39"/>
      <c r="H2328" s="39"/>
      <c r="I2328" s="196"/>
      <c r="J2328" s="39"/>
      <c r="K2328" s="39"/>
      <c r="L2328" s="42"/>
      <c r="M2328" s="197"/>
      <c r="N2328" s="198"/>
      <c r="O2328" s="67"/>
      <c r="P2328" s="67"/>
      <c r="Q2328" s="67"/>
      <c r="R2328" s="67"/>
      <c r="S2328" s="67"/>
      <c r="T2328" s="68"/>
      <c r="U2328" s="37"/>
      <c r="V2328" s="37"/>
      <c r="W2328" s="37"/>
      <c r="X2328" s="37"/>
      <c r="Y2328" s="37"/>
      <c r="Z2328" s="37"/>
      <c r="AA2328" s="37"/>
      <c r="AB2328" s="37"/>
      <c r="AC2328" s="37"/>
      <c r="AD2328" s="37"/>
      <c r="AE2328" s="37"/>
      <c r="AT2328" s="20" t="s">
        <v>206</v>
      </c>
      <c r="AU2328" s="20" t="s">
        <v>84</v>
      </c>
    </row>
    <row r="2329" spans="1:65" s="15" customFormat="1" ht="11.25">
      <c r="B2329" s="222"/>
      <c r="C2329" s="223"/>
      <c r="D2329" s="201" t="s">
        <v>213</v>
      </c>
      <c r="E2329" s="224" t="s">
        <v>28</v>
      </c>
      <c r="F2329" s="225" t="s">
        <v>1809</v>
      </c>
      <c r="G2329" s="223"/>
      <c r="H2329" s="224" t="s">
        <v>28</v>
      </c>
      <c r="I2329" s="226"/>
      <c r="J2329" s="223"/>
      <c r="K2329" s="223"/>
      <c r="L2329" s="227"/>
      <c r="M2329" s="228"/>
      <c r="N2329" s="229"/>
      <c r="O2329" s="229"/>
      <c r="P2329" s="229"/>
      <c r="Q2329" s="229"/>
      <c r="R2329" s="229"/>
      <c r="S2329" s="229"/>
      <c r="T2329" s="230"/>
      <c r="AT2329" s="231" t="s">
        <v>213</v>
      </c>
      <c r="AU2329" s="231" t="s">
        <v>84</v>
      </c>
      <c r="AV2329" s="15" t="s">
        <v>82</v>
      </c>
      <c r="AW2329" s="15" t="s">
        <v>35</v>
      </c>
      <c r="AX2329" s="15" t="s">
        <v>74</v>
      </c>
      <c r="AY2329" s="231" t="s">
        <v>197</v>
      </c>
    </row>
    <row r="2330" spans="1:65" s="13" customFormat="1" ht="11.25">
      <c r="B2330" s="199"/>
      <c r="C2330" s="200"/>
      <c r="D2330" s="201" t="s">
        <v>213</v>
      </c>
      <c r="E2330" s="202" t="s">
        <v>28</v>
      </c>
      <c r="F2330" s="203" t="s">
        <v>1810</v>
      </c>
      <c r="G2330" s="200"/>
      <c r="H2330" s="204">
        <v>1</v>
      </c>
      <c r="I2330" s="205"/>
      <c r="J2330" s="200"/>
      <c r="K2330" s="200"/>
      <c r="L2330" s="206"/>
      <c r="M2330" s="207"/>
      <c r="N2330" s="208"/>
      <c r="O2330" s="208"/>
      <c r="P2330" s="208"/>
      <c r="Q2330" s="208"/>
      <c r="R2330" s="208"/>
      <c r="S2330" s="208"/>
      <c r="T2330" s="209"/>
      <c r="AT2330" s="210" t="s">
        <v>213</v>
      </c>
      <c r="AU2330" s="210" t="s">
        <v>84</v>
      </c>
      <c r="AV2330" s="13" t="s">
        <v>84</v>
      </c>
      <c r="AW2330" s="13" t="s">
        <v>35</v>
      </c>
      <c r="AX2330" s="13" t="s">
        <v>74</v>
      </c>
      <c r="AY2330" s="210" t="s">
        <v>197</v>
      </c>
    </row>
    <row r="2331" spans="1:65" s="13" customFormat="1" ht="11.25">
      <c r="B2331" s="199"/>
      <c r="C2331" s="200"/>
      <c r="D2331" s="201" t="s">
        <v>213</v>
      </c>
      <c r="E2331" s="202" t="s">
        <v>28</v>
      </c>
      <c r="F2331" s="203" t="s">
        <v>1811</v>
      </c>
      <c r="G2331" s="200"/>
      <c r="H2331" s="204">
        <v>3</v>
      </c>
      <c r="I2331" s="205"/>
      <c r="J2331" s="200"/>
      <c r="K2331" s="200"/>
      <c r="L2331" s="206"/>
      <c r="M2331" s="207"/>
      <c r="N2331" s="208"/>
      <c r="O2331" s="208"/>
      <c r="P2331" s="208"/>
      <c r="Q2331" s="208"/>
      <c r="R2331" s="208"/>
      <c r="S2331" s="208"/>
      <c r="T2331" s="209"/>
      <c r="AT2331" s="210" t="s">
        <v>213</v>
      </c>
      <c r="AU2331" s="210" t="s">
        <v>84</v>
      </c>
      <c r="AV2331" s="13" t="s">
        <v>84</v>
      </c>
      <c r="AW2331" s="13" t="s">
        <v>35</v>
      </c>
      <c r="AX2331" s="13" t="s">
        <v>74</v>
      </c>
      <c r="AY2331" s="210" t="s">
        <v>197</v>
      </c>
    </row>
    <row r="2332" spans="1:65" s="13" customFormat="1" ht="11.25">
      <c r="B2332" s="199"/>
      <c r="C2332" s="200"/>
      <c r="D2332" s="201" t="s">
        <v>213</v>
      </c>
      <c r="E2332" s="202" t="s">
        <v>28</v>
      </c>
      <c r="F2332" s="203" t="s">
        <v>1812</v>
      </c>
      <c r="G2332" s="200"/>
      <c r="H2332" s="204">
        <v>1</v>
      </c>
      <c r="I2332" s="205"/>
      <c r="J2332" s="200"/>
      <c r="K2332" s="200"/>
      <c r="L2332" s="206"/>
      <c r="M2332" s="207"/>
      <c r="N2332" s="208"/>
      <c r="O2332" s="208"/>
      <c r="P2332" s="208"/>
      <c r="Q2332" s="208"/>
      <c r="R2332" s="208"/>
      <c r="S2332" s="208"/>
      <c r="T2332" s="209"/>
      <c r="AT2332" s="210" t="s">
        <v>213</v>
      </c>
      <c r="AU2332" s="210" t="s">
        <v>84</v>
      </c>
      <c r="AV2332" s="13" t="s">
        <v>84</v>
      </c>
      <c r="AW2332" s="13" t="s">
        <v>35</v>
      </c>
      <c r="AX2332" s="13" t="s">
        <v>74</v>
      </c>
      <c r="AY2332" s="210" t="s">
        <v>197</v>
      </c>
    </row>
    <row r="2333" spans="1:65" s="13" customFormat="1" ht="11.25">
      <c r="B2333" s="199"/>
      <c r="C2333" s="200"/>
      <c r="D2333" s="201" t="s">
        <v>213</v>
      </c>
      <c r="E2333" s="202" t="s">
        <v>28</v>
      </c>
      <c r="F2333" s="203" t="s">
        <v>1813</v>
      </c>
      <c r="G2333" s="200"/>
      <c r="H2333" s="204">
        <v>1</v>
      </c>
      <c r="I2333" s="205"/>
      <c r="J2333" s="200"/>
      <c r="K2333" s="200"/>
      <c r="L2333" s="206"/>
      <c r="M2333" s="207"/>
      <c r="N2333" s="208"/>
      <c r="O2333" s="208"/>
      <c r="P2333" s="208"/>
      <c r="Q2333" s="208"/>
      <c r="R2333" s="208"/>
      <c r="S2333" s="208"/>
      <c r="T2333" s="209"/>
      <c r="AT2333" s="210" t="s">
        <v>213</v>
      </c>
      <c r="AU2333" s="210" t="s">
        <v>84</v>
      </c>
      <c r="AV2333" s="13" t="s">
        <v>84</v>
      </c>
      <c r="AW2333" s="13" t="s">
        <v>35</v>
      </c>
      <c r="AX2333" s="13" t="s">
        <v>74</v>
      </c>
      <c r="AY2333" s="210" t="s">
        <v>197</v>
      </c>
    </row>
    <row r="2334" spans="1:65" s="13" customFormat="1" ht="11.25">
      <c r="B2334" s="199"/>
      <c r="C2334" s="200"/>
      <c r="D2334" s="201" t="s">
        <v>213</v>
      </c>
      <c r="E2334" s="202" t="s">
        <v>28</v>
      </c>
      <c r="F2334" s="203" t="s">
        <v>1814</v>
      </c>
      <c r="G2334" s="200"/>
      <c r="H2334" s="204">
        <v>5</v>
      </c>
      <c r="I2334" s="205"/>
      <c r="J2334" s="200"/>
      <c r="K2334" s="200"/>
      <c r="L2334" s="206"/>
      <c r="M2334" s="207"/>
      <c r="N2334" s="208"/>
      <c r="O2334" s="208"/>
      <c r="P2334" s="208"/>
      <c r="Q2334" s="208"/>
      <c r="R2334" s="208"/>
      <c r="S2334" s="208"/>
      <c r="T2334" s="209"/>
      <c r="AT2334" s="210" t="s">
        <v>213</v>
      </c>
      <c r="AU2334" s="210" t="s">
        <v>84</v>
      </c>
      <c r="AV2334" s="13" t="s">
        <v>84</v>
      </c>
      <c r="AW2334" s="13" t="s">
        <v>35</v>
      </c>
      <c r="AX2334" s="13" t="s">
        <v>74</v>
      </c>
      <c r="AY2334" s="210" t="s">
        <v>197</v>
      </c>
    </row>
    <row r="2335" spans="1:65" s="13" customFormat="1" ht="11.25">
      <c r="B2335" s="199"/>
      <c r="C2335" s="200"/>
      <c r="D2335" s="201" t="s">
        <v>213</v>
      </c>
      <c r="E2335" s="202" t="s">
        <v>28</v>
      </c>
      <c r="F2335" s="203" t="s">
        <v>1815</v>
      </c>
      <c r="G2335" s="200"/>
      <c r="H2335" s="204">
        <v>11</v>
      </c>
      <c r="I2335" s="205"/>
      <c r="J2335" s="200"/>
      <c r="K2335" s="200"/>
      <c r="L2335" s="206"/>
      <c r="M2335" s="207"/>
      <c r="N2335" s="208"/>
      <c r="O2335" s="208"/>
      <c r="P2335" s="208"/>
      <c r="Q2335" s="208"/>
      <c r="R2335" s="208"/>
      <c r="S2335" s="208"/>
      <c r="T2335" s="209"/>
      <c r="AT2335" s="210" t="s">
        <v>213</v>
      </c>
      <c r="AU2335" s="210" t="s">
        <v>84</v>
      </c>
      <c r="AV2335" s="13" t="s">
        <v>84</v>
      </c>
      <c r="AW2335" s="13" t="s">
        <v>35</v>
      </c>
      <c r="AX2335" s="13" t="s">
        <v>74</v>
      </c>
      <c r="AY2335" s="210" t="s">
        <v>197</v>
      </c>
    </row>
    <row r="2336" spans="1:65" s="14" customFormat="1" ht="11.25">
      <c r="B2336" s="211"/>
      <c r="C2336" s="212"/>
      <c r="D2336" s="201" t="s">
        <v>213</v>
      </c>
      <c r="E2336" s="213" t="s">
        <v>28</v>
      </c>
      <c r="F2336" s="214" t="s">
        <v>226</v>
      </c>
      <c r="G2336" s="212"/>
      <c r="H2336" s="215">
        <v>22</v>
      </c>
      <c r="I2336" s="216"/>
      <c r="J2336" s="212"/>
      <c r="K2336" s="212"/>
      <c r="L2336" s="217"/>
      <c r="M2336" s="218"/>
      <c r="N2336" s="219"/>
      <c r="O2336" s="219"/>
      <c r="P2336" s="219"/>
      <c r="Q2336" s="219"/>
      <c r="R2336" s="219"/>
      <c r="S2336" s="219"/>
      <c r="T2336" s="220"/>
      <c r="AT2336" s="221" t="s">
        <v>213</v>
      </c>
      <c r="AU2336" s="221" t="s">
        <v>84</v>
      </c>
      <c r="AV2336" s="14" t="s">
        <v>204</v>
      </c>
      <c r="AW2336" s="14" t="s">
        <v>35</v>
      </c>
      <c r="AX2336" s="14" t="s">
        <v>82</v>
      </c>
      <c r="AY2336" s="221" t="s">
        <v>197</v>
      </c>
    </row>
    <row r="2337" spans="1:65" s="2" customFormat="1" ht="16.5" customHeight="1">
      <c r="A2337" s="37"/>
      <c r="B2337" s="38"/>
      <c r="C2337" s="247" t="s">
        <v>3050</v>
      </c>
      <c r="D2337" s="247" t="s">
        <v>519</v>
      </c>
      <c r="E2337" s="248" t="s">
        <v>3051</v>
      </c>
      <c r="F2337" s="249" t="s">
        <v>3052</v>
      </c>
      <c r="G2337" s="250" t="s">
        <v>210</v>
      </c>
      <c r="H2337" s="251">
        <v>22</v>
      </c>
      <c r="I2337" s="252"/>
      <c r="J2337" s="253">
        <f>ROUND(I2337*H2337,2)</f>
        <v>0</v>
      </c>
      <c r="K2337" s="249" t="s">
        <v>203</v>
      </c>
      <c r="L2337" s="254"/>
      <c r="M2337" s="255" t="s">
        <v>28</v>
      </c>
      <c r="N2337" s="256" t="s">
        <v>45</v>
      </c>
      <c r="O2337" s="67"/>
      <c r="P2337" s="190">
        <f>O2337*H2337</f>
        <v>0</v>
      </c>
      <c r="Q2337" s="190">
        <v>1.95E-2</v>
      </c>
      <c r="R2337" s="190">
        <f>Q2337*H2337</f>
        <v>0.42899999999999999</v>
      </c>
      <c r="S2337" s="190">
        <v>0</v>
      </c>
      <c r="T2337" s="191">
        <f>S2337*H2337</f>
        <v>0</v>
      </c>
      <c r="U2337" s="37"/>
      <c r="V2337" s="37"/>
      <c r="W2337" s="37"/>
      <c r="X2337" s="37"/>
      <c r="Y2337" s="37"/>
      <c r="Z2337" s="37"/>
      <c r="AA2337" s="37"/>
      <c r="AB2337" s="37"/>
      <c r="AC2337" s="37"/>
      <c r="AD2337" s="37"/>
      <c r="AE2337" s="37"/>
      <c r="AR2337" s="192" t="s">
        <v>243</v>
      </c>
      <c r="AT2337" s="192" t="s">
        <v>519</v>
      </c>
      <c r="AU2337" s="192" t="s">
        <v>84</v>
      </c>
      <c r="AY2337" s="20" t="s">
        <v>197</v>
      </c>
      <c r="BE2337" s="193">
        <f>IF(N2337="základní",J2337,0)</f>
        <v>0</v>
      </c>
      <c r="BF2337" s="193">
        <f>IF(N2337="snížená",J2337,0)</f>
        <v>0</v>
      </c>
      <c r="BG2337" s="193">
        <f>IF(N2337="zákl. přenesená",J2337,0)</f>
        <v>0</v>
      </c>
      <c r="BH2337" s="193">
        <f>IF(N2337="sníž. přenesená",J2337,0)</f>
        <v>0</v>
      </c>
      <c r="BI2337" s="193">
        <f>IF(N2337="nulová",J2337,0)</f>
        <v>0</v>
      </c>
      <c r="BJ2337" s="20" t="s">
        <v>82</v>
      </c>
      <c r="BK2337" s="193">
        <f>ROUND(I2337*H2337,2)</f>
        <v>0</v>
      </c>
      <c r="BL2337" s="20" t="s">
        <v>204</v>
      </c>
      <c r="BM2337" s="192" t="s">
        <v>3053</v>
      </c>
    </row>
    <row r="2338" spans="1:65" s="2" customFormat="1" ht="24.2" customHeight="1">
      <c r="A2338" s="37"/>
      <c r="B2338" s="38"/>
      <c r="C2338" s="181" t="s">
        <v>3054</v>
      </c>
      <c r="D2338" s="181" t="s">
        <v>199</v>
      </c>
      <c r="E2338" s="182" t="s">
        <v>3055</v>
      </c>
      <c r="F2338" s="183" t="s">
        <v>3056</v>
      </c>
      <c r="G2338" s="184" t="s">
        <v>210</v>
      </c>
      <c r="H2338" s="185">
        <v>7</v>
      </c>
      <c r="I2338" s="186"/>
      <c r="J2338" s="187">
        <f>ROUND(I2338*H2338,2)</f>
        <v>0</v>
      </c>
      <c r="K2338" s="183" t="s">
        <v>203</v>
      </c>
      <c r="L2338" s="42"/>
      <c r="M2338" s="188" t="s">
        <v>28</v>
      </c>
      <c r="N2338" s="189" t="s">
        <v>45</v>
      </c>
      <c r="O2338" s="67"/>
      <c r="P2338" s="190">
        <f>O2338*H2338</f>
        <v>0</v>
      </c>
      <c r="Q2338" s="190">
        <v>0</v>
      </c>
      <c r="R2338" s="190">
        <f>Q2338*H2338</f>
        <v>0</v>
      </c>
      <c r="S2338" s="190">
        <v>0</v>
      </c>
      <c r="T2338" s="191">
        <f>S2338*H2338</f>
        <v>0</v>
      </c>
      <c r="U2338" s="37"/>
      <c r="V2338" s="37"/>
      <c r="W2338" s="37"/>
      <c r="X2338" s="37"/>
      <c r="Y2338" s="37"/>
      <c r="Z2338" s="37"/>
      <c r="AA2338" s="37"/>
      <c r="AB2338" s="37"/>
      <c r="AC2338" s="37"/>
      <c r="AD2338" s="37"/>
      <c r="AE2338" s="37"/>
      <c r="AR2338" s="192" t="s">
        <v>283</v>
      </c>
      <c r="AT2338" s="192" t="s">
        <v>199</v>
      </c>
      <c r="AU2338" s="192" t="s">
        <v>84</v>
      </c>
      <c r="AY2338" s="20" t="s">
        <v>197</v>
      </c>
      <c r="BE2338" s="193">
        <f>IF(N2338="základní",J2338,0)</f>
        <v>0</v>
      </c>
      <c r="BF2338" s="193">
        <f>IF(N2338="snížená",J2338,0)</f>
        <v>0</v>
      </c>
      <c r="BG2338" s="193">
        <f>IF(N2338="zákl. přenesená",J2338,0)</f>
        <v>0</v>
      </c>
      <c r="BH2338" s="193">
        <f>IF(N2338="sníž. přenesená",J2338,0)</f>
        <v>0</v>
      </c>
      <c r="BI2338" s="193">
        <f>IF(N2338="nulová",J2338,0)</f>
        <v>0</v>
      </c>
      <c r="BJ2338" s="20" t="s">
        <v>82</v>
      </c>
      <c r="BK2338" s="193">
        <f>ROUND(I2338*H2338,2)</f>
        <v>0</v>
      </c>
      <c r="BL2338" s="20" t="s">
        <v>283</v>
      </c>
      <c r="BM2338" s="192" t="s">
        <v>3057</v>
      </c>
    </row>
    <row r="2339" spans="1:65" s="2" customFormat="1" ht="11.25">
      <c r="A2339" s="37"/>
      <c r="B2339" s="38"/>
      <c r="C2339" s="39"/>
      <c r="D2339" s="194" t="s">
        <v>206</v>
      </c>
      <c r="E2339" s="39"/>
      <c r="F2339" s="195" t="s">
        <v>3058</v>
      </c>
      <c r="G2339" s="39"/>
      <c r="H2339" s="39"/>
      <c r="I2339" s="196"/>
      <c r="J2339" s="39"/>
      <c r="K2339" s="39"/>
      <c r="L2339" s="42"/>
      <c r="M2339" s="197"/>
      <c r="N2339" s="198"/>
      <c r="O2339" s="67"/>
      <c r="P2339" s="67"/>
      <c r="Q2339" s="67"/>
      <c r="R2339" s="67"/>
      <c r="S2339" s="67"/>
      <c r="T2339" s="68"/>
      <c r="U2339" s="37"/>
      <c r="V2339" s="37"/>
      <c r="W2339" s="37"/>
      <c r="X2339" s="37"/>
      <c r="Y2339" s="37"/>
      <c r="Z2339" s="37"/>
      <c r="AA2339" s="37"/>
      <c r="AB2339" s="37"/>
      <c r="AC2339" s="37"/>
      <c r="AD2339" s="37"/>
      <c r="AE2339" s="37"/>
      <c r="AT2339" s="20" t="s">
        <v>206</v>
      </c>
      <c r="AU2339" s="20" t="s">
        <v>84</v>
      </c>
    </row>
    <row r="2340" spans="1:65" s="15" customFormat="1" ht="11.25">
      <c r="B2340" s="222"/>
      <c r="C2340" s="223"/>
      <c r="D2340" s="201" t="s">
        <v>213</v>
      </c>
      <c r="E2340" s="224" t="s">
        <v>28</v>
      </c>
      <c r="F2340" s="225" t="s">
        <v>1809</v>
      </c>
      <c r="G2340" s="223"/>
      <c r="H2340" s="224" t="s">
        <v>28</v>
      </c>
      <c r="I2340" s="226"/>
      <c r="J2340" s="223"/>
      <c r="K2340" s="223"/>
      <c r="L2340" s="227"/>
      <c r="M2340" s="228"/>
      <c r="N2340" s="229"/>
      <c r="O2340" s="229"/>
      <c r="P2340" s="229"/>
      <c r="Q2340" s="229"/>
      <c r="R2340" s="229"/>
      <c r="S2340" s="229"/>
      <c r="T2340" s="230"/>
      <c r="AT2340" s="231" t="s">
        <v>213</v>
      </c>
      <c r="AU2340" s="231" t="s">
        <v>84</v>
      </c>
      <c r="AV2340" s="15" t="s">
        <v>82</v>
      </c>
      <c r="AW2340" s="15" t="s">
        <v>35</v>
      </c>
      <c r="AX2340" s="15" t="s">
        <v>74</v>
      </c>
      <c r="AY2340" s="231" t="s">
        <v>197</v>
      </c>
    </row>
    <row r="2341" spans="1:65" s="13" customFormat="1" ht="11.25">
      <c r="B2341" s="199"/>
      <c r="C2341" s="200"/>
      <c r="D2341" s="201" t="s">
        <v>213</v>
      </c>
      <c r="E2341" s="202" t="s">
        <v>28</v>
      </c>
      <c r="F2341" s="203" t="s">
        <v>1816</v>
      </c>
      <c r="G2341" s="200"/>
      <c r="H2341" s="204">
        <v>1</v>
      </c>
      <c r="I2341" s="205"/>
      <c r="J2341" s="200"/>
      <c r="K2341" s="200"/>
      <c r="L2341" s="206"/>
      <c r="M2341" s="207"/>
      <c r="N2341" s="208"/>
      <c r="O2341" s="208"/>
      <c r="P2341" s="208"/>
      <c r="Q2341" s="208"/>
      <c r="R2341" s="208"/>
      <c r="S2341" s="208"/>
      <c r="T2341" s="209"/>
      <c r="AT2341" s="210" t="s">
        <v>213</v>
      </c>
      <c r="AU2341" s="210" t="s">
        <v>84</v>
      </c>
      <c r="AV2341" s="13" t="s">
        <v>84</v>
      </c>
      <c r="AW2341" s="13" t="s">
        <v>35</v>
      </c>
      <c r="AX2341" s="13" t="s">
        <v>74</v>
      </c>
      <c r="AY2341" s="210" t="s">
        <v>197</v>
      </c>
    </row>
    <row r="2342" spans="1:65" s="13" customFormat="1" ht="11.25">
      <c r="B2342" s="199"/>
      <c r="C2342" s="200"/>
      <c r="D2342" s="201" t="s">
        <v>213</v>
      </c>
      <c r="E2342" s="202" t="s">
        <v>28</v>
      </c>
      <c r="F2342" s="203" t="s">
        <v>1817</v>
      </c>
      <c r="G2342" s="200"/>
      <c r="H2342" s="204">
        <v>1</v>
      </c>
      <c r="I2342" s="205"/>
      <c r="J2342" s="200"/>
      <c r="K2342" s="200"/>
      <c r="L2342" s="206"/>
      <c r="M2342" s="207"/>
      <c r="N2342" s="208"/>
      <c r="O2342" s="208"/>
      <c r="P2342" s="208"/>
      <c r="Q2342" s="208"/>
      <c r="R2342" s="208"/>
      <c r="S2342" s="208"/>
      <c r="T2342" s="209"/>
      <c r="AT2342" s="210" t="s">
        <v>213</v>
      </c>
      <c r="AU2342" s="210" t="s">
        <v>84</v>
      </c>
      <c r="AV2342" s="13" t="s">
        <v>84</v>
      </c>
      <c r="AW2342" s="13" t="s">
        <v>35</v>
      </c>
      <c r="AX2342" s="13" t="s">
        <v>74</v>
      </c>
      <c r="AY2342" s="210" t="s">
        <v>197</v>
      </c>
    </row>
    <row r="2343" spans="1:65" s="13" customFormat="1" ht="11.25">
      <c r="B2343" s="199"/>
      <c r="C2343" s="200"/>
      <c r="D2343" s="201" t="s">
        <v>213</v>
      </c>
      <c r="E2343" s="202" t="s">
        <v>28</v>
      </c>
      <c r="F2343" s="203" t="s">
        <v>1818</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3" customFormat="1" ht="11.25">
      <c r="B2344" s="199"/>
      <c r="C2344" s="200"/>
      <c r="D2344" s="201" t="s">
        <v>213</v>
      </c>
      <c r="E2344" s="202" t="s">
        <v>28</v>
      </c>
      <c r="F2344" s="203" t="s">
        <v>1819</v>
      </c>
      <c r="G2344" s="200"/>
      <c r="H2344" s="204">
        <v>1</v>
      </c>
      <c r="I2344" s="205"/>
      <c r="J2344" s="200"/>
      <c r="K2344" s="200"/>
      <c r="L2344" s="206"/>
      <c r="M2344" s="207"/>
      <c r="N2344" s="208"/>
      <c r="O2344" s="208"/>
      <c r="P2344" s="208"/>
      <c r="Q2344" s="208"/>
      <c r="R2344" s="208"/>
      <c r="S2344" s="208"/>
      <c r="T2344" s="209"/>
      <c r="AT2344" s="210" t="s">
        <v>213</v>
      </c>
      <c r="AU2344" s="210" t="s">
        <v>84</v>
      </c>
      <c r="AV2344" s="13" t="s">
        <v>84</v>
      </c>
      <c r="AW2344" s="13" t="s">
        <v>35</v>
      </c>
      <c r="AX2344" s="13" t="s">
        <v>74</v>
      </c>
      <c r="AY2344" s="210" t="s">
        <v>197</v>
      </c>
    </row>
    <row r="2345" spans="1:65" s="13" customFormat="1" ht="11.25">
      <c r="B2345" s="199"/>
      <c r="C2345" s="200"/>
      <c r="D2345" s="201" t="s">
        <v>213</v>
      </c>
      <c r="E2345" s="202" t="s">
        <v>28</v>
      </c>
      <c r="F2345" s="203" t="s">
        <v>1820</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3" customFormat="1" ht="11.25">
      <c r="B2346" s="199"/>
      <c r="C2346" s="200"/>
      <c r="D2346" s="201" t="s">
        <v>213</v>
      </c>
      <c r="E2346" s="202" t="s">
        <v>28</v>
      </c>
      <c r="F2346" s="203" t="s">
        <v>1821</v>
      </c>
      <c r="G2346" s="200"/>
      <c r="H2346" s="204">
        <v>1</v>
      </c>
      <c r="I2346" s="205"/>
      <c r="J2346" s="200"/>
      <c r="K2346" s="200"/>
      <c r="L2346" s="206"/>
      <c r="M2346" s="207"/>
      <c r="N2346" s="208"/>
      <c r="O2346" s="208"/>
      <c r="P2346" s="208"/>
      <c r="Q2346" s="208"/>
      <c r="R2346" s="208"/>
      <c r="S2346" s="208"/>
      <c r="T2346" s="209"/>
      <c r="AT2346" s="210" t="s">
        <v>213</v>
      </c>
      <c r="AU2346" s="210" t="s">
        <v>84</v>
      </c>
      <c r="AV2346" s="13" t="s">
        <v>84</v>
      </c>
      <c r="AW2346" s="13" t="s">
        <v>35</v>
      </c>
      <c r="AX2346" s="13" t="s">
        <v>74</v>
      </c>
      <c r="AY2346" s="210" t="s">
        <v>197</v>
      </c>
    </row>
    <row r="2347" spans="1:65" s="13" customFormat="1" ht="11.25">
      <c r="B2347" s="199"/>
      <c r="C2347" s="200"/>
      <c r="D2347" s="201" t="s">
        <v>213</v>
      </c>
      <c r="E2347" s="202" t="s">
        <v>28</v>
      </c>
      <c r="F2347" s="203" t="s">
        <v>1822</v>
      </c>
      <c r="G2347" s="200"/>
      <c r="H2347" s="204">
        <v>1</v>
      </c>
      <c r="I2347" s="205"/>
      <c r="J2347" s="200"/>
      <c r="K2347" s="200"/>
      <c r="L2347" s="206"/>
      <c r="M2347" s="207"/>
      <c r="N2347" s="208"/>
      <c r="O2347" s="208"/>
      <c r="P2347" s="208"/>
      <c r="Q2347" s="208"/>
      <c r="R2347" s="208"/>
      <c r="S2347" s="208"/>
      <c r="T2347" s="209"/>
      <c r="AT2347" s="210" t="s">
        <v>213</v>
      </c>
      <c r="AU2347" s="210" t="s">
        <v>84</v>
      </c>
      <c r="AV2347" s="13" t="s">
        <v>84</v>
      </c>
      <c r="AW2347" s="13" t="s">
        <v>35</v>
      </c>
      <c r="AX2347" s="13" t="s">
        <v>74</v>
      </c>
      <c r="AY2347" s="210" t="s">
        <v>197</v>
      </c>
    </row>
    <row r="2348" spans="1:65" s="14" customFormat="1" ht="11.25">
      <c r="B2348" s="211"/>
      <c r="C2348" s="212"/>
      <c r="D2348" s="201" t="s">
        <v>213</v>
      </c>
      <c r="E2348" s="213" t="s">
        <v>28</v>
      </c>
      <c r="F2348" s="214" t="s">
        <v>226</v>
      </c>
      <c r="G2348" s="212"/>
      <c r="H2348" s="215">
        <v>7</v>
      </c>
      <c r="I2348" s="216"/>
      <c r="J2348" s="212"/>
      <c r="K2348" s="212"/>
      <c r="L2348" s="217"/>
      <c r="M2348" s="218"/>
      <c r="N2348" s="219"/>
      <c r="O2348" s="219"/>
      <c r="P2348" s="219"/>
      <c r="Q2348" s="219"/>
      <c r="R2348" s="219"/>
      <c r="S2348" s="219"/>
      <c r="T2348" s="220"/>
      <c r="AT2348" s="221" t="s">
        <v>213</v>
      </c>
      <c r="AU2348" s="221" t="s">
        <v>84</v>
      </c>
      <c r="AV2348" s="14" t="s">
        <v>204</v>
      </c>
      <c r="AW2348" s="14" t="s">
        <v>35</v>
      </c>
      <c r="AX2348" s="14" t="s">
        <v>82</v>
      </c>
      <c r="AY2348" s="221" t="s">
        <v>197</v>
      </c>
    </row>
    <row r="2349" spans="1:65" s="2" customFormat="1" ht="16.5" customHeight="1">
      <c r="A2349" s="37"/>
      <c r="B2349" s="38"/>
      <c r="C2349" s="247" t="s">
        <v>3059</v>
      </c>
      <c r="D2349" s="247" t="s">
        <v>519</v>
      </c>
      <c r="E2349" s="248" t="s">
        <v>3060</v>
      </c>
      <c r="F2349" s="249" t="s">
        <v>3061</v>
      </c>
      <c r="G2349" s="250" t="s">
        <v>210</v>
      </c>
      <c r="H2349" s="251">
        <v>7</v>
      </c>
      <c r="I2349" s="252"/>
      <c r="J2349" s="253">
        <f>ROUND(I2349*H2349,2)</f>
        <v>0</v>
      </c>
      <c r="K2349" s="249" t="s">
        <v>203</v>
      </c>
      <c r="L2349" s="254"/>
      <c r="M2349" s="255" t="s">
        <v>28</v>
      </c>
      <c r="N2349" s="256" t="s">
        <v>45</v>
      </c>
      <c r="O2349" s="67"/>
      <c r="P2349" s="190">
        <f>O2349*H2349</f>
        <v>0</v>
      </c>
      <c r="Q2349" s="190">
        <v>2.0500000000000001E-2</v>
      </c>
      <c r="R2349" s="190">
        <f>Q2349*H2349</f>
        <v>0.14350000000000002</v>
      </c>
      <c r="S2349" s="190">
        <v>0</v>
      </c>
      <c r="T2349" s="191">
        <f>S2349*H2349</f>
        <v>0</v>
      </c>
      <c r="U2349" s="37"/>
      <c r="V2349" s="37"/>
      <c r="W2349" s="37"/>
      <c r="X2349" s="37"/>
      <c r="Y2349" s="37"/>
      <c r="Z2349" s="37"/>
      <c r="AA2349" s="37"/>
      <c r="AB2349" s="37"/>
      <c r="AC2349" s="37"/>
      <c r="AD2349" s="37"/>
      <c r="AE2349" s="37"/>
      <c r="AR2349" s="192" t="s">
        <v>365</v>
      </c>
      <c r="AT2349" s="192" t="s">
        <v>519</v>
      </c>
      <c r="AU2349" s="192" t="s">
        <v>84</v>
      </c>
      <c r="AY2349" s="20" t="s">
        <v>197</v>
      </c>
      <c r="BE2349" s="193">
        <f>IF(N2349="základní",J2349,0)</f>
        <v>0</v>
      </c>
      <c r="BF2349" s="193">
        <f>IF(N2349="snížená",J2349,0)</f>
        <v>0</v>
      </c>
      <c r="BG2349" s="193">
        <f>IF(N2349="zákl. přenesená",J2349,0)</f>
        <v>0</v>
      </c>
      <c r="BH2349" s="193">
        <f>IF(N2349="sníž. přenesená",J2349,0)</f>
        <v>0</v>
      </c>
      <c r="BI2349" s="193">
        <f>IF(N2349="nulová",J2349,0)</f>
        <v>0</v>
      </c>
      <c r="BJ2349" s="20" t="s">
        <v>82</v>
      </c>
      <c r="BK2349" s="193">
        <f>ROUND(I2349*H2349,2)</f>
        <v>0</v>
      </c>
      <c r="BL2349" s="20" t="s">
        <v>283</v>
      </c>
      <c r="BM2349" s="192" t="s">
        <v>3062</v>
      </c>
    </row>
    <row r="2350" spans="1:65" s="2" customFormat="1" ht="24.2" customHeight="1">
      <c r="A2350" s="37"/>
      <c r="B2350" s="38"/>
      <c r="C2350" s="181" t="s">
        <v>3063</v>
      </c>
      <c r="D2350" s="181" t="s">
        <v>199</v>
      </c>
      <c r="E2350" s="182" t="s">
        <v>3064</v>
      </c>
      <c r="F2350" s="183" t="s">
        <v>3065</v>
      </c>
      <c r="G2350" s="184" t="s">
        <v>210</v>
      </c>
      <c r="H2350" s="185">
        <v>4</v>
      </c>
      <c r="I2350" s="186"/>
      <c r="J2350" s="187">
        <f>ROUND(I2350*H2350,2)</f>
        <v>0</v>
      </c>
      <c r="K2350" s="183" t="s">
        <v>203</v>
      </c>
      <c r="L2350" s="42"/>
      <c r="M2350" s="188" t="s">
        <v>28</v>
      </c>
      <c r="N2350" s="189" t="s">
        <v>45</v>
      </c>
      <c r="O2350" s="67"/>
      <c r="P2350" s="190">
        <f>O2350*H2350</f>
        <v>0</v>
      </c>
      <c r="Q2350" s="190">
        <v>0</v>
      </c>
      <c r="R2350" s="190">
        <f>Q2350*H2350</f>
        <v>0</v>
      </c>
      <c r="S2350" s="190">
        <v>0</v>
      </c>
      <c r="T2350" s="191">
        <f>S2350*H2350</f>
        <v>0</v>
      </c>
      <c r="U2350" s="37"/>
      <c r="V2350" s="37"/>
      <c r="W2350" s="37"/>
      <c r="X2350" s="37"/>
      <c r="Y2350" s="37"/>
      <c r="Z2350" s="37"/>
      <c r="AA2350" s="37"/>
      <c r="AB2350" s="37"/>
      <c r="AC2350" s="37"/>
      <c r="AD2350" s="37"/>
      <c r="AE2350" s="37"/>
      <c r="AR2350" s="192" t="s">
        <v>283</v>
      </c>
      <c r="AT2350" s="192" t="s">
        <v>199</v>
      </c>
      <c r="AU2350" s="192" t="s">
        <v>84</v>
      </c>
      <c r="AY2350" s="20" t="s">
        <v>197</v>
      </c>
      <c r="BE2350" s="193">
        <f>IF(N2350="základní",J2350,0)</f>
        <v>0</v>
      </c>
      <c r="BF2350" s="193">
        <f>IF(N2350="snížená",J2350,0)</f>
        <v>0</v>
      </c>
      <c r="BG2350" s="193">
        <f>IF(N2350="zákl. přenesená",J2350,0)</f>
        <v>0</v>
      </c>
      <c r="BH2350" s="193">
        <f>IF(N2350="sníž. přenesená",J2350,0)</f>
        <v>0</v>
      </c>
      <c r="BI2350" s="193">
        <f>IF(N2350="nulová",J2350,0)</f>
        <v>0</v>
      </c>
      <c r="BJ2350" s="20" t="s">
        <v>82</v>
      </c>
      <c r="BK2350" s="193">
        <f>ROUND(I2350*H2350,2)</f>
        <v>0</v>
      </c>
      <c r="BL2350" s="20" t="s">
        <v>283</v>
      </c>
      <c r="BM2350" s="192" t="s">
        <v>3066</v>
      </c>
    </row>
    <row r="2351" spans="1:65" s="2" customFormat="1" ht="11.25">
      <c r="A2351" s="37"/>
      <c r="B2351" s="38"/>
      <c r="C2351" s="39"/>
      <c r="D2351" s="194" t="s">
        <v>206</v>
      </c>
      <c r="E2351" s="39"/>
      <c r="F2351" s="195" t="s">
        <v>3067</v>
      </c>
      <c r="G2351" s="39"/>
      <c r="H2351" s="39"/>
      <c r="I2351" s="196"/>
      <c r="J2351" s="39"/>
      <c r="K2351" s="39"/>
      <c r="L2351" s="42"/>
      <c r="M2351" s="197"/>
      <c r="N2351" s="198"/>
      <c r="O2351" s="67"/>
      <c r="P2351" s="67"/>
      <c r="Q2351" s="67"/>
      <c r="R2351" s="67"/>
      <c r="S2351" s="67"/>
      <c r="T2351" s="68"/>
      <c r="U2351" s="37"/>
      <c r="V2351" s="37"/>
      <c r="W2351" s="37"/>
      <c r="X2351" s="37"/>
      <c r="Y2351" s="37"/>
      <c r="Z2351" s="37"/>
      <c r="AA2351" s="37"/>
      <c r="AB2351" s="37"/>
      <c r="AC2351" s="37"/>
      <c r="AD2351" s="37"/>
      <c r="AE2351" s="37"/>
      <c r="AT2351" s="20" t="s">
        <v>206</v>
      </c>
      <c r="AU2351" s="20" t="s">
        <v>84</v>
      </c>
    </row>
    <row r="2352" spans="1:65" s="15" customFormat="1" ht="11.25">
      <c r="B2352" s="222"/>
      <c r="C2352" s="223"/>
      <c r="D2352" s="201" t="s">
        <v>213</v>
      </c>
      <c r="E2352" s="224" t="s">
        <v>28</v>
      </c>
      <c r="F2352" s="225" t="s">
        <v>1809</v>
      </c>
      <c r="G2352" s="223"/>
      <c r="H2352" s="224" t="s">
        <v>28</v>
      </c>
      <c r="I2352" s="226"/>
      <c r="J2352" s="223"/>
      <c r="K2352" s="223"/>
      <c r="L2352" s="227"/>
      <c r="M2352" s="228"/>
      <c r="N2352" s="229"/>
      <c r="O2352" s="229"/>
      <c r="P2352" s="229"/>
      <c r="Q2352" s="229"/>
      <c r="R2352" s="229"/>
      <c r="S2352" s="229"/>
      <c r="T2352" s="230"/>
      <c r="AT2352" s="231" t="s">
        <v>213</v>
      </c>
      <c r="AU2352" s="231" t="s">
        <v>84</v>
      </c>
      <c r="AV2352" s="15" t="s">
        <v>82</v>
      </c>
      <c r="AW2352" s="15" t="s">
        <v>35</v>
      </c>
      <c r="AX2352" s="15" t="s">
        <v>74</v>
      </c>
      <c r="AY2352" s="231" t="s">
        <v>197</v>
      </c>
    </row>
    <row r="2353" spans="1:65" s="13" customFormat="1" ht="11.25">
      <c r="B2353" s="199"/>
      <c r="C2353" s="200"/>
      <c r="D2353" s="201" t="s">
        <v>213</v>
      </c>
      <c r="E2353" s="202" t="s">
        <v>28</v>
      </c>
      <c r="F2353" s="203" t="s">
        <v>1844</v>
      </c>
      <c r="G2353" s="200"/>
      <c r="H2353" s="204">
        <v>1</v>
      </c>
      <c r="I2353" s="205"/>
      <c r="J2353" s="200"/>
      <c r="K2353" s="200"/>
      <c r="L2353" s="206"/>
      <c r="M2353" s="207"/>
      <c r="N2353" s="208"/>
      <c r="O2353" s="208"/>
      <c r="P2353" s="208"/>
      <c r="Q2353" s="208"/>
      <c r="R2353" s="208"/>
      <c r="S2353" s="208"/>
      <c r="T2353" s="209"/>
      <c r="AT2353" s="210" t="s">
        <v>213</v>
      </c>
      <c r="AU2353" s="210" t="s">
        <v>84</v>
      </c>
      <c r="AV2353" s="13" t="s">
        <v>84</v>
      </c>
      <c r="AW2353" s="13" t="s">
        <v>35</v>
      </c>
      <c r="AX2353" s="13" t="s">
        <v>74</v>
      </c>
      <c r="AY2353" s="210" t="s">
        <v>197</v>
      </c>
    </row>
    <row r="2354" spans="1:65" s="13" customFormat="1" ht="11.25">
      <c r="B2354" s="199"/>
      <c r="C2354" s="200"/>
      <c r="D2354" s="201" t="s">
        <v>213</v>
      </c>
      <c r="E2354" s="202" t="s">
        <v>28</v>
      </c>
      <c r="F2354" s="203" t="s">
        <v>1845</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1846</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1847</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4" customFormat="1" ht="11.25">
      <c r="B2357" s="211"/>
      <c r="C2357" s="212"/>
      <c r="D2357" s="201" t="s">
        <v>213</v>
      </c>
      <c r="E2357" s="213" t="s">
        <v>28</v>
      </c>
      <c r="F2357" s="214" t="s">
        <v>226</v>
      </c>
      <c r="G2357" s="212"/>
      <c r="H2357" s="215">
        <v>4</v>
      </c>
      <c r="I2357" s="216"/>
      <c r="J2357" s="212"/>
      <c r="K2357" s="212"/>
      <c r="L2357" s="217"/>
      <c r="M2357" s="218"/>
      <c r="N2357" s="219"/>
      <c r="O2357" s="219"/>
      <c r="P2357" s="219"/>
      <c r="Q2357" s="219"/>
      <c r="R2357" s="219"/>
      <c r="S2357" s="219"/>
      <c r="T2357" s="220"/>
      <c r="AT2357" s="221" t="s">
        <v>213</v>
      </c>
      <c r="AU2357" s="221" t="s">
        <v>84</v>
      </c>
      <c r="AV2357" s="14" t="s">
        <v>204</v>
      </c>
      <c r="AW2357" s="14" t="s">
        <v>35</v>
      </c>
      <c r="AX2357" s="14" t="s">
        <v>82</v>
      </c>
      <c r="AY2357" s="221" t="s">
        <v>197</v>
      </c>
    </row>
    <row r="2358" spans="1:65" s="2" customFormat="1" ht="16.5" customHeight="1">
      <c r="A2358" s="37"/>
      <c r="B2358" s="38"/>
      <c r="C2358" s="247" t="s">
        <v>3068</v>
      </c>
      <c r="D2358" s="247" t="s">
        <v>519</v>
      </c>
      <c r="E2358" s="248" t="s">
        <v>3069</v>
      </c>
      <c r="F2358" s="249" t="s">
        <v>3070</v>
      </c>
      <c r="G2358" s="250" t="s">
        <v>210</v>
      </c>
      <c r="H2358" s="251">
        <v>4</v>
      </c>
      <c r="I2358" s="252"/>
      <c r="J2358" s="253">
        <f>ROUND(I2358*H2358,2)</f>
        <v>0</v>
      </c>
      <c r="K2358" s="249" t="s">
        <v>28</v>
      </c>
      <c r="L2358" s="254"/>
      <c r="M2358" s="255" t="s">
        <v>28</v>
      </c>
      <c r="N2358" s="256" t="s">
        <v>45</v>
      </c>
      <c r="O2358" s="67"/>
      <c r="P2358" s="190">
        <f>O2358*H2358</f>
        <v>0</v>
      </c>
      <c r="Q2358" s="190">
        <v>2.1600000000000001E-2</v>
      </c>
      <c r="R2358" s="190">
        <f>Q2358*H2358</f>
        <v>8.6400000000000005E-2</v>
      </c>
      <c r="S2358" s="190">
        <v>0</v>
      </c>
      <c r="T2358" s="191">
        <f>S2358*H2358</f>
        <v>0</v>
      </c>
      <c r="U2358" s="37"/>
      <c r="V2358" s="37"/>
      <c r="W2358" s="37"/>
      <c r="X2358" s="37"/>
      <c r="Y2358" s="37"/>
      <c r="Z2358" s="37"/>
      <c r="AA2358" s="37"/>
      <c r="AB2358" s="37"/>
      <c r="AC2358" s="37"/>
      <c r="AD2358" s="37"/>
      <c r="AE2358" s="37"/>
      <c r="AR2358" s="192" t="s">
        <v>365</v>
      </c>
      <c r="AT2358" s="192" t="s">
        <v>519</v>
      </c>
      <c r="AU2358" s="192" t="s">
        <v>84</v>
      </c>
      <c r="AY2358" s="20" t="s">
        <v>197</v>
      </c>
      <c r="BE2358" s="193">
        <f>IF(N2358="základní",J2358,0)</f>
        <v>0</v>
      </c>
      <c r="BF2358" s="193">
        <f>IF(N2358="snížená",J2358,0)</f>
        <v>0</v>
      </c>
      <c r="BG2358" s="193">
        <f>IF(N2358="zákl. přenesená",J2358,0)</f>
        <v>0</v>
      </c>
      <c r="BH2358" s="193">
        <f>IF(N2358="sníž. přenesená",J2358,0)</f>
        <v>0</v>
      </c>
      <c r="BI2358" s="193">
        <f>IF(N2358="nulová",J2358,0)</f>
        <v>0</v>
      </c>
      <c r="BJ2358" s="20" t="s">
        <v>82</v>
      </c>
      <c r="BK2358" s="193">
        <f>ROUND(I2358*H2358,2)</f>
        <v>0</v>
      </c>
      <c r="BL2358" s="20" t="s">
        <v>283</v>
      </c>
      <c r="BM2358" s="192" t="s">
        <v>3071</v>
      </c>
    </row>
    <row r="2359" spans="1:65" s="2" customFormat="1" ht="24.2" customHeight="1">
      <c r="A2359" s="37"/>
      <c r="B2359" s="38"/>
      <c r="C2359" s="181" t="s">
        <v>3072</v>
      </c>
      <c r="D2359" s="181" t="s">
        <v>199</v>
      </c>
      <c r="E2359" s="182" t="s">
        <v>3073</v>
      </c>
      <c r="F2359" s="183" t="s">
        <v>3074</v>
      </c>
      <c r="G2359" s="184" t="s">
        <v>210</v>
      </c>
      <c r="H2359" s="185">
        <v>4</v>
      </c>
      <c r="I2359" s="186"/>
      <c r="J2359" s="187">
        <f>ROUND(I2359*H2359,2)</f>
        <v>0</v>
      </c>
      <c r="K2359" s="183" t="s">
        <v>203</v>
      </c>
      <c r="L2359" s="42"/>
      <c r="M2359" s="188" t="s">
        <v>28</v>
      </c>
      <c r="N2359" s="189" t="s">
        <v>45</v>
      </c>
      <c r="O2359" s="67"/>
      <c r="P2359" s="190">
        <f>O2359*H2359</f>
        <v>0</v>
      </c>
      <c r="Q2359" s="190">
        <v>0</v>
      </c>
      <c r="R2359" s="190">
        <f>Q2359*H2359</f>
        <v>0</v>
      </c>
      <c r="S2359" s="190">
        <v>0</v>
      </c>
      <c r="T2359" s="191">
        <f>S2359*H2359</f>
        <v>0</v>
      </c>
      <c r="U2359" s="37"/>
      <c r="V2359" s="37"/>
      <c r="W2359" s="37"/>
      <c r="X2359" s="37"/>
      <c r="Y2359" s="37"/>
      <c r="Z2359" s="37"/>
      <c r="AA2359" s="37"/>
      <c r="AB2359" s="37"/>
      <c r="AC2359" s="37"/>
      <c r="AD2359" s="37"/>
      <c r="AE2359" s="37"/>
      <c r="AR2359" s="192" t="s">
        <v>283</v>
      </c>
      <c r="AT2359" s="192" t="s">
        <v>199</v>
      </c>
      <c r="AU2359" s="192" t="s">
        <v>84</v>
      </c>
      <c r="AY2359" s="20" t="s">
        <v>197</v>
      </c>
      <c r="BE2359" s="193">
        <f>IF(N2359="základní",J2359,0)</f>
        <v>0</v>
      </c>
      <c r="BF2359" s="193">
        <f>IF(N2359="snížená",J2359,0)</f>
        <v>0</v>
      </c>
      <c r="BG2359" s="193">
        <f>IF(N2359="zákl. přenesená",J2359,0)</f>
        <v>0</v>
      </c>
      <c r="BH2359" s="193">
        <f>IF(N2359="sníž. přenesená",J2359,0)</f>
        <v>0</v>
      </c>
      <c r="BI2359" s="193">
        <f>IF(N2359="nulová",J2359,0)</f>
        <v>0</v>
      </c>
      <c r="BJ2359" s="20" t="s">
        <v>82</v>
      </c>
      <c r="BK2359" s="193">
        <f>ROUND(I2359*H2359,2)</f>
        <v>0</v>
      </c>
      <c r="BL2359" s="20" t="s">
        <v>283</v>
      </c>
      <c r="BM2359" s="192" t="s">
        <v>3075</v>
      </c>
    </row>
    <row r="2360" spans="1:65" s="2" customFormat="1" ht="11.25">
      <c r="A2360" s="37"/>
      <c r="B2360" s="38"/>
      <c r="C2360" s="39"/>
      <c r="D2360" s="194" t="s">
        <v>206</v>
      </c>
      <c r="E2360" s="39"/>
      <c r="F2360" s="195" t="s">
        <v>3076</v>
      </c>
      <c r="G2360" s="39"/>
      <c r="H2360" s="39"/>
      <c r="I2360" s="196"/>
      <c r="J2360" s="39"/>
      <c r="K2360" s="39"/>
      <c r="L2360" s="42"/>
      <c r="M2360" s="197"/>
      <c r="N2360" s="198"/>
      <c r="O2360" s="67"/>
      <c r="P2360" s="67"/>
      <c r="Q2360" s="67"/>
      <c r="R2360" s="67"/>
      <c r="S2360" s="67"/>
      <c r="T2360" s="68"/>
      <c r="U2360" s="37"/>
      <c r="V2360" s="37"/>
      <c r="W2360" s="37"/>
      <c r="X2360" s="37"/>
      <c r="Y2360" s="37"/>
      <c r="Z2360" s="37"/>
      <c r="AA2360" s="37"/>
      <c r="AB2360" s="37"/>
      <c r="AC2360" s="37"/>
      <c r="AD2360" s="37"/>
      <c r="AE2360" s="37"/>
      <c r="AT2360" s="20" t="s">
        <v>206</v>
      </c>
      <c r="AU2360" s="20" t="s">
        <v>84</v>
      </c>
    </row>
    <row r="2361" spans="1:65" s="15" customFormat="1" ht="11.25">
      <c r="B2361" s="222"/>
      <c r="C2361" s="223"/>
      <c r="D2361" s="201" t="s">
        <v>213</v>
      </c>
      <c r="E2361" s="224" t="s">
        <v>28</v>
      </c>
      <c r="F2361" s="225" t="s">
        <v>1809</v>
      </c>
      <c r="G2361" s="223"/>
      <c r="H2361" s="224" t="s">
        <v>28</v>
      </c>
      <c r="I2361" s="226"/>
      <c r="J2361" s="223"/>
      <c r="K2361" s="223"/>
      <c r="L2361" s="227"/>
      <c r="M2361" s="228"/>
      <c r="N2361" s="229"/>
      <c r="O2361" s="229"/>
      <c r="P2361" s="229"/>
      <c r="Q2361" s="229"/>
      <c r="R2361" s="229"/>
      <c r="S2361" s="229"/>
      <c r="T2361" s="230"/>
      <c r="AT2361" s="231" t="s">
        <v>213</v>
      </c>
      <c r="AU2361" s="231" t="s">
        <v>84</v>
      </c>
      <c r="AV2361" s="15" t="s">
        <v>82</v>
      </c>
      <c r="AW2361" s="15" t="s">
        <v>35</v>
      </c>
      <c r="AX2361" s="15" t="s">
        <v>74</v>
      </c>
      <c r="AY2361" s="231" t="s">
        <v>197</v>
      </c>
    </row>
    <row r="2362" spans="1:65" s="13" customFormat="1" ht="11.25">
      <c r="B2362" s="199"/>
      <c r="C2362" s="200"/>
      <c r="D2362" s="201" t="s">
        <v>213</v>
      </c>
      <c r="E2362" s="202" t="s">
        <v>28</v>
      </c>
      <c r="F2362" s="203" t="s">
        <v>1848</v>
      </c>
      <c r="G2362" s="200"/>
      <c r="H2362" s="204">
        <v>1</v>
      </c>
      <c r="I2362" s="205"/>
      <c r="J2362" s="200"/>
      <c r="K2362" s="200"/>
      <c r="L2362" s="206"/>
      <c r="M2362" s="207"/>
      <c r="N2362" s="208"/>
      <c r="O2362" s="208"/>
      <c r="P2362" s="208"/>
      <c r="Q2362" s="208"/>
      <c r="R2362" s="208"/>
      <c r="S2362" s="208"/>
      <c r="T2362" s="209"/>
      <c r="AT2362" s="210" t="s">
        <v>213</v>
      </c>
      <c r="AU2362" s="210" t="s">
        <v>84</v>
      </c>
      <c r="AV2362" s="13" t="s">
        <v>84</v>
      </c>
      <c r="AW2362" s="13" t="s">
        <v>35</v>
      </c>
      <c r="AX2362" s="13" t="s">
        <v>74</v>
      </c>
      <c r="AY2362" s="210" t="s">
        <v>197</v>
      </c>
    </row>
    <row r="2363" spans="1:65" s="13" customFormat="1" ht="11.25">
      <c r="B2363" s="199"/>
      <c r="C2363" s="200"/>
      <c r="D2363" s="201" t="s">
        <v>213</v>
      </c>
      <c r="E2363" s="202" t="s">
        <v>28</v>
      </c>
      <c r="F2363" s="203" t="s">
        <v>1849</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3" customFormat="1" ht="11.25">
      <c r="B2364" s="199"/>
      <c r="C2364" s="200"/>
      <c r="D2364" s="201" t="s">
        <v>213</v>
      </c>
      <c r="E2364" s="202" t="s">
        <v>28</v>
      </c>
      <c r="F2364" s="203" t="s">
        <v>1850</v>
      </c>
      <c r="G2364" s="200"/>
      <c r="H2364" s="204">
        <v>1</v>
      </c>
      <c r="I2364" s="205"/>
      <c r="J2364" s="200"/>
      <c r="K2364" s="200"/>
      <c r="L2364" s="206"/>
      <c r="M2364" s="207"/>
      <c r="N2364" s="208"/>
      <c r="O2364" s="208"/>
      <c r="P2364" s="208"/>
      <c r="Q2364" s="208"/>
      <c r="R2364" s="208"/>
      <c r="S2364" s="208"/>
      <c r="T2364" s="209"/>
      <c r="AT2364" s="210" t="s">
        <v>213</v>
      </c>
      <c r="AU2364" s="210" t="s">
        <v>84</v>
      </c>
      <c r="AV2364" s="13" t="s">
        <v>84</v>
      </c>
      <c r="AW2364" s="13" t="s">
        <v>35</v>
      </c>
      <c r="AX2364" s="13" t="s">
        <v>74</v>
      </c>
      <c r="AY2364" s="210" t="s">
        <v>197</v>
      </c>
    </row>
    <row r="2365" spans="1:65" s="13" customFormat="1" ht="11.25">
      <c r="B2365" s="199"/>
      <c r="C2365" s="200"/>
      <c r="D2365" s="201" t="s">
        <v>213</v>
      </c>
      <c r="E2365" s="202" t="s">
        <v>28</v>
      </c>
      <c r="F2365" s="203" t="s">
        <v>1851</v>
      </c>
      <c r="G2365" s="200"/>
      <c r="H2365" s="204">
        <v>1</v>
      </c>
      <c r="I2365" s="205"/>
      <c r="J2365" s="200"/>
      <c r="K2365" s="200"/>
      <c r="L2365" s="206"/>
      <c r="M2365" s="207"/>
      <c r="N2365" s="208"/>
      <c r="O2365" s="208"/>
      <c r="P2365" s="208"/>
      <c r="Q2365" s="208"/>
      <c r="R2365" s="208"/>
      <c r="S2365" s="208"/>
      <c r="T2365" s="209"/>
      <c r="AT2365" s="210" t="s">
        <v>213</v>
      </c>
      <c r="AU2365" s="210" t="s">
        <v>84</v>
      </c>
      <c r="AV2365" s="13" t="s">
        <v>84</v>
      </c>
      <c r="AW2365" s="13" t="s">
        <v>35</v>
      </c>
      <c r="AX2365" s="13" t="s">
        <v>74</v>
      </c>
      <c r="AY2365" s="210" t="s">
        <v>197</v>
      </c>
    </row>
    <row r="2366" spans="1:65" s="14" customFormat="1" ht="11.25">
      <c r="B2366" s="211"/>
      <c r="C2366" s="212"/>
      <c r="D2366" s="201" t="s">
        <v>213</v>
      </c>
      <c r="E2366" s="213" t="s">
        <v>28</v>
      </c>
      <c r="F2366" s="214" t="s">
        <v>226</v>
      </c>
      <c r="G2366" s="212"/>
      <c r="H2366" s="215">
        <v>4</v>
      </c>
      <c r="I2366" s="216"/>
      <c r="J2366" s="212"/>
      <c r="K2366" s="212"/>
      <c r="L2366" s="217"/>
      <c r="M2366" s="218"/>
      <c r="N2366" s="219"/>
      <c r="O2366" s="219"/>
      <c r="P2366" s="219"/>
      <c r="Q2366" s="219"/>
      <c r="R2366" s="219"/>
      <c r="S2366" s="219"/>
      <c r="T2366" s="220"/>
      <c r="AT2366" s="221" t="s">
        <v>213</v>
      </c>
      <c r="AU2366" s="221" t="s">
        <v>84</v>
      </c>
      <c r="AV2366" s="14" t="s">
        <v>204</v>
      </c>
      <c r="AW2366" s="14" t="s">
        <v>35</v>
      </c>
      <c r="AX2366" s="14" t="s">
        <v>82</v>
      </c>
      <c r="AY2366" s="221" t="s">
        <v>197</v>
      </c>
    </row>
    <row r="2367" spans="1:65" s="2" customFormat="1" ht="16.5" customHeight="1">
      <c r="A2367" s="37"/>
      <c r="B2367" s="38"/>
      <c r="C2367" s="247" t="s">
        <v>3077</v>
      </c>
      <c r="D2367" s="247" t="s">
        <v>519</v>
      </c>
      <c r="E2367" s="248" t="s">
        <v>3078</v>
      </c>
      <c r="F2367" s="249" t="s">
        <v>3079</v>
      </c>
      <c r="G2367" s="250" t="s">
        <v>210</v>
      </c>
      <c r="H2367" s="251">
        <v>4</v>
      </c>
      <c r="I2367" s="252"/>
      <c r="J2367" s="253">
        <f>ROUND(I2367*H2367,2)</f>
        <v>0</v>
      </c>
      <c r="K2367" s="249" t="s">
        <v>28</v>
      </c>
      <c r="L2367" s="254"/>
      <c r="M2367" s="255" t="s">
        <v>28</v>
      </c>
      <c r="N2367" s="256" t="s">
        <v>45</v>
      </c>
      <c r="O2367" s="67"/>
      <c r="P2367" s="190">
        <f>O2367*H2367</f>
        <v>0</v>
      </c>
      <c r="Q2367" s="190">
        <v>2.4299999999999999E-2</v>
      </c>
      <c r="R2367" s="190">
        <f>Q2367*H2367</f>
        <v>9.7199999999999995E-2</v>
      </c>
      <c r="S2367" s="190">
        <v>0</v>
      </c>
      <c r="T2367" s="191">
        <f>S2367*H2367</f>
        <v>0</v>
      </c>
      <c r="U2367" s="37"/>
      <c r="V2367" s="37"/>
      <c r="W2367" s="37"/>
      <c r="X2367" s="37"/>
      <c r="Y2367" s="37"/>
      <c r="Z2367" s="37"/>
      <c r="AA2367" s="37"/>
      <c r="AB2367" s="37"/>
      <c r="AC2367" s="37"/>
      <c r="AD2367" s="37"/>
      <c r="AE2367" s="37"/>
      <c r="AR2367" s="192" t="s">
        <v>365</v>
      </c>
      <c r="AT2367" s="192" t="s">
        <v>519</v>
      </c>
      <c r="AU2367" s="192" t="s">
        <v>84</v>
      </c>
      <c r="AY2367" s="20" t="s">
        <v>197</v>
      </c>
      <c r="BE2367" s="193">
        <f>IF(N2367="základní",J2367,0)</f>
        <v>0</v>
      </c>
      <c r="BF2367" s="193">
        <f>IF(N2367="snížená",J2367,0)</f>
        <v>0</v>
      </c>
      <c r="BG2367" s="193">
        <f>IF(N2367="zákl. přenesená",J2367,0)</f>
        <v>0</v>
      </c>
      <c r="BH2367" s="193">
        <f>IF(N2367="sníž. přenesená",J2367,0)</f>
        <v>0</v>
      </c>
      <c r="BI2367" s="193">
        <f>IF(N2367="nulová",J2367,0)</f>
        <v>0</v>
      </c>
      <c r="BJ2367" s="20" t="s">
        <v>82</v>
      </c>
      <c r="BK2367" s="193">
        <f>ROUND(I2367*H2367,2)</f>
        <v>0</v>
      </c>
      <c r="BL2367" s="20" t="s">
        <v>283</v>
      </c>
      <c r="BM2367" s="192" t="s">
        <v>3080</v>
      </c>
    </row>
    <row r="2368" spans="1:65" s="2" customFormat="1" ht="24.2" customHeight="1">
      <c r="A2368" s="37"/>
      <c r="B2368" s="38"/>
      <c r="C2368" s="181" t="s">
        <v>3081</v>
      </c>
      <c r="D2368" s="181" t="s">
        <v>199</v>
      </c>
      <c r="E2368" s="182" t="s">
        <v>3082</v>
      </c>
      <c r="F2368" s="183" t="s">
        <v>3083</v>
      </c>
      <c r="G2368" s="184" t="s">
        <v>210</v>
      </c>
      <c r="H2368" s="185">
        <v>3</v>
      </c>
      <c r="I2368" s="186"/>
      <c r="J2368" s="187">
        <f>ROUND(I2368*H2368,2)</f>
        <v>0</v>
      </c>
      <c r="K2368" s="183" t="s">
        <v>203</v>
      </c>
      <c r="L2368" s="42"/>
      <c r="M2368" s="188" t="s">
        <v>28</v>
      </c>
      <c r="N2368" s="189" t="s">
        <v>45</v>
      </c>
      <c r="O2368" s="67"/>
      <c r="P2368" s="190">
        <f>O2368*H2368</f>
        <v>0</v>
      </c>
      <c r="Q2368" s="190">
        <v>0</v>
      </c>
      <c r="R2368" s="190">
        <f>Q2368*H2368</f>
        <v>0</v>
      </c>
      <c r="S2368" s="190">
        <v>0</v>
      </c>
      <c r="T2368" s="191">
        <f>S2368*H2368</f>
        <v>0</v>
      </c>
      <c r="U2368" s="37"/>
      <c r="V2368" s="37"/>
      <c r="W2368" s="37"/>
      <c r="X2368" s="37"/>
      <c r="Y2368" s="37"/>
      <c r="Z2368" s="37"/>
      <c r="AA2368" s="37"/>
      <c r="AB2368" s="37"/>
      <c r="AC2368" s="37"/>
      <c r="AD2368" s="37"/>
      <c r="AE2368" s="37"/>
      <c r="AR2368" s="192" t="s">
        <v>283</v>
      </c>
      <c r="AT2368" s="192" t="s">
        <v>199</v>
      </c>
      <c r="AU2368" s="192" t="s">
        <v>84</v>
      </c>
      <c r="AY2368" s="20" t="s">
        <v>197</v>
      </c>
      <c r="BE2368" s="193">
        <f>IF(N2368="základní",J2368,0)</f>
        <v>0</v>
      </c>
      <c r="BF2368" s="193">
        <f>IF(N2368="snížená",J2368,0)</f>
        <v>0</v>
      </c>
      <c r="BG2368" s="193">
        <f>IF(N2368="zákl. přenesená",J2368,0)</f>
        <v>0</v>
      </c>
      <c r="BH2368" s="193">
        <f>IF(N2368="sníž. přenesená",J2368,0)</f>
        <v>0</v>
      </c>
      <c r="BI2368" s="193">
        <f>IF(N2368="nulová",J2368,0)</f>
        <v>0</v>
      </c>
      <c r="BJ2368" s="20" t="s">
        <v>82</v>
      </c>
      <c r="BK2368" s="193">
        <f>ROUND(I2368*H2368,2)</f>
        <v>0</v>
      </c>
      <c r="BL2368" s="20" t="s">
        <v>283</v>
      </c>
      <c r="BM2368" s="192" t="s">
        <v>3084</v>
      </c>
    </row>
    <row r="2369" spans="1:65" s="2" customFormat="1" ht="11.25">
      <c r="A2369" s="37"/>
      <c r="B2369" s="38"/>
      <c r="C2369" s="39"/>
      <c r="D2369" s="194" t="s">
        <v>206</v>
      </c>
      <c r="E2369" s="39"/>
      <c r="F2369" s="195" t="s">
        <v>3085</v>
      </c>
      <c r="G2369" s="39"/>
      <c r="H2369" s="39"/>
      <c r="I2369" s="196"/>
      <c r="J2369" s="39"/>
      <c r="K2369" s="39"/>
      <c r="L2369" s="42"/>
      <c r="M2369" s="197"/>
      <c r="N2369" s="198"/>
      <c r="O2369" s="67"/>
      <c r="P2369" s="67"/>
      <c r="Q2369" s="67"/>
      <c r="R2369" s="67"/>
      <c r="S2369" s="67"/>
      <c r="T2369" s="68"/>
      <c r="U2369" s="37"/>
      <c r="V2369" s="37"/>
      <c r="W2369" s="37"/>
      <c r="X2369" s="37"/>
      <c r="Y2369" s="37"/>
      <c r="Z2369" s="37"/>
      <c r="AA2369" s="37"/>
      <c r="AB2369" s="37"/>
      <c r="AC2369" s="37"/>
      <c r="AD2369" s="37"/>
      <c r="AE2369" s="37"/>
      <c r="AT2369" s="20" t="s">
        <v>206</v>
      </c>
      <c r="AU2369" s="20" t="s">
        <v>84</v>
      </c>
    </row>
    <row r="2370" spans="1:65" s="15" customFormat="1" ht="11.25">
      <c r="B2370" s="222"/>
      <c r="C2370" s="223"/>
      <c r="D2370" s="201" t="s">
        <v>213</v>
      </c>
      <c r="E2370" s="224" t="s">
        <v>28</v>
      </c>
      <c r="F2370" s="225" t="s">
        <v>1809</v>
      </c>
      <c r="G2370" s="223"/>
      <c r="H2370" s="224" t="s">
        <v>28</v>
      </c>
      <c r="I2370" s="226"/>
      <c r="J2370" s="223"/>
      <c r="K2370" s="223"/>
      <c r="L2370" s="227"/>
      <c r="M2370" s="228"/>
      <c r="N2370" s="229"/>
      <c r="O2370" s="229"/>
      <c r="P2370" s="229"/>
      <c r="Q2370" s="229"/>
      <c r="R2370" s="229"/>
      <c r="S2370" s="229"/>
      <c r="T2370" s="230"/>
      <c r="AT2370" s="231" t="s">
        <v>213</v>
      </c>
      <c r="AU2370" s="231" t="s">
        <v>84</v>
      </c>
      <c r="AV2370" s="15" t="s">
        <v>82</v>
      </c>
      <c r="AW2370" s="15" t="s">
        <v>35</v>
      </c>
      <c r="AX2370" s="15" t="s">
        <v>74</v>
      </c>
      <c r="AY2370" s="231" t="s">
        <v>197</v>
      </c>
    </row>
    <row r="2371" spans="1:65" s="13" customFormat="1" ht="11.25">
      <c r="B2371" s="199"/>
      <c r="C2371" s="200"/>
      <c r="D2371" s="201" t="s">
        <v>213</v>
      </c>
      <c r="E2371" s="202" t="s">
        <v>28</v>
      </c>
      <c r="F2371" s="203" t="s">
        <v>1873</v>
      </c>
      <c r="G2371" s="200"/>
      <c r="H2371" s="204">
        <v>1</v>
      </c>
      <c r="I2371" s="205"/>
      <c r="J2371" s="200"/>
      <c r="K2371" s="200"/>
      <c r="L2371" s="206"/>
      <c r="M2371" s="207"/>
      <c r="N2371" s="208"/>
      <c r="O2371" s="208"/>
      <c r="P2371" s="208"/>
      <c r="Q2371" s="208"/>
      <c r="R2371" s="208"/>
      <c r="S2371" s="208"/>
      <c r="T2371" s="209"/>
      <c r="AT2371" s="210" t="s">
        <v>213</v>
      </c>
      <c r="AU2371" s="210" t="s">
        <v>84</v>
      </c>
      <c r="AV2371" s="13" t="s">
        <v>84</v>
      </c>
      <c r="AW2371" s="13" t="s">
        <v>35</v>
      </c>
      <c r="AX2371" s="13" t="s">
        <v>74</v>
      </c>
      <c r="AY2371" s="210" t="s">
        <v>197</v>
      </c>
    </row>
    <row r="2372" spans="1:65" s="13" customFormat="1" ht="11.25">
      <c r="B2372" s="199"/>
      <c r="C2372" s="200"/>
      <c r="D2372" s="201" t="s">
        <v>213</v>
      </c>
      <c r="E2372" s="202" t="s">
        <v>28</v>
      </c>
      <c r="F2372" s="203" t="s">
        <v>1874</v>
      </c>
      <c r="G2372" s="200"/>
      <c r="H2372" s="204">
        <v>1</v>
      </c>
      <c r="I2372" s="205"/>
      <c r="J2372" s="200"/>
      <c r="K2372" s="200"/>
      <c r="L2372" s="206"/>
      <c r="M2372" s="207"/>
      <c r="N2372" s="208"/>
      <c r="O2372" s="208"/>
      <c r="P2372" s="208"/>
      <c r="Q2372" s="208"/>
      <c r="R2372" s="208"/>
      <c r="S2372" s="208"/>
      <c r="T2372" s="209"/>
      <c r="AT2372" s="210" t="s">
        <v>213</v>
      </c>
      <c r="AU2372" s="210" t="s">
        <v>84</v>
      </c>
      <c r="AV2372" s="13" t="s">
        <v>84</v>
      </c>
      <c r="AW2372" s="13" t="s">
        <v>35</v>
      </c>
      <c r="AX2372" s="13" t="s">
        <v>74</v>
      </c>
      <c r="AY2372" s="210" t="s">
        <v>197</v>
      </c>
    </row>
    <row r="2373" spans="1:65" s="13" customFormat="1" ht="11.25">
      <c r="B2373" s="199"/>
      <c r="C2373" s="200"/>
      <c r="D2373" s="201" t="s">
        <v>213</v>
      </c>
      <c r="E2373" s="202" t="s">
        <v>28</v>
      </c>
      <c r="F2373" s="203" t="s">
        <v>1875</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74</v>
      </c>
      <c r="AY2373" s="210" t="s">
        <v>197</v>
      </c>
    </row>
    <row r="2374" spans="1:65" s="14" customFormat="1" ht="11.25">
      <c r="B2374" s="211"/>
      <c r="C2374" s="212"/>
      <c r="D2374" s="201" t="s">
        <v>213</v>
      </c>
      <c r="E2374" s="213" t="s">
        <v>28</v>
      </c>
      <c r="F2374" s="214" t="s">
        <v>226</v>
      </c>
      <c r="G2374" s="212"/>
      <c r="H2374" s="215">
        <v>3</v>
      </c>
      <c r="I2374" s="216"/>
      <c r="J2374" s="212"/>
      <c r="K2374" s="212"/>
      <c r="L2374" s="217"/>
      <c r="M2374" s="218"/>
      <c r="N2374" s="219"/>
      <c r="O2374" s="219"/>
      <c r="P2374" s="219"/>
      <c r="Q2374" s="219"/>
      <c r="R2374" s="219"/>
      <c r="S2374" s="219"/>
      <c r="T2374" s="220"/>
      <c r="AT2374" s="221" t="s">
        <v>213</v>
      </c>
      <c r="AU2374" s="221" t="s">
        <v>84</v>
      </c>
      <c r="AV2374" s="14" t="s">
        <v>204</v>
      </c>
      <c r="AW2374" s="14" t="s">
        <v>35</v>
      </c>
      <c r="AX2374" s="14" t="s">
        <v>82</v>
      </c>
      <c r="AY2374" s="221" t="s">
        <v>197</v>
      </c>
    </row>
    <row r="2375" spans="1:65" s="2" customFormat="1" ht="16.5" customHeight="1">
      <c r="A2375" s="37"/>
      <c r="B2375" s="38"/>
      <c r="C2375" s="247" t="s">
        <v>3086</v>
      </c>
      <c r="D2375" s="247" t="s">
        <v>519</v>
      </c>
      <c r="E2375" s="248" t="s">
        <v>3087</v>
      </c>
      <c r="F2375" s="249" t="s">
        <v>3088</v>
      </c>
      <c r="G2375" s="250" t="s">
        <v>210</v>
      </c>
      <c r="H2375" s="251">
        <v>1</v>
      </c>
      <c r="I2375" s="252"/>
      <c r="J2375" s="253">
        <f>ROUND(I2375*H2375,2)</f>
        <v>0</v>
      </c>
      <c r="K2375" s="249" t="s">
        <v>28</v>
      </c>
      <c r="L2375" s="254"/>
      <c r="M2375" s="255" t="s">
        <v>28</v>
      </c>
      <c r="N2375" s="256" t="s">
        <v>45</v>
      </c>
      <c r="O2375" s="67"/>
      <c r="P2375" s="190">
        <f>O2375*H2375</f>
        <v>0</v>
      </c>
      <c r="Q2375" s="190">
        <v>4.7559999999999998E-2</v>
      </c>
      <c r="R2375" s="190">
        <f>Q2375*H2375</f>
        <v>4.7559999999999998E-2</v>
      </c>
      <c r="S2375" s="190">
        <v>0</v>
      </c>
      <c r="T2375" s="191">
        <f>S2375*H2375</f>
        <v>0</v>
      </c>
      <c r="U2375" s="37"/>
      <c r="V2375" s="37"/>
      <c r="W2375" s="37"/>
      <c r="X2375" s="37"/>
      <c r="Y2375" s="37"/>
      <c r="Z2375" s="37"/>
      <c r="AA2375" s="37"/>
      <c r="AB2375" s="37"/>
      <c r="AC2375" s="37"/>
      <c r="AD2375" s="37"/>
      <c r="AE2375" s="37"/>
      <c r="AR2375" s="192" t="s">
        <v>365</v>
      </c>
      <c r="AT2375" s="192" t="s">
        <v>519</v>
      </c>
      <c r="AU2375" s="192" t="s">
        <v>84</v>
      </c>
      <c r="AY2375" s="20" t="s">
        <v>197</v>
      </c>
      <c r="BE2375" s="193">
        <f>IF(N2375="základní",J2375,0)</f>
        <v>0</v>
      </c>
      <c r="BF2375" s="193">
        <f>IF(N2375="snížená",J2375,0)</f>
        <v>0</v>
      </c>
      <c r="BG2375" s="193">
        <f>IF(N2375="zákl. přenesená",J2375,0)</f>
        <v>0</v>
      </c>
      <c r="BH2375" s="193">
        <f>IF(N2375="sníž. přenesená",J2375,0)</f>
        <v>0</v>
      </c>
      <c r="BI2375" s="193">
        <f>IF(N2375="nulová",J2375,0)</f>
        <v>0</v>
      </c>
      <c r="BJ2375" s="20" t="s">
        <v>82</v>
      </c>
      <c r="BK2375" s="193">
        <f>ROUND(I2375*H2375,2)</f>
        <v>0</v>
      </c>
      <c r="BL2375" s="20" t="s">
        <v>283</v>
      </c>
      <c r="BM2375" s="192" t="s">
        <v>3089</v>
      </c>
    </row>
    <row r="2376" spans="1:65" s="2" customFormat="1" ht="16.5" customHeight="1">
      <c r="A2376" s="37"/>
      <c r="B2376" s="38"/>
      <c r="C2376" s="247" t="s">
        <v>3090</v>
      </c>
      <c r="D2376" s="247" t="s">
        <v>519</v>
      </c>
      <c r="E2376" s="248" t="s">
        <v>3091</v>
      </c>
      <c r="F2376" s="249" t="s">
        <v>3092</v>
      </c>
      <c r="G2376" s="250" t="s">
        <v>210</v>
      </c>
      <c r="H2376" s="251">
        <v>2</v>
      </c>
      <c r="I2376" s="252"/>
      <c r="J2376" s="253">
        <f>ROUND(I2376*H2376,2)</f>
        <v>0</v>
      </c>
      <c r="K2376" s="249" t="s">
        <v>28</v>
      </c>
      <c r="L2376" s="254"/>
      <c r="M2376" s="255" t="s">
        <v>28</v>
      </c>
      <c r="N2376" s="256" t="s">
        <v>45</v>
      </c>
      <c r="O2376" s="67"/>
      <c r="P2376" s="190">
        <f>O2376*H2376</f>
        <v>0</v>
      </c>
      <c r="Q2376" s="190">
        <v>5.9040000000000002E-2</v>
      </c>
      <c r="R2376" s="190">
        <f>Q2376*H2376</f>
        <v>0.11808</v>
      </c>
      <c r="S2376" s="190">
        <v>0</v>
      </c>
      <c r="T2376" s="191">
        <f>S2376*H2376</f>
        <v>0</v>
      </c>
      <c r="U2376" s="37"/>
      <c r="V2376" s="37"/>
      <c r="W2376" s="37"/>
      <c r="X2376" s="37"/>
      <c r="Y2376" s="37"/>
      <c r="Z2376" s="37"/>
      <c r="AA2376" s="37"/>
      <c r="AB2376" s="37"/>
      <c r="AC2376" s="37"/>
      <c r="AD2376" s="37"/>
      <c r="AE2376" s="37"/>
      <c r="AR2376" s="192" t="s">
        <v>365</v>
      </c>
      <c r="AT2376" s="192" t="s">
        <v>519</v>
      </c>
      <c r="AU2376" s="192" t="s">
        <v>84</v>
      </c>
      <c r="AY2376" s="20" t="s">
        <v>197</v>
      </c>
      <c r="BE2376" s="193">
        <f>IF(N2376="základní",J2376,0)</f>
        <v>0</v>
      </c>
      <c r="BF2376" s="193">
        <f>IF(N2376="snížená",J2376,0)</f>
        <v>0</v>
      </c>
      <c r="BG2376" s="193">
        <f>IF(N2376="zákl. přenesená",J2376,0)</f>
        <v>0</v>
      </c>
      <c r="BH2376" s="193">
        <f>IF(N2376="sníž. přenesená",J2376,0)</f>
        <v>0</v>
      </c>
      <c r="BI2376" s="193">
        <f>IF(N2376="nulová",J2376,0)</f>
        <v>0</v>
      </c>
      <c r="BJ2376" s="20" t="s">
        <v>82</v>
      </c>
      <c r="BK2376" s="193">
        <f>ROUND(I2376*H2376,2)</f>
        <v>0</v>
      </c>
      <c r="BL2376" s="20" t="s">
        <v>283</v>
      </c>
      <c r="BM2376" s="192" t="s">
        <v>3093</v>
      </c>
    </row>
    <row r="2377" spans="1:65" s="2" customFormat="1" ht="16.5" customHeight="1">
      <c r="A2377" s="37"/>
      <c r="B2377" s="38"/>
      <c r="C2377" s="181" t="s">
        <v>3094</v>
      </c>
      <c r="D2377" s="181" t="s">
        <v>199</v>
      </c>
      <c r="E2377" s="182" t="s">
        <v>3095</v>
      </c>
      <c r="F2377" s="183" t="s">
        <v>3096</v>
      </c>
      <c r="G2377" s="184" t="s">
        <v>210</v>
      </c>
      <c r="H2377" s="185">
        <v>11</v>
      </c>
      <c r="I2377" s="186"/>
      <c r="J2377" s="187">
        <f>ROUND(I2377*H2377,2)</f>
        <v>0</v>
      </c>
      <c r="K2377" s="183" t="s">
        <v>203</v>
      </c>
      <c r="L2377" s="42"/>
      <c r="M2377" s="188" t="s">
        <v>28</v>
      </c>
      <c r="N2377" s="189" t="s">
        <v>45</v>
      </c>
      <c r="O2377" s="67"/>
      <c r="P2377" s="190">
        <f>O2377*H2377</f>
        <v>0</v>
      </c>
      <c r="Q2377" s="190">
        <v>0</v>
      </c>
      <c r="R2377" s="190">
        <f>Q2377*H2377</f>
        <v>0</v>
      </c>
      <c r="S2377" s="190">
        <v>0</v>
      </c>
      <c r="T2377" s="191">
        <f>S2377*H2377</f>
        <v>0</v>
      </c>
      <c r="U2377" s="37"/>
      <c r="V2377" s="37"/>
      <c r="W2377" s="37"/>
      <c r="X2377" s="37"/>
      <c r="Y2377" s="37"/>
      <c r="Z2377" s="37"/>
      <c r="AA2377" s="37"/>
      <c r="AB2377" s="37"/>
      <c r="AC2377" s="37"/>
      <c r="AD2377" s="37"/>
      <c r="AE2377" s="37"/>
      <c r="AR2377" s="192" t="s">
        <v>283</v>
      </c>
      <c r="AT2377" s="192" t="s">
        <v>199</v>
      </c>
      <c r="AU2377" s="192" t="s">
        <v>84</v>
      </c>
      <c r="AY2377" s="20" t="s">
        <v>197</v>
      </c>
      <c r="BE2377" s="193">
        <f>IF(N2377="základní",J2377,0)</f>
        <v>0</v>
      </c>
      <c r="BF2377" s="193">
        <f>IF(N2377="snížená",J2377,0)</f>
        <v>0</v>
      </c>
      <c r="BG2377" s="193">
        <f>IF(N2377="zákl. přenesená",J2377,0)</f>
        <v>0</v>
      </c>
      <c r="BH2377" s="193">
        <f>IF(N2377="sníž. přenesená",J2377,0)</f>
        <v>0</v>
      </c>
      <c r="BI2377" s="193">
        <f>IF(N2377="nulová",J2377,0)</f>
        <v>0</v>
      </c>
      <c r="BJ2377" s="20" t="s">
        <v>82</v>
      </c>
      <c r="BK2377" s="193">
        <f>ROUND(I2377*H2377,2)</f>
        <v>0</v>
      </c>
      <c r="BL2377" s="20" t="s">
        <v>283</v>
      </c>
      <c r="BM2377" s="192" t="s">
        <v>3097</v>
      </c>
    </row>
    <row r="2378" spans="1:65" s="2" customFormat="1" ht="11.25">
      <c r="A2378" s="37"/>
      <c r="B2378" s="38"/>
      <c r="C2378" s="39"/>
      <c r="D2378" s="194" t="s">
        <v>206</v>
      </c>
      <c r="E2378" s="39"/>
      <c r="F2378" s="195" t="s">
        <v>3098</v>
      </c>
      <c r="G2378" s="39"/>
      <c r="H2378" s="39"/>
      <c r="I2378" s="196"/>
      <c r="J2378" s="39"/>
      <c r="K2378" s="39"/>
      <c r="L2378" s="42"/>
      <c r="M2378" s="197"/>
      <c r="N2378" s="198"/>
      <c r="O2378" s="67"/>
      <c r="P2378" s="67"/>
      <c r="Q2378" s="67"/>
      <c r="R2378" s="67"/>
      <c r="S2378" s="67"/>
      <c r="T2378" s="68"/>
      <c r="U2378" s="37"/>
      <c r="V2378" s="37"/>
      <c r="W2378" s="37"/>
      <c r="X2378" s="37"/>
      <c r="Y2378" s="37"/>
      <c r="Z2378" s="37"/>
      <c r="AA2378" s="37"/>
      <c r="AB2378" s="37"/>
      <c r="AC2378" s="37"/>
      <c r="AD2378" s="37"/>
      <c r="AE2378" s="37"/>
      <c r="AT2378" s="20" t="s">
        <v>206</v>
      </c>
      <c r="AU2378" s="20" t="s">
        <v>84</v>
      </c>
    </row>
    <row r="2379" spans="1:65" s="15" customFormat="1" ht="11.25">
      <c r="B2379" s="222"/>
      <c r="C2379" s="223"/>
      <c r="D2379" s="201" t="s">
        <v>213</v>
      </c>
      <c r="E2379" s="224" t="s">
        <v>28</v>
      </c>
      <c r="F2379" s="225" t="s">
        <v>1809</v>
      </c>
      <c r="G2379" s="223"/>
      <c r="H2379" s="224" t="s">
        <v>28</v>
      </c>
      <c r="I2379" s="226"/>
      <c r="J2379" s="223"/>
      <c r="K2379" s="223"/>
      <c r="L2379" s="227"/>
      <c r="M2379" s="228"/>
      <c r="N2379" s="229"/>
      <c r="O2379" s="229"/>
      <c r="P2379" s="229"/>
      <c r="Q2379" s="229"/>
      <c r="R2379" s="229"/>
      <c r="S2379" s="229"/>
      <c r="T2379" s="230"/>
      <c r="AT2379" s="231" t="s">
        <v>213</v>
      </c>
      <c r="AU2379" s="231" t="s">
        <v>84</v>
      </c>
      <c r="AV2379" s="15" t="s">
        <v>82</v>
      </c>
      <c r="AW2379" s="15" t="s">
        <v>35</v>
      </c>
      <c r="AX2379" s="15" t="s">
        <v>74</v>
      </c>
      <c r="AY2379" s="231" t="s">
        <v>197</v>
      </c>
    </row>
    <row r="2380" spans="1:65" s="13" customFormat="1" ht="11.25">
      <c r="B2380" s="199"/>
      <c r="C2380" s="200"/>
      <c r="D2380" s="201" t="s">
        <v>213</v>
      </c>
      <c r="E2380" s="202" t="s">
        <v>28</v>
      </c>
      <c r="F2380" s="203" t="s">
        <v>1844</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3" customFormat="1" ht="11.25">
      <c r="B2381" s="199"/>
      <c r="C2381" s="200"/>
      <c r="D2381" s="201" t="s">
        <v>213</v>
      </c>
      <c r="E2381" s="202" t="s">
        <v>28</v>
      </c>
      <c r="F2381" s="203" t="s">
        <v>1845</v>
      </c>
      <c r="G2381" s="200"/>
      <c r="H2381" s="204">
        <v>1</v>
      </c>
      <c r="I2381" s="205"/>
      <c r="J2381" s="200"/>
      <c r="K2381" s="200"/>
      <c r="L2381" s="206"/>
      <c r="M2381" s="207"/>
      <c r="N2381" s="208"/>
      <c r="O2381" s="208"/>
      <c r="P2381" s="208"/>
      <c r="Q2381" s="208"/>
      <c r="R2381" s="208"/>
      <c r="S2381" s="208"/>
      <c r="T2381" s="209"/>
      <c r="AT2381" s="210" t="s">
        <v>213</v>
      </c>
      <c r="AU2381" s="210" t="s">
        <v>84</v>
      </c>
      <c r="AV2381" s="13" t="s">
        <v>84</v>
      </c>
      <c r="AW2381" s="13" t="s">
        <v>35</v>
      </c>
      <c r="AX2381" s="13" t="s">
        <v>74</v>
      </c>
      <c r="AY2381" s="210" t="s">
        <v>197</v>
      </c>
    </row>
    <row r="2382" spans="1:65" s="13" customFormat="1" ht="11.25">
      <c r="B2382" s="199"/>
      <c r="C2382" s="200"/>
      <c r="D2382" s="201" t="s">
        <v>213</v>
      </c>
      <c r="E2382" s="202" t="s">
        <v>28</v>
      </c>
      <c r="F2382" s="203" t="s">
        <v>1846</v>
      </c>
      <c r="G2382" s="200"/>
      <c r="H2382" s="204">
        <v>1</v>
      </c>
      <c r="I2382" s="205"/>
      <c r="J2382" s="200"/>
      <c r="K2382" s="200"/>
      <c r="L2382" s="206"/>
      <c r="M2382" s="207"/>
      <c r="N2382" s="208"/>
      <c r="O2382" s="208"/>
      <c r="P2382" s="208"/>
      <c r="Q2382" s="208"/>
      <c r="R2382" s="208"/>
      <c r="S2382" s="208"/>
      <c r="T2382" s="209"/>
      <c r="AT2382" s="210" t="s">
        <v>213</v>
      </c>
      <c r="AU2382" s="210" t="s">
        <v>84</v>
      </c>
      <c r="AV2382" s="13" t="s">
        <v>84</v>
      </c>
      <c r="AW2382" s="13" t="s">
        <v>35</v>
      </c>
      <c r="AX2382" s="13" t="s">
        <v>74</v>
      </c>
      <c r="AY2382" s="210" t="s">
        <v>197</v>
      </c>
    </row>
    <row r="2383" spans="1:65" s="13" customFormat="1" ht="11.25">
      <c r="B2383" s="199"/>
      <c r="C2383" s="200"/>
      <c r="D2383" s="201" t="s">
        <v>213</v>
      </c>
      <c r="E2383" s="202" t="s">
        <v>28</v>
      </c>
      <c r="F2383" s="203" t="s">
        <v>1847</v>
      </c>
      <c r="G2383" s="200"/>
      <c r="H2383" s="204">
        <v>1</v>
      </c>
      <c r="I2383" s="205"/>
      <c r="J2383" s="200"/>
      <c r="K2383" s="200"/>
      <c r="L2383" s="206"/>
      <c r="M2383" s="207"/>
      <c r="N2383" s="208"/>
      <c r="O2383" s="208"/>
      <c r="P2383" s="208"/>
      <c r="Q2383" s="208"/>
      <c r="R2383" s="208"/>
      <c r="S2383" s="208"/>
      <c r="T2383" s="209"/>
      <c r="AT2383" s="210" t="s">
        <v>213</v>
      </c>
      <c r="AU2383" s="210" t="s">
        <v>84</v>
      </c>
      <c r="AV2383" s="13" t="s">
        <v>84</v>
      </c>
      <c r="AW2383" s="13" t="s">
        <v>35</v>
      </c>
      <c r="AX2383" s="13" t="s">
        <v>74</v>
      </c>
      <c r="AY2383" s="210" t="s">
        <v>197</v>
      </c>
    </row>
    <row r="2384" spans="1:65" s="13" customFormat="1" ht="11.25">
      <c r="B2384" s="199"/>
      <c r="C2384" s="200"/>
      <c r="D2384" s="201" t="s">
        <v>213</v>
      </c>
      <c r="E2384" s="202" t="s">
        <v>28</v>
      </c>
      <c r="F2384" s="203" t="s">
        <v>1848</v>
      </c>
      <c r="G2384" s="200"/>
      <c r="H2384" s="204">
        <v>1</v>
      </c>
      <c r="I2384" s="205"/>
      <c r="J2384" s="200"/>
      <c r="K2384" s="200"/>
      <c r="L2384" s="206"/>
      <c r="M2384" s="207"/>
      <c r="N2384" s="208"/>
      <c r="O2384" s="208"/>
      <c r="P2384" s="208"/>
      <c r="Q2384" s="208"/>
      <c r="R2384" s="208"/>
      <c r="S2384" s="208"/>
      <c r="T2384" s="209"/>
      <c r="AT2384" s="210" t="s">
        <v>213</v>
      </c>
      <c r="AU2384" s="210" t="s">
        <v>84</v>
      </c>
      <c r="AV2384" s="13" t="s">
        <v>84</v>
      </c>
      <c r="AW2384" s="13" t="s">
        <v>35</v>
      </c>
      <c r="AX2384" s="13" t="s">
        <v>74</v>
      </c>
      <c r="AY2384" s="210" t="s">
        <v>197</v>
      </c>
    </row>
    <row r="2385" spans="1:65" s="13" customFormat="1" ht="11.25">
      <c r="B2385" s="199"/>
      <c r="C2385" s="200"/>
      <c r="D2385" s="201" t="s">
        <v>213</v>
      </c>
      <c r="E2385" s="202" t="s">
        <v>28</v>
      </c>
      <c r="F2385" s="203" t="s">
        <v>1849</v>
      </c>
      <c r="G2385" s="200"/>
      <c r="H2385" s="204">
        <v>1</v>
      </c>
      <c r="I2385" s="205"/>
      <c r="J2385" s="200"/>
      <c r="K2385" s="200"/>
      <c r="L2385" s="206"/>
      <c r="M2385" s="207"/>
      <c r="N2385" s="208"/>
      <c r="O2385" s="208"/>
      <c r="P2385" s="208"/>
      <c r="Q2385" s="208"/>
      <c r="R2385" s="208"/>
      <c r="S2385" s="208"/>
      <c r="T2385" s="209"/>
      <c r="AT2385" s="210" t="s">
        <v>213</v>
      </c>
      <c r="AU2385" s="210" t="s">
        <v>84</v>
      </c>
      <c r="AV2385" s="13" t="s">
        <v>84</v>
      </c>
      <c r="AW2385" s="13" t="s">
        <v>35</v>
      </c>
      <c r="AX2385" s="13" t="s">
        <v>74</v>
      </c>
      <c r="AY2385" s="210" t="s">
        <v>197</v>
      </c>
    </row>
    <row r="2386" spans="1:65" s="13" customFormat="1" ht="11.25">
      <c r="B2386" s="199"/>
      <c r="C2386" s="200"/>
      <c r="D2386" s="201" t="s">
        <v>213</v>
      </c>
      <c r="E2386" s="202" t="s">
        <v>28</v>
      </c>
      <c r="F2386" s="203" t="s">
        <v>1850</v>
      </c>
      <c r="G2386" s="200"/>
      <c r="H2386" s="204">
        <v>1</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74</v>
      </c>
      <c r="AY2386" s="210" t="s">
        <v>197</v>
      </c>
    </row>
    <row r="2387" spans="1:65" s="13" customFormat="1" ht="11.25">
      <c r="B2387" s="199"/>
      <c r="C2387" s="200"/>
      <c r="D2387" s="201" t="s">
        <v>213</v>
      </c>
      <c r="E2387" s="202" t="s">
        <v>28</v>
      </c>
      <c r="F2387" s="203" t="s">
        <v>1851</v>
      </c>
      <c r="G2387" s="200"/>
      <c r="H2387" s="204">
        <v>1</v>
      </c>
      <c r="I2387" s="205"/>
      <c r="J2387" s="200"/>
      <c r="K2387" s="200"/>
      <c r="L2387" s="206"/>
      <c r="M2387" s="207"/>
      <c r="N2387" s="208"/>
      <c r="O2387" s="208"/>
      <c r="P2387" s="208"/>
      <c r="Q2387" s="208"/>
      <c r="R2387" s="208"/>
      <c r="S2387" s="208"/>
      <c r="T2387" s="209"/>
      <c r="AT2387" s="210" t="s">
        <v>213</v>
      </c>
      <c r="AU2387" s="210" t="s">
        <v>84</v>
      </c>
      <c r="AV2387" s="13" t="s">
        <v>84</v>
      </c>
      <c r="AW2387" s="13" t="s">
        <v>35</v>
      </c>
      <c r="AX2387" s="13" t="s">
        <v>74</v>
      </c>
      <c r="AY2387" s="210" t="s">
        <v>197</v>
      </c>
    </row>
    <row r="2388" spans="1:65" s="16" customFormat="1" ht="11.25">
      <c r="B2388" s="232"/>
      <c r="C2388" s="233"/>
      <c r="D2388" s="201" t="s">
        <v>213</v>
      </c>
      <c r="E2388" s="234" t="s">
        <v>28</v>
      </c>
      <c r="F2388" s="235" t="s">
        <v>416</v>
      </c>
      <c r="G2388" s="233"/>
      <c r="H2388" s="236">
        <v>8</v>
      </c>
      <c r="I2388" s="237"/>
      <c r="J2388" s="233"/>
      <c r="K2388" s="233"/>
      <c r="L2388" s="238"/>
      <c r="M2388" s="239"/>
      <c r="N2388" s="240"/>
      <c r="O2388" s="240"/>
      <c r="P2388" s="240"/>
      <c r="Q2388" s="240"/>
      <c r="R2388" s="240"/>
      <c r="S2388" s="240"/>
      <c r="T2388" s="241"/>
      <c r="AT2388" s="242" t="s">
        <v>213</v>
      </c>
      <c r="AU2388" s="242" t="s">
        <v>84</v>
      </c>
      <c r="AV2388" s="16" t="s">
        <v>160</v>
      </c>
      <c r="AW2388" s="16" t="s">
        <v>35</v>
      </c>
      <c r="AX2388" s="16" t="s">
        <v>74</v>
      </c>
      <c r="AY2388" s="242" t="s">
        <v>197</v>
      </c>
    </row>
    <row r="2389" spans="1:65" s="13" customFormat="1" ht="11.25">
      <c r="B2389" s="199"/>
      <c r="C2389" s="200"/>
      <c r="D2389" s="201" t="s">
        <v>213</v>
      </c>
      <c r="E2389" s="202" t="s">
        <v>28</v>
      </c>
      <c r="F2389" s="203" t="s">
        <v>1873</v>
      </c>
      <c r="G2389" s="200"/>
      <c r="H2389" s="204">
        <v>1</v>
      </c>
      <c r="I2389" s="205"/>
      <c r="J2389" s="200"/>
      <c r="K2389" s="200"/>
      <c r="L2389" s="206"/>
      <c r="M2389" s="207"/>
      <c r="N2389" s="208"/>
      <c r="O2389" s="208"/>
      <c r="P2389" s="208"/>
      <c r="Q2389" s="208"/>
      <c r="R2389" s="208"/>
      <c r="S2389" s="208"/>
      <c r="T2389" s="209"/>
      <c r="AT2389" s="210" t="s">
        <v>213</v>
      </c>
      <c r="AU2389" s="210" t="s">
        <v>84</v>
      </c>
      <c r="AV2389" s="13" t="s">
        <v>84</v>
      </c>
      <c r="AW2389" s="13" t="s">
        <v>35</v>
      </c>
      <c r="AX2389" s="13" t="s">
        <v>74</v>
      </c>
      <c r="AY2389" s="210" t="s">
        <v>197</v>
      </c>
    </row>
    <row r="2390" spans="1:65" s="13" customFormat="1" ht="11.25">
      <c r="B2390" s="199"/>
      <c r="C2390" s="200"/>
      <c r="D2390" s="201" t="s">
        <v>213</v>
      </c>
      <c r="E2390" s="202" t="s">
        <v>28</v>
      </c>
      <c r="F2390" s="203" t="s">
        <v>1874</v>
      </c>
      <c r="G2390" s="200"/>
      <c r="H2390" s="204">
        <v>1</v>
      </c>
      <c r="I2390" s="205"/>
      <c r="J2390" s="200"/>
      <c r="K2390" s="200"/>
      <c r="L2390" s="206"/>
      <c r="M2390" s="207"/>
      <c r="N2390" s="208"/>
      <c r="O2390" s="208"/>
      <c r="P2390" s="208"/>
      <c r="Q2390" s="208"/>
      <c r="R2390" s="208"/>
      <c r="S2390" s="208"/>
      <c r="T2390" s="209"/>
      <c r="AT2390" s="210" t="s">
        <v>213</v>
      </c>
      <c r="AU2390" s="210" t="s">
        <v>84</v>
      </c>
      <c r="AV2390" s="13" t="s">
        <v>84</v>
      </c>
      <c r="AW2390" s="13" t="s">
        <v>35</v>
      </c>
      <c r="AX2390" s="13" t="s">
        <v>74</v>
      </c>
      <c r="AY2390" s="210" t="s">
        <v>197</v>
      </c>
    </row>
    <row r="2391" spans="1:65" s="13" customFormat="1" ht="11.25">
      <c r="B2391" s="199"/>
      <c r="C2391" s="200"/>
      <c r="D2391" s="201" t="s">
        <v>213</v>
      </c>
      <c r="E2391" s="202" t="s">
        <v>28</v>
      </c>
      <c r="F2391" s="203" t="s">
        <v>1875</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74</v>
      </c>
      <c r="AY2391" s="210" t="s">
        <v>197</v>
      </c>
    </row>
    <row r="2392" spans="1:65" s="16" customFormat="1" ht="11.25">
      <c r="B2392" s="232"/>
      <c r="C2392" s="233"/>
      <c r="D2392" s="201" t="s">
        <v>213</v>
      </c>
      <c r="E2392" s="234" t="s">
        <v>28</v>
      </c>
      <c r="F2392" s="235" t="s">
        <v>416</v>
      </c>
      <c r="G2392" s="233"/>
      <c r="H2392" s="236">
        <v>3</v>
      </c>
      <c r="I2392" s="237"/>
      <c r="J2392" s="233"/>
      <c r="K2392" s="233"/>
      <c r="L2392" s="238"/>
      <c r="M2392" s="239"/>
      <c r="N2392" s="240"/>
      <c r="O2392" s="240"/>
      <c r="P2392" s="240"/>
      <c r="Q2392" s="240"/>
      <c r="R2392" s="240"/>
      <c r="S2392" s="240"/>
      <c r="T2392" s="241"/>
      <c r="AT2392" s="242" t="s">
        <v>213</v>
      </c>
      <c r="AU2392" s="242" t="s">
        <v>84</v>
      </c>
      <c r="AV2392" s="16" t="s">
        <v>160</v>
      </c>
      <c r="AW2392" s="16" t="s">
        <v>35</v>
      </c>
      <c r="AX2392" s="16" t="s">
        <v>74</v>
      </c>
      <c r="AY2392" s="242" t="s">
        <v>197</v>
      </c>
    </row>
    <row r="2393" spans="1:65" s="14" customFormat="1" ht="11.25">
      <c r="B2393" s="211"/>
      <c r="C2393" s="212"/>
      <c r="D2393" s="201" t="s">
        <v>213</v>
      </c>
      <c r="E2393" s="213" t="s">
        <v>28</v>
      </c>
      <c r="F2393" s="214" t="s">
        <v>226</v>
      </c>
      <c r="G2393" s="212"/>
      <c r="H2393" s="215">
        <v>11</v>
      </c>
      <c r="I2393" s="216"/>
      <c r="J2393" s="212"/>
      <c r="K2393" s="212"/>
      <c r="L2393" s="217"/>
      <c r="M2393" s="218"/>
      <c r="N2393" s="219"/>
      <c r="O2393" s="219"/>
      <c r="P2393" s="219"/>
      <c r="Q2393" s="219"/>
      <c r="R2393" s="219"/>
      <c r="S2393" s="219"/>
      <c r="T2393" s="220"/>
      <c r="AT2393" s="221" t="s">
        <v>213</v>
      </c>
      <c r="AU2393" s="221" t="s">
        <v>84</v>
      </c>
      <c r="AV2393" s="14" t="s">
        <v>204</v>
      </c>
      <c r="AW2393" s="14" t="s">
        <v>35</v>
      </c>
      <c r="AX2393" s="14" t="s">
        <v>82</v>
      </c>
      <c r="AY2393" s="221" t="s">
        <v>197</v>
      </c>
    </row>
    <row r="2394" spans="1:65" s="2" customFormat="1" ht="16.5" customHeight="1">
      <c r="A2394" s="37"/>
      <c r="B2394" s="38"/>
      <c r="C2394" s="247" t="s">
        <v>3099</v>
      </c>
      <c r="D2394" s="247" t="s">
        <v>519</v>
      </c>
      <c r="E2394" s="248" t="s">
        <v>3100</v>
      </c>
      <c r="F2394" s="249" t="s">
        <v>3101</v>
      </c>
      <c r="G2394" s="250" t="s">
        <v>210</v>
      </c>
      <c r="H2394" s="251">
        <v>8</v>
      </c>
      <c r="I2394" s="252"/>
      <c r="J2394" s="253">
        <f>ROUND(I2394*H2394,2)</f>
        <v>0</v>
      </c>
      <c r="K2394" s="249" t="s">
        <v>203</v>
      </c>
      <c r="L2394" s="254"/>
      <c r="M2394" s="255" t="s">
        <v>28</v>
      </c>
      <c r="N2394" s="256" t="s">
        <v>45</v>
      </c>
      <c r="O2394" s="67"/>
      <c r="P2394" s="190">
        <f>O2394*H2394</f>
        <v>0</v>
      </c>
      <c r="Q2394" s="190">
        <v>2.3999999999999998E-3</v>
      </c>
      <c r="R2394" s="190">
        <f>Q2394*H2394</f>
        <v>1.9199999999999998E-2</v>
      </c>
      <c r="S2394" s="190">
        <v>0</v>
      </c>
      <c r="T2394" s="191">
        <f>S2394*H2394</f>
        <v>0</v>
      </c>
      <c r="U2394" s="37"/>
      <c r="V2394" s="37"/>
      <c r="W2394" s="37"/>
      <c r="X2394" s="37"/>
      <c r="Y2394" s="37"/>
      <c r="Z2394" s="37"/>
      <c r="AA2394" s="37"/>
      <c r="AB2394" s="37"/>
      <c r="AC2394" s="37"/>
      <c r="AD2394" s="37"/>
      <c r="AE2394" s="37"/>
      <c r="AR2394" s="192" t="s">
        <v>365</v>
      </c>
      <c r="AT2394" s="192" t="s">
        <v>519</v>
      </c>
      <c r="AU2394" s="192" t="s">
        <v>84</v>
      </c>
      <c r="AY2394" s="20" t="s">
        <v>197</v>
      </c>
      <c r="BE2394" s="193">
        <f>IF(N2394="základní",J2394,0)</f>
        <v>0</v>
      </c>
      <c r="BF2394" s="193">
        <f>IF(N2394="snížená",J2394,0)</f>
        <v>0</v>
      </c>
      <c r="BG2394" s="193">
        <f>IF(N2394="zákl. přenesená",J2394,0)</f>
        <v>0</v>
      </c>
      <c r="BH2394" s="193">
        <f>IF(N2394="sníž. přenesená",J2394,0)</f>
        <v>0</v>
      </c>
      <c r="BI2394" s="193">
        <f>IF(N2394="nulová",J2394,0)</f>
        <v>0</v>
      </c>
      <c r="BJ2394" s="20" t="s">
        <v>82</v>
      </c>
      <c r="BK2394" s="193">
        <f>ROUND(I2394*H2394,2)</f>
        <v>0</v>
      </c>
      <c r="BL2394" s="20" t="s">
        <v>283</v>
      </c>
      <c r="BM2394" s="192" t="s">
        <v>3102</v>
      </c>
    </row>
    <row r="2395" spans="1:65" s="2" customFormat="1" ht="16.5" customHeight="1">
      <c r="A2395" s="37"/>
      <c r="B2395" s="38"/>
      <c r="C2395" s="247" t="s">
        <v>3103</v>
      </c>
      <c r="D2395" s="247" t="s">
        <v>519</v>
      </c>
      <c r="E2395" s="248" t="s">
        <v>3104</v>
      </c>
      <c r="F2395" s="249" t="s">
        <v>3105</v>
      </c>
      <c r="G2395" s="250" t="s">
        <v>210</v>
      </c>
      <c r="H2395" s="251">
        <v>3</v>
      </c>
      <c r="I2395" s="252"/>
      <c r="J2395" s="253">
        <f>ROUND(I2395*H2395,2)</f>
        <v>0</v>
      </c>
      <c r="K2395" s="249" t="s">
        <v>28</v>
      </c>
      <c r="L2395" s="254"/>
      <c r="M2395" s="255" t="s">
        <v>28</v>
      </c>
      <c r="N2395" s="256" t="s">
        <v>45</v>
      </c>
      <c r="O2395" s="67"/>
      <c r="P2395" s="190">
        <f>O2395*H2395</f>
        <v>0</v>
      </c>
      <c r="Q2395" s="190">
        <v>2.3999999999999998E-3</v>
      </c>
      <c r="R2395" s="190">
        <f>Q2395*H2395</f>
        <v>7.1999999999999998E-3</v>
      </c>
      <c r="S2395" s="190">
        <v>0</v>
      </c>
      <c r="T2395" s="191">
        <f>S2395*H2395</f>
        <v>0</v>
      </c>
      <c r="U2395" s="37"/>
      <c r="V2395" s="37"/>
      <c r="W2395" s="37"/>
      <c r="X2395" s="37"/>
      <c r="Y2395" s="37"/>
      <c r="Z2395" s="37"/>
      <c r="AA2395" s="37"/>
      <c r="AB2395" s="37"/>
      <c r="AC2395" s="37"/>
      <c r="AD2395" s="37"/>
      <c r="AE2395" s="37"/>
      <c r="AR2395" s="192" t="s">
        <v>365</v>
      </c>
      <c r="AT2395" s="192" t="s">
        <v>519</v>
      </c>
      <c r="AU2395" s="192" t="s">
        <v>84</v>
      </c>
      <c r="AY2395" s="20" t="s">
        <v>197</v>
      </c>
      <c r="BE2395" s="193">
        <f>IF(N2395="základní",J2395,0)</f>
        <v>0</v>
      </c>
      <c r="BF2395" s="193">
        <f>IF(N2395="snížená",J2395,0)</f>
        <v>0</v>
      </c>
      <c r="BG2395" s="193">
        <f>IF(N2395="zákl. přenesená",J2395,0)</f>
        <v>0</v>
      </c>
      <c r="BH2395" s="193">
        <f>IF(N2395="sníž. přenesená",J2395,0)</f>
        <v>0</v>
      </c>
      <c r="BI2395" s="193">
        <f>IF(N2395="nulová",J2395,0)</f>
        <v>0</v>
      </c>
      <c r="BJ2395" s="20" t="s">
        <v>82</v>
      </c>
      <c r="BK2395" s="193">
        <f>ROUND(I2395*H2395,2)</f>
        <v>0</v>
      </c>
      <c r="BL2395" s="20" t="s">
        <v>283</v>
      </c>
      <c r="BM2395" s="192" t="s">
        <v>3106</v>
      </c>
    </row>
    <row r="2396" spans="1:65" s="2" customFormat="1" ht="16.5" customHeight="1">
      <c r="A2396" s="37"/>
      <c r="B2396" s="38"/>
      <c r="C2396" s="181" t="s">
        <v>3107</v>
      </c>
      <c r="D2396" s="181" t="s">
        <v>199</v>
      </c>
      <c r="E2396" s="182" t="s">
        <v>3108</v>
      </c>
      <c r="F2396" s="183" t="s">
        <v>3109</v>
      </c>
      <c r="G2396" s="184" t="s">
        <v>1591</v>
      </c>
      <c r="H2396" s="185">
        <v>39</v>
      </c>
      <c r="I2396" s="186"/>
      <c r="J2396" s="187">
        <f>ROUND(I2396*H2396,2)</f>
        <v>0</v>
      </c>
      <c r="K2396" s="183" t="s">
        <v>28</v>
      </c>
      <c r="L2396" s="42"/>
      <c r="M2396" s="188" t="s">
        <v>28</v>
      </c>
      <c r="N2396" s="189" t="s">
        <v>45</v>
      </c>
      <c r="O2396" s="67"/>
      <c r="P2396" s="190">
        <f>O2396*H2396</f>
        <v>0</v>
      </c>
      <c r="Q2396" s="190">
        <v>0</v>
      </c>
      <c r="R2396" s="190">
        <f>Q2396*H2396</f>
        <v>0</v>
      </c>
      <c r="S2396" s="190">
        <v>0</v>
      </c>
      <c r="T2396" s="191">
        <f>S2396*H2396</f>
        <v>0</v>
      </c>
      <c r="U2396" s="37"/>
      <c r="V2396" s="37"/>
      <c r="W2396" s="37"/>
      <c r="X2396" s="37"/>
      <c r="Y2396" s="37"/>
      <c r="Z2396" s="37"/>
      <c r="AA2396" s="37"/>
      <c r="AB2396" s="37"/>
      <c r="AC2396" s="37"/>
      <c r="AD2396" s="37"/>
      <c r="AE2396" s="37"/>
      <c r="AR2396" s="192" t="s">
        <v>283</v>
      </c>
      <c r="AT2396" s="192" t="s">
        <v>199</v>
      </c>
      <c r="AU2396" s="192" t="s">
        <v>84</v>
      </c>
      <c r="AY2396" s="20" t="s">
        <v>197</v>
      </c>
      <c r="BE2396" s="193">
        <f>IF(N2396="základní",J2396,0)</f>
        <v>0</v>
      </c>
      <c r="BF2396" s="193">
        <f>IF(N2396="snížená",J2396,0)</f>
        <v>0</v>
      </c>
      <c r="BG2396" s="193">
        <f>IF(N2396="zákl. přenesená",J2396,0)</f>
        <v>0</v>
      </c>
      <c r="BH2396" s="193">
        <f>IF(N2396="sníž. přenesená",J2396,0)</f>
        <v>0</v>
      </c>
      <c r="BI2396" s="193">
        <f>IF(N2396="nulová",J2396,0)</f>
        <v>0</v>
      </c>
      <c r="BJ2396" s="20" t="s">
        <v>82</v>
      </c>
      <c r="BK2396" s="193">
        <f>ROUND(I2396*H2396,2)</f>
        <v>0</v>
      </c>
      <c r="BL2396" s="20" t="s">
        <v>283</v>
      </c>
      <c r="BM2396" s="192" t="s">
        <v>3110</v>
      </c>
    </row>
    <row r="2397" spans="1:65" s="15" customFormat="1" ht="11.25">
      <c r="B2397" s="222"/>
      <c r="C2397" s="223"/>
      <c r="D2397" s="201" t="s">
        <v>213</v>
      </c>
      <c r="E2397" s="224" t="s">
        <v>28</v>
      </c>
      <c r="F2397" s="225" t="s">
        <v>3111</v>
      </c>
      <c r="G2397" s="223"/>
      <c r="H2397" s="224" t="s">
        <v>28</v>
      </c>
      <c r="I2397" s="226"/>
      <c r="J2397" s="223"/>
      <c r="K2397" s="223"/>
      <c r="L2397" s="227"/>
      <c r="M2397" s="228"/>
      <c r="N2397" s="229"/>
      <c r="O2397" s="229"/>
      <c r="P2397" s="229"/>
      <c r="Q2397" s="229"/>
      <c r="R2397" s="229"/>
      <c r="S2397" s="229"/>
      <c r="T2397" s="230"/>
      <c r="AT2397" s="231" t="s">
        <v>213</v>
      </c>
      <c r="AU2397" s="231" t="s">
        <v>84</v>
      </c>
      <c r="AV2397" s="15" t="s">
        <v>82</v>
      </c>
      <c r="AW2397" s="15" t="s">
        <v>35</v>
      </c>
      <c r="AX2397" s="15" t="s">
        <v>74</v>
      </c>
      <c r="AY2397" s="231" t="s">
        <v>197</v>
      </c>
    </row>
    <row r="2398" spans="1:65" s="13" customFormat="1" ht="11.25">
      <c r="B2398" s="199"/>
      <c r="C2398" s="200"/>
      <c r="D2398" s="201" t="s">
        <v>213</v>
      </c>
      <c r="E2398" s="202" t="s">
        <v>28</v>
      </c>
      <c r="F2398" s="203" t="s">
        <v>3112</v>
      </c>
      <c r="G2398" s="200"/>
      <c r="H2398" s="204">
        <v>39</v>
      </c>
      <c r="I2398" s="205"/>
      <c r="J2398" s="200"/>
      <c r="K2398" s="200"/>
      <c r="L2398" s="206"/>
      <c r="M2398" s="207"/>
      <c r="N2398" s="208"/>
      <c r="O2398" s="208"/>
      <c r="P2398" s="208"/>
      <c r="Q2398" s="208"/>
      <c r="R2398" s="208"/>
      <c r="S2398" s="208"/>
      <c r="T2398" s="209"/>
      <c r="AT2398" s="210" t="s">
        <v>213</v>
      </c>
      <c r="AU2398" s="210" t="s">
        <v>84</v>
      </c>
      <c r="AV2398" s="13" t="s">
        <v>84</v>
      </c>
      <c r="AW2398" s="13" t="s">
        <v>35</v>
      </c>
      <c r="AX2398" s="13" t="s">
        <v>82</v>
      </c>
      <c r="AY2398" s="210" t="s">
        <v>197</v>
      </c>
    </row>
    <row r="2399" spans="1:65" s="2" customFormat="1" ht="16.5" customHeight="1">
      <c r="A2399" s="37"/>
      <c r="B2399" s="38"/>
      <c r="C2399" s="181" t="s">
        <v>3113</v>
      </c>
      <c r="D2399" s="181" t="s">
        <v>199</v>
      </c>
      <c r="E2399" s="182" t="s">
        <v>3114</v>
      </c>
      <c r="F2399" s="183" t="s">
        <v>3115</v>
      </c>
      <c r="G2399" s="184" t="s">
        <v>1591</v>
      </c>
      <c r="H2399" s="185">
        <v>1</v>
      </c>
      <c r="I2399" s="186"/>
      <c r="J2399" s="187">
        <f>ROUND(I2399*H2399,2)</f>
        <v>0</v>
      </c>
      <c r="K2399" s="183" t="s">
        <v>28</v>
      </c>
      <c r="L2399" s="42"/>
      <c r="M2399" s="188" t="s">
        <v>28</v>
      </c>
      <c r="N2399" s="189" t="s">
        <v>45</v>
      </c>
      <c r="O2399" s="67"/>
      <c r="P2399" s="190">
        <f>O2399*H2399</f>
        <v>0</v>
      </c>
      <c r="Q2399" s="190">
        <v>0</v>
      </c>
      <c r="R2399" s="190">
        <f>Q2399*H2399</f>
        <v>0</v>
      </c>
      <c r="S2399" s="190">
        <v>0</v>
      </c>
      <c r="T2399" s="191">
        <f>S2399*H2399</f>
        <v>0</v>
      </c>
      <c r="U2399" s="37"/>
      <c r="V2399" s="37"/>
      <c r="W2399" s="37"/>
      <c r="X2399" s="37"/>
      <c r="Y2399" s="37"/>
      <c r="Z2399" s="37"/>
      <c r="AA2399" s="37"/>
      <c r="AB2399" s="37"/>
      <c r="AC2399" s="37"/>
      <c r="AD2399" s="37"/>
      <c r="AE2399" s="37"/>
      <c r="AR2399" s="192" t="s">
        <v>283</v>
      </c>
      <c r="AT2399" s="192" t="s">
        <v>199</v>
      </c>
      <c r="AU2399" s="192" t="s">
        <v>84</v>
      </c>
      <c r="AY2399" s="20" t="s">
        <v>197</v>
      </c>
      <c r="BE2399" s="193">
        <f>IF(N2399="základní",J2399,0)</f>
        <v>0</v>
      </c>
      <c r="BF2399" s="193">
        <f>IF(N2399="snížená",J2399,0)</f>
        <v>0</v>
      </c>
      <c r="BG2399" s="193">
        <f>IF(N2399="zákl. přenesená",J2399,0)</f>
        <v>0</v>
      </c>
      <c r="BH2399" s="193">
        <f>IF(N2399="sníž. přenesená",J2399,0)</f>
        <v>0</v>
      </c>
      <c r="BI2399" s="193">
        <f>IF(N2399="nulová",J2399,0)</f>
        <v>0</v>
      </c>
      <c r="BJ2399" s="20" t="s">
        <v>82</v>
      </c>
      <c r="BK2399" s="193">
        <f>ROUND(I2399*H2399,2)</f>
        <v>0</v>
      </c>
      <c r="BL2399" s="20" t="s">
        <v>283</v>
      </c>
      <c r="BM2399" s="192" t="s">
        <v>3116</v>
      </c>
    </row>
    <row r="2400" spans="1:65" s="15" customFormat="1" ht="11.25">
      <c r="B2400" s="222"/>
      <c r="C2400" s="223"/>
      <c r="D2400" s="201" t="s">
        <v>213</v>
      </c>
      <c r="E2400" s="224" t="s">
        <v>28</v>
      </c>
      <c r="F2400" s="225" t="s">
        <v>3111</v>
      </c>
      <c r="G2400" s="223"/>
      <c r="H2400" s="224" t="s">
        <v>28</v>
      </c>
      <c r="I2400" s="226"/>
      <c r="J2400" s="223"/>
      <c r="K2400" s="223"/>
      <c r="L2400" s="227"/>
      <c r="M2400" s="228"/>
      <c r="N2400" s="229"/>
      <c r="O2400" s="229"/>
      <c r="P2400" s="229"/>
      <c r="Q2400" s="229"/>
      <c r="R2400" s="229"/>
      <c r="S2400" s="229"/>
      <c r="T2400" s="230"/>
      <c r="AT2400" s="231" t="s">
        <v>213</v>
      </c>
      <c r="AU2400" s="231" t="s">
        <v>84</v>
      </c>
      <c r="AV2400" s="15" t="s">
        <v>82</v>
      </c>
      <c r="AW2400" s="15" t="s">
        <v>35</v>
      </c>
      <c r="AX2400" s="15" t="s">
        <v>74</v>
      </c>
      <c r="AY2400" s="231" t="s">
        <v>197</v>
      </c>
    </row>
    <row r="2401" spans="1:65" s="13" customFormat="1" ht="11.25">
      <c r="B2401" s="199"/>
      <c r="C2401" s="200"/>
      <c r="D2401" s="201" t="s">
        <v>213</v>
      </c>
      <c r="E2401" s="202" t="s">
        <v>28</v>
      </c>
      <c r="F2401" s="203" t="s">
        <v>3117</v>
      </c>
      <c r="G2401" s="200"/>
      <c r="H2401" s="204">
        <v>1</v>
      </c>
      <c r="I2401" s="205"/>
      <c r="J2401" s="200"/>
      <c r="K2401" s="200"/>
      <c r="L2401" s="206"/>
      <c r="M2401" s="207"/>
      <c r="N2401" s="208"/>
      <c r="O2401" s="208"/>
      <c r="P2401" s="208"/>
      <c r="Q2401" s="208"/>
      <c r="R2401" s="208"/>
      <c r="S2401" s="208"/>
      <c r="T2401" s="209"/>
      <c r="AT2401" s="210" t="s">
        <v>213</v>
      </c>
      <c r="AU2401" s="210" t="s">
        <v>84</v>
      </c>
      <c r="AV2401" s="13" t="s">
        <v>84</v>
      </c>
      <c r="AW2401" s="13" t="s">
        <v>35</v>
      </c>
      <c r="AX2401" s="13" t="s">
        <v>82</v>
      </c>
      <c r="AY2401" s="210" t="s">
        <v>197</v>
      </c>
    </row>
    <row r="2402" spans="1:65" s="2" customFormat="1" ht="16.5" customHeight="1">
      <c r="A2402" s="37"/>
      <c r="B2402" s="38"/>
      <c r="C2402" s="181" t="s">
        <v>3118</v>
      </c>
      <c r="D2402" s="181" t="s">
        <v>199</v>
      </c>
      <c r="E2402" s="182" t="s">
        <v>3119</v>
      </c>
      <c r="F2402" s="183" t="s">
        <v>3120</v>
      </c>
      <c r="G2402" s="184" t="s">
        <v>210</v>
      </c>
      <c r="H2402" s="185">
        <v>5</v>
      </c>
      <c r="I2402" s="186"/>
      <c r="J2402" s="187">
        <f>ROUND(I2402*H2402,2)</f>
        <v>0</v>
      </c>
      <c r="K2402" s="183" t="s">
        <v>28</v>
      </c>
      <c r="L2402" s="42"/>
      <c r="M2402" s="188" t="s">
        <v>28</v>
      </c>
      <c r="N2402" s="189" t="s">
        <v>45</v>
      </c>
      <c r="O2402" s="67"/>
      <c r="P2402" s="190">
        <f>O2402*H2402</f>
        <v>0</v>
      </c>
      <c r="Q2402" s="190">
        <v>0</v>
      </c>
      <c r="R2402" s="190">
        <f>Q2402*H2402</f>
        <v>0</v>
      </c>
      <c r="S2402" s="190">
        <v>0</v>
      </c>
      <c r="T2402" s="191">
        <f>S2402*H2402</f>
        <v>0</v>
      </c>
      <c r="U2402" s="37"/>
      <c r="V2402" s="37"/>
      <c r="W2402" s="37"/>
      <c r="X2402" s="37"/>
      <c r="Y2402" s="37"/>
      <c r="Z2402" s="37"/>
      <c r="AA2402" s="37"/>
      <c r="AB2402" s="37"/>
      <c r="AC2402" s="37"/>
      <c r="AD2402" s="37"/>
      <c r="AE2402" s="37"/>
      <c r="AR2402" s="192" t="s">
        <v>283</v>
      </c>
      <c r="AT2402" s="192" t="s">
        <v>199</v>
      </c>
      <c r="AU2402" s="192" t="s">
        <v>84</v>
      </c>
      <c r="AY2402" s="20" t="s">
        <v>197</v>
      </c>
      <c r="BE2402" s="193">
        <f>IF(N2402="základní",J2402,0)</f>
        <v>0</v>
      </c>
      <c r="BF2402" s="193">
        <f>IF(N2402="snížená",J2402,0)</f>
        <v>0</v>
      </c>
      <c r="BG2402" s="193">
        <f>IF(N2402="zákl. přenesená",J2402,0)</f>
        <v>0</v>
      </c>
      <c r="BH2402" s="193">
        <f>IF(N2402="sníž. přenesená",J2402,0)</f>
        <v>0</v>
      </c>
      <c r="BI2402" s="193">
        <f>IF(N2402="nulová",J2402,0)</f>
        <v>0</v>
      </c>
      <c r="BJ2402" s="20" t="s">
        <v>82</v>
      </c>
      <c r="BK2402" s="193">
        <f>ROUND(I2402*H2402,2)</f>
        <v>0</v>
      </c>
      <c r="BL2402" s="20" t="s">
        <v>283</v>
      </c>
      <c r="BM2402" s="192" t="s">
        <v>3121</v>
      </c>
    </row>
    <row r="2403" spans="1:65" s="15" customFormat="1" ht="11.25">
      <c r="B2403" s="222"/>
      <c r="C2403" s="223"/>
      <c r="D2403" s="201" t="s">
        <v>213</v>
      </c>
      <c r="E2403" s="224" t="s">
        <v>28</v>
      </c>
      <c r="F2403" s="225" t="s">
        <v>1809</v>
      </c>
      <c r="G2403" s="223"/>
      <c r="H2403" s="224" t="s">
        <v>28</v>
      </c>
      <c r="I2403" s="226"/>
      <c r="J2403" s="223"/>
      <c r="K2403" s="223"/>
      <c r="L2403" s="227"/>
      <c r="M2403" s="228"/>
      <c r="N2403" s="229"/>
      <c r="O2403" s="229"/>
      <c r="P2403" s="229"/>
      <c r="Q2403" s="229"/>
      <c r="R2403" s="229"/>
      <c r="S2403" s="229"/>
      <c r="T2403" s="230"/>
      <c r="AT2403" s="231" t="s">
        <v>213</v>
      </c>
      <c r="AU2403" s="231" t="s">
        <v>84</v>
      </c>
      <c r="AV2403" s="15" t="s">
        <v>82</v>
      </c>
      <c r="AW2403" s="15" t="s">
        <v>35</v>
      </c>
      <c r="AX2403" s="15" t="s">
        <v>74</v>
      </c>
      <c r="AY2403" s="231" t="s">
        <v>197</v>
      </c>
    </row>
    <row r="2404" spans="1:65" s="13" customFormat="1" ht="11.25">
      <c r="B2404" s="199"/>
      <c r="C2404" s="200"/>
      <c r="D2404" s="201" t="s">
        <v>213</v>
      </c>
      <c r="E2404" s="202" t="s">
        <v>28</v>
      </c>
      <c r="F2404" s="203" t="s">
        <v>1817</v>
      </c>
      <c r="G2404" s="200"/>
      <c r="H2404" s="204">
        <v>1</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3" customFormat="1" ht="11.25">
      <c r="B2405" s="199"/>
      <c r="C2405" s="200"/>
      <c r="D2405" s="201" t="s">
        <v>213</v>
      </c>
      <c r="E2405" s="202" t="s">
        <v>28</v>
      </c>
      <c r="F2405" s="203" t="s">
        <v>1818</v>
      </c>
      <c r="G2405" s="200"/>
      <c r="H2405" s="204">
        <v>1</v>
      </c>
      <c r="I2405" s="205"/>
      <c r="J2405" s="200"/>
      <c r="K2405" s="200"/>
      <c r="L2405" s="206"/>
      <c r="M2405" s="207"/>
      <c r="N2405" s="208"/>
      <c r="O2405" s="208"/>
      <c r="P2405" s="208"/>
      <c r="Q2405" s="208"/>
      <c r="R2405" s="208"/>
      <c r="S2405" s="208"/>
      <c r="T2405" s="209"/>
      <c r="AT2405" s="210" t="s">
        <v>213</v>
      </c>
      <c r="AU2405" s="210" t="s">
        <v>84</v>
      </c>
      <c r="AV2405" s="13" t="s">
        <v>84</v>
      </c>
      <c r="AW2405" s="13" t="s">
        <v>35</v>
      </c>
      <c r="AX2405" s="13" t="s">
        <v>74</v>
      </c>
      <c r="AY2405" s="210" t="s">
        <v>197</v>
      </c>
    </row>
    <row r="2406" spans="1:65" s="13" customFormat="1" ht="11.25">
      <c r="B2406" s="199"/>
      <c r="C2406" s="200"/>
      <c r="D2406" s="201" t="s">
        <v>213</v>
      </c>
      <c r="E2406" s="202" t="s">
        <v>28</v>
      </c>
      <c r="F2406" s="203" t="s">
        <v>1819</v>
      </c>
      <c r="G2406" s="200"/>
      <c r="H2406" s="204">
        <v>1</v>
      </c>
      <c r="I2406" s="205"/>
      <c r="J2406" s="200"/>
      <c r="K2406" s="200"/>
      <c r="L2406" s="206"/>
      <c r="M2406" s="207"/>
      <c r="N2406" s="208"/>
      <c r="O2406" s="208"/>
      <c r="P2406" s="208"/>
      <c r="Q2406" s="208"/>
      <c r="R2406" s="208"/>
      <c r="S2406" s="208"/>
      <c r="T2406" s="209"/>
      <c r="AT2406" s="210" t="s">
        <v>213</v>
      </c>
      <c r="AU2406" s="210" t="s">
        <v>84</v>
      </c>
      <c r="AV2406" s="13" t="s">
        <v>84</v>
      </c>
      <c r="AW2406" s="13" t="s">
        <v>35</v>
      </c>
      <c r="AX2406" s="13" t="s">
        <v>74</v>
      </c>
      <c r="AY2406" s="210" t="s">
        <v>197</v>
      </c>
    </row>
    <row r="2407" spans="1:65" s="13" customFormat="1" ht="11.25">
      <c r="B2407" s="199"/>
      <c r="C2407" s="200"/>
      <c r="D2407" s="201" t="s">
        <v>213</v>
      </c>
      <c r="E2407" s="202" t="s">
        <v>28</v>
      </c>
      <c r="F2407" s="203" t="s">
        <v>1821</v>
      </c>
      <c r="G2407" s="200"/>
      <c r="H2407" s="204">
        <v>1</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74</v>
      </c>
      <c r="AY2407" s="210" t="s">
        <v>197</v>
      </c>
    </row>
    <row r="2408" spans="1:65" s="13" customFormat="1" ht="11.25">
      <c r="B2408" s="199"/>
      <c r="C2408" s="200"/>
      <c r="D2408" s="201" t="s">
        <v>213</v>
      </c>
      <c r="E2408" s="202" t="s">
        <v>28</v>
      </c>
      <c r="F2408" s="203" t="s">
        <v>1849</v>
      </c>
      <c r="G2408" s="200"/>
      <c r="H2408" s="204">
        <v>1</v>
      </c>
      <c r="I2408" s="205"/>
      <c r="J2408" s="200"/>
      <c r="K2408" s="200"/>
      <c r="L2408" s="206"/>
      <c r="M2408" s="207"/>
      <c r="N2408" s="208"/>
      <c r="O2408" s="208"/>
      <c r="P2408" s="208"/>
      <c r="Q2408" s="208"/>
      <c r="R2408" s="208"/>
      <c r="S2408" s="208"/>
      <c r="T2408" s="209"/>
      <c r="AT2408" s="210" t="s">
        <v>213</v>
      </c>
      <c r="AU2408" s="210" t="s">
        <v>84</v>
      </c>
      <c r="AV2408" s="13" t="s">
        <v>84</v>
      </c>
      <c r="AW2408" s="13" t="s">
        <v>35</v>
      </c>
      <c r="AX2408" s="13" t="s">
        <v>74</v>
      </c>
      <c r="AY2408" s="210" t="s">
        <v>197</v>
      </c>
    </row>
    <row r="2409" spans="1:65" s="14" customFormat="1" ht="11.25">
      <c r="B2409" s="211"/>
      <c r="C2409" s="212"/>
      <c r="D2409" s="201" t="s">
        <v>213</v>
      </c>
      <c r="E2409" s="213" t="s">
        <v>28</v>
      </c>
      <c r="F2409" s="214" t="s">
        <v>226</v>
      </c>
      <c r="G2409" s="212"/>
      <c r="H2409" s="215">
        <v>5</v>
      </c>
      <c r="I2409" s="216"/>
      <c r="J2409" s="212"/>
      <c r="K2409" s="212"/>
      <c r="L2409" s="217"/>
      <c r="M2409" s="218"/>
      <c r="N2409" s="219"/>
      <c r="O2409" s="219"/>
      <c r="P2409" s="219"/>
      <c r="Q2409" s="219"/>
      <c r="R2409" s="219"/>
      <c r="S2409" s="219"/>
      <c r="T2409" s="220"/>
      <c r="AT2409" s="221" t="s">
        <v>213</v>
      </c>
      <c r="AU2409" s="221" t="s">
        <v>84</v>
      </c>
      <c r="AV2409" s="14" t="s">
        <v>204</v>
      </c>
      <c r="AW2409" s="14" t="s">
        <v>35</v>
      </c>
      <c r="AX2409" s="14" t="s">
        <v>82</v>
      </c>
      <c r="AY2409" s="221" t="s">
        <v>197</v>
      </c>
    </row>
    <row r="2410" spans="1:65" s="2" customFormat="1" ht="16.5" customHeight="1">
      <c r="A2410" s="37"/>
      <c r="B2410" s="38"/>
      <c r="C2410" s="181" t="s">
        <v>3122</v>
      </c>
      <c r="D2410" s="181" t="s">
        <v>199</v>
      </c>
      <c r="E2410" s="182" t="s">
        <v>3123</v>
      </c>
      <c r="F2410" s="183" t="s">
        <v>3124</v>
      </c>
      <c r="G2410" s="184" t="s">
        <v>210</v>
      </c>
      <c r="H2410" s="185">
        <v>6</v>
      </c>
      <c r="I2410" s="186"/>
      <c r="J2410" s="187">
        <f>ROUND(I2410*H2410,2)</f>
        <v>0</v>
      </c>
      <c r="K2410" s="183" t="s">
        <v>28</v>
      </c>
      <c r="L2410" s="42"/>
      <c r="M2410" s="188" t="s">
        <v>28</v>
      </c>
      <c r="N2410" s="189" t="s">
        <v>45</v>
      </c>
      <c r="O2410" s="67"/>
      <c r="P2410" s="190">
        <f>O2410*H2410</f>
        <v>0</v>
      </c>
      <c r="Q2410" s="190">
        <v>0</v>
      </c>
      <c r="R2410" s="190">
        <f>Q2410*H2410</f>
        <v>0</v>
      </c>
      <c r="S2410" s="190">
        <v>0</v>
      </c>
      <c r="T2410" s="191">
        <f>S2410*H2410</f>
        <v>0</v>
      </c>
      <c r="U2410" s="37"/>
      <c r="V2410" s="37"/>
      <c r="W2410" s="37"/>
      <c r="X2410" s="37"/>
      <c r="Y2410" s="37"/>
      <c r="Z2410" s="37"/>
      <c r="AA2410" s="37"/>
      <c r="AB2410" s="37"/>
      <c r="AC2410" s="37"/>
      <c r="AD2410" s="37"/>
      <c r="AE2410" s="37"/>
      <c r="AR2410" s="192" t="s">
        <v>283</v>
      </c>
      <c r="AT2410" s="192" t="s">
        <v>199</v>
      </c>
      <c r="AU2410" s="192" t="s">
        <v>84</v>
      </c>
      <c r="AY2410" s="20" t="s">
        <v>197</v>
      </c>
      <c r="BE2410" s="193">
        <f>IF(N2410="základní",J2410,0)</f>
        <v>0</v>
      </c>
      <c r="BF2410" s="193">
        <f>IF(N2410="snížená",J2410,0)</f>
        <v>0</v>
      </c>
      <c r="BG2410" s="193">
        <f>IF(N2410="zákl. přenesená",J2410,0)</f>
        <v>0</v>
      </c>
      <c r="BH2410" s="193">
        <f>IF(N2410="sníž. přenesená",J2410,0)</f>
        <v>0</v>
      </c>
      <c r="BI2410" s="193">
        <f>IF(N2410="nulová",J2410,0)</f>
        <v>0</v>
      </c>
      <c r="BJ2410" s="20" t="s">
        <v>82</v>
      </c>
      <c r="BK2410" s="193">
        <f>ROUND(I2410*H2410,2)</f>
        <v>0</v>
      </c>
      <c r="BL2410" s="20" t="s">
        <v>283</v>
      </c>
      <c r="BM2410" s="192" t="s">
        <v>3125</v>
      </c>
    </row>
    <row r="2411" spans="1:65" s="15" customFormat="1" ht="11.25">
      <c r="B2411" s="222"/>
      <c r="C2411" s="223"/>
      <c r="D2411" s="201" t="s">
        <v>213</v>
      </c>
      <c r="E2411" s="224" t="s">
        <v>28</v>
      </c>
      <c r="F2411" s="225" t="s">
        <v>3126</v>
      </c>
      <c r="G2411" s="223"/>
      <c r="H2411" s="224" t="s">
        <v>28</v>
      </c>
      <c r="I2411" s="226"/>
      <c r="J2411" s="223"/>
      <c r="K2411" s="223"/>
      <c r="L2411" s="227"/>
      <c r="M2411" s="228"/>
      <c r="N2411" s="229"/>
      <c r="O2411" s="229"/>
      <c r="P2411" s="229"/>
      <c r="Q2411" s="229"/>
      <c r="R2411" s="229"/>
      <c r="S2411" s="229"/>
      <c r="T2411" s="230"/>
      <c r="AT2411" s="231" t="s">
        <v>213</v>
      </c>
      <c r="AU2411" s="231" t="s">
        <v>84</v>
      </c>
      <c r="AV2411" s="15" t="s">
        <v>82</v>
      </c>
      <c r="AW2411" s="15" t="s">
        <v>35</v>
      </c>
      <c r="AX2411" s="15" t="s">
        <v>74</v>
      </c>
      <c r="AY2411" s="231" t="s">
        <v>197</v>
      </c>
    </row>
    <row r="2412" spans="1:65" s="15" customFormat="1" ht="11.25">
      <c r="B2412" s="222"/>
      <c r="C2412" s="223"/>
      <c r="D2412" s="201" t="s">
        <v>213</v>
      </c>
      <c r="E2412" s="224" t="s">
        <v>28</v>
      </c>
      <c r="F2412" s="225" t="s">
        <v>3127</v>
      </c>
      <c r="G2412" s="223"/>
      <c r="H2412" s="224" t="s">
        <v>28</v>
      </c>
      <c r="I2412" s="226"/>
      <c r="J2412" s="223"/>
      <c r="K2412" s="223"/>
      <c r="L2412" s="227"/>
      <c r="M2412" s="228"/>
      <c r="N2412" s="229"/>
      <c r="O2412" s="229"/>
      <c r="P2412" s="229"/>
      <c r="Q2412" s="229"/>
      <c r="R2412" s="229"/>
      <c r="S2412" s="229"/>
      <c r="T2412" s="230"/>
      <c r="AT2412" s="231" t="s">
        <v>213</v>
      </c>
      <c r="AU2412" s="231" t="s">
        <v>84</v>
      </c>
      <c r="AV2412" s="15" t="s">
        <v>82</v>
      </c>
      <c r="AW2412" s="15" t="s">
        <v>35</v>
      </c>
      <c r="AX2412" s="15" t="s">
        <v>74</v>
      </c>
      <c r="AY2412" s="231" t="s">
        <v>197</v>
      </c>
    </row>
    <row r="2413" spans="1:65" s="15" customFormat="1" ht="11.25">
      <c r="B2413" s="222"/>
      <c r="C2413" s="223"/>
      <c r="D2413" s="201" t="s">
        <v>213</v>
      </c>
      <c r="E2413" s="224" t="s">
        <v>28</v>
      </c>
      <c r="F2413" s="225" t="s">
        <v>3128</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3" customFormat="1" ht="11.25">
      <c r="B2414" s="199"/>
      <c r="C2414" s="200"/>
      <c r="D2414" s="201" t="s">
        <v>213</v>
      </c>
      <c r="E2414" s="202" t="s">
        <v>28</v>
      </c>
      <c r="F2414" s="203" t="s">
        <v>3129</v>
      </c>
      <c r="G2414" s="200"/>
      <c r="H2414" s="204">
        <v>6</v>
      </c>
      <c r="I2414" s="205"/>
      <c r="J2414" s="200"/>
      <c r="K2414" s="200"/>
      <c r="L2414" s="206"/>
      <c r="M2414" s="207"/>
      <c r="N2414" s="208"/>
      <c r="O2414" s="208"/>
      <c r="P2414" s="208"/>
      <c r="Q2414" s="208"/>
      <c r="R2414" s="208"/>
      <c r="S2414" s="208"/>
      <c r="T2414" s="209"/>
      <c r="AT2414" s="210" t="s">
        <v>213</v>
      </c>
      <c r="AU2414" s="210" t="s">
        <v>84</v>
      </c>
      <c r="AV2414" s="13" t="s">
        <v>84</v>
      </c>
      <c r="AW2414" s="13" t="s">
        <v>35</v>
      </c>
      <c r="AX2414" s="13" t="s">
        <v>82</v>
      </c>
      <c r="AY2414" s="210" t="s">
        <v>197</v>
      </c>
    </row>
    <row r="2415" spans="1:65" s="2" customFormat="1" ht="16.5" customHeight="1">
      <c r="A2415" s="37"/>
      <c r="B2415" s="38"/>
      <c r="C2415" s="181" t="s">
        <v>3130</v>
      </c>
      <c r="D2415" s="181" t="s">
        <v>199</v>
      </c>
      <c r="E2415" s="182" t="s">
        <v>3131</v>
      </c>
      <c r="F2415" s="183" t="s">
        <v>3132</v>
      </c>
      <c r="G2415" s="184" t="s">
        <v>210</v>
      </c>
      <c r="H2415" s="185">
        <v>1</v>
      </c>
      <c r="I2415" s="186"/>
      <c r="J2415" s="187">
        <f>ROUND(I2415*H2415,2)</f>
        <v>0</v>
      </c>
      <c r="K2415" s="183" t="s">
        <v>28</v>
      </c>
      <c r="L2415" s="42"/>
      <c r="M2415" s="188" t="s">
        <v>28</v>
      </c>
      <c r="N2415" s="189" t="s">
        <v>45</v>
      </c>
      <c r="O2415" s="67"/>
      <c r="P2415" s="190">
        <f>O2415*H2415</f>
        <v>0</v>
      </c>
      <c r="Q2415" s="190">
        <v>0</v>
      </c>
      <c r="R2415" s="190">
        <f>Q2415*H2415</f>
        <v>0</v>
      </c>
      <c r="S2415" s="190">
        <v>0</v>
      </c>
      <c r="T2415" s="191">
        <f>S2415*H2415</f>
        <v>0</v>
      </c>
      <c r="U2415" s="37"/>
      <c r="V2415" s="37"/>
      <c r="W2415" s="37"/>
      <c r="X2415" s="37"/>
      <c r="Y2415" s="37"/>
      <c r="Z2415" s="37"/>
      <c r="AA2415" s="37"/>
      <c r="AB2415" s="37"/>
      <c r="AC2415" s="37"/>
      <c r="AD2415" s="37"/>
      <c r="AE2415" s="37"/>
      <c r="AR2415" s="192" t="s">
        <v>283</v>
      </c>
      <c r="AT2415" s="192" t="s">
        <v>199</v>
      </c>
      <c r="AU2415" s="192" t="s">
        <v>84</v>
      </c>
      <c r="AY2415" s="20" t="s">
        <v>197</v>
      </c>
      <c r="BE2415" s="193">
        <f>IF(N2415="základní",J2415,0)</f>
        <v>0</v>
      </c>
      <c r="BF2415" s="193">
        <f>IF(N2415="snížená",J2415,0)</f>
        <v>0</v>
      </c>
      <c r="BG2415" s="193">
        <f>IF(N2415="zákl. přenesená",J2415,0)</f>
        <v>0</v>
      </c>
      <c r="BH2415" s="193">
        <f>IF(N2415="sníž. přenesená",J2415,0)</f>
        <v>0</v>
      </c>
      <c r="BI2415" s="193">
        <f>IF(N2415="nulová",J2415,0)</f>
        <v>0</v>
      </c>
      <c r="BJ2415" s="20" t="s">
        <v>82</v>
      </c>
      <c r="BK2415" s="193">
        <f>ROUND(I2415*H2415,2)</f>
        <v>0</v>
      </c>
      <c r="BL2415" s="20" t="s">
        <v>283</v>
      </c>
      <c r="BM2415" s="192" t="s">
        <v>3133</v>
      </c>
    </row>
    <row r="2416" spans="1:65" s="15" customFormat="1" ht="11.25">
      <c r="B2416" s="222"/>
      <c r="C2416" s="223"/>
      <c r="D2416" s="201" t="s">
        <v>213</v>
      </c>
      <c r="E2416" s="224" t="s">
        <v>28</v>
      </c>
      <c r="F2416" s="225" t="s">
        <v>3126</v>
      </c>
      <c r="G2416" s="223"/>
      <c r="H2416" s="224" t="s">
        <v>28</v>
      </c>
      <c r="I2416" s="226"/>
      <c r="J2416" s="223"/>
      <c r="K2416" s="223"/>
      <c r="L2416" s="227"/>
      <c r="M2416" s="228"/>
      <c r="N2416" s="229"/>
      <c r="O2416" s="229"/>
      <c r="P2416" s="229"/>
      <c r="Q2416" s="229"/>
      <c r="R2416" s="229"/>
      <c r="S2416" s="229"/>
      <c r="T2416" s="230"/>
      <c r="AT2416" s="231" t="s">
        <v>213</v>
      </c>
      <c r="AU2416" s="231" t="s">
        <v>84</v>
      </c>
      <c r="AV2416" s="15" t="s">
        <v>82</v>
      </c>
      <c r="AW2416" s="15" t="s">
        <v>35</v>
      </c>
      <c r="AX2416" s="15" t="s">
        <v>74</v>
      </c>
      <c r="AY2416" s="231" t="s">
        <v>197</v>
      </c>
    </row>
    <row r="2417" spans="1:65" s="15" customFormat="1" ht="11.25">
      <c r="B2417" s="222"/>
      <c r="C2417" s="223"/>
      <c r="D2417" s="201" t="s">
        <v>213</v>
      </c>
      <c r="E2417" s="224" t="s">
        <v>28</v>
      </c>
      <c r="F2417" s="225" t="s">
        <v>3127</v>
      </c>
      <c r="G2417" s="223"/>
      <c r="H2417" s="224" t="s">
        <v>28</v>
      </c>
      <c r="I2417" s="226"/>
      <c r="J2417" s="223"/>
      <c r="K2417" s="223"/>
      <c r="L2417" s="227"/>
      <c r="M2417" s="228"/>
      <c r="N2417" s="229"/>
      <c r="O2417" s="229"/>
      <c r="P2417" s="229"/>
      <c r="Q2417" s="229"/>
      <c r="R2417" s="229"/>
      <c r="S2417" s="229"/>
      <c r="T2417" s="230"/>
      <c r="AT2417" s="231" t="s">
        <v>213</v>
      </c>
      <c r="AU2417" s="231" t="s">
        <v>84</v>
      </c>
      <c r="AV2417" s="15" t="s">
        <v>82</v>
      </c>
      <c r="AW2417" s="15" t="s">
        <v>35</v>
      </c>
      <c r="AX2417" s="15" t="s">
        <v>74</v>
      </c>
      <c r="AY2417" s="231" t="s">
        <v>197</v>
      </c>
    </row>
    <row r="2418" spans="1:65" s="15" customFormat="1" ht="11.25">
      <c r="B2418" s="222"/>
      <c r="C2418" s="223"/>
      <c r="D2418" s="201" t="s">
        <v>213</v>
      </c>
      <c r="E2418" s="224" t="s">
        <v>28</v>
      </c>
      <c r="F2418" s="225" t="s">
        <v>3128</v>
      </c>
      <c r="G2418" s="223"/>
      <c r="H2418" s="224" t="s">
        <v>28</v>
      </c>
      <c r="I2418" s="226"/>
      <c r="J2418" s="223"/>
      <c r="K2418" s="223"/>
      <c r="L2418" s="227"/>
      <c r="M2418" s="228"/>
      <c r="N2418" s="229"/>
      <c r="O2418" s="229"/>
      <c r="P2418" s="229"/>
      <c r="Q2418" s="229"/>
      <c r="R2418" s="229"/>
      <c r="S2418" s="229"/>
      <c r="T2418" s="230"/>
      <c r="AT2418" s="231" t="s">
        <v>213</v>
      </c>
      <c r="AU2418" s="231" t="s">
        <v>84</v>
      </c>
      <c r="AV2418" s="15" t="s">
        <v>82</v>
      </c>
      <c r="AW2418" s="15" t="s">
        <v>35</v>
      </c>
      <c r="AX2418" s="15" t="s">
        <v>74</v>
      </c>
      <c r="AY2418" s="231" t="s">
        <v>197</v>
      </c>
    </row>
    <row r="2419" spans="1:65" s="13" customFormat="1" ht="11.25">
      <c r="B2419" s="199"/>
      <c r="C2419" s="200"/>
      <c r="D2419" s="201" t="s">
        <v>213</v>
      </c>
      <c r="E2419" s="202" t="s">
        <v>28</v>
      </c>
      <c r="F2419" s="203" t="s">
        <v>3134</v>
      </c>
      <c r="G2419" s="200"/>
      <c r="H2419" s="204">
        <v>1</v>
      </c>
      <c r="I2419" s="205"/>
      <c r="J2419" s="200"/>
      <c r="K2419" s="200"/>
      <c r="L2419" s="206"/>
      <c r="M2419" s="207"/>
      <c r="N2419" s="208"/>
      <c r="O2419" s="208"/>
      <c r="P2419" s="208"/>
      <c r="Q2419" s="208"/>
      <c r="R2419" s="208"/>
      <c r="S2419" s="208"/>
      <c r="T2419" s="209"/>
      <c r="AT2419" s="210" t="s">
        <v>213</v>
      </c>
      <c r="AU2419" s="210" t="s">
        <v>84</v>
      </c>
      <c r="AV2419" s="13" t="s">
        <v>84</v>
      </c>
      <c r="AW2419" s="13" t="s">
        <v>35</v>
      </c>
      <c r="AX2419" s="13" t="s">
        <v>82</v>
      </c>
      <c r="AY2419" s="210" t="s">
        <v>197</v>
      </c>
    </row>
    <row r="2420" spans="1:65" s="2" customFormat="1" ht="16.5" customHeight="1">
      <c r="A2420" s="37"/>
      <c r="B2420" s="38"/>
      <c r="C2420" s="181" t="s">
        <v>3135</v>
      </c>
      <c r="D2420" s="181" t="s">
        <v>199</v>
      </c>
      <c r="E2420" s="182" t="s">
        <v>3136</v>
      </c>
      <c r="F2420" s="183" t="s">
        <v>3137</v>
      </c>
      <c r="G2420" s="184" t="s">
        <v>210</v>
      </c>
      <c r="H2420" s="185">
        <v>7</v>
      </c>
      <c r="I2420" s="186"/>
      <c r="J2420" s="187">
        <f>ROUND(I2420*H2420,2)</f>
        <v>0</v>
      </c>
      <c r="K2420" s="183" t="s">
        <v>28</v>
      </c>
      <c r="L2420" s="42"/>
      <c r="M2420" s="188" t="s">
        <v>28</v>
      </c>
      <c r="N2420" s="189" t="s">
        <v>45</v>
      </c>
      <c r="O2420" s="67"/>
      <c r="P2420" s="190">
        <f>O2420*H2420</f>
        <v>0</v>
      </c>
      <c r="Q2420" s="190">
        <v>0</v>
      </c>
      <c r="R2420" s="190">
        <f>Q2420*H2420</f>
        <v>0</v>
      </c>
      <c r="S2420" s="190">
        <v>0</v>
      </c>
      <c r="T2420" s="191">
        <f>S2420*H2420</f>
        <v>0</v>
      </c>
      <c r="U2420" s="37"/>
      <c r="V2420" s="37"/>
      <c r="W2420" s="37"/>
      <c r="X2420" s="37"/>
      <c r="Y2420" s="37"/>
      <c r="Z2420" s="37"/>
      <c r="AA2420" s="37"/>
      <c r="AB2420" s="37"/>
      <c r="AC2420" s="37"/>
      <c r="AD2420" s="37"/>
      <c r="AE2420" s="37"/>
      <c r="AR2420" s="192" t="s">
        <v>283</v>
      </c>
      <c r="AT2420" s="192" t="s">
        <v>199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3138</v>
      </c>
    </row>
    <row r="2421" spans="1:65" s="15" customFormat="1" ht="11.25">
      <c r="B2421" s="222"/>
      <c r="C2421" s="223"/>
      <c r="D2421" s="201" t="s">
        <v>213</v>
      </c>
      <c r="E2421" s="224" t="s">
        <v>28</v>
      </c>
      <c r="F2421" s="225" t="s">
        <v>3126</v>
      </c>
      <c r="G2421" s="223"/>
      <c r="H2421" s="224" t="s">
        <v>28</v>
      </c>
      <c r="I2421" s="226"/>
      <c r="J2421" s="223"/>
      <c r="K2421" s="223"/>
      <c r="L2421" s="227"/>
      <c r="M2421" s="228"/>
      <c r="N2421" s="229"/>
      <c r="O2421" s="229"/>
      <c r="P2421" s="229"/>
      <c r="Q2421" s="229"/>
      <c r="R2421" s="229"/>
      <c r="S2421" s="229"/>
      <c r="T2421" s="230"/>
      <c r="AT2421" s="231" t="s">
        <v>213</v>
      </c>
      <c r="AU2421" s="231" t="s">
        <v>84</v>
      </c>
      <c r="AV2421" s="15" t="s">
        <v>82</v>
      </c>
      <c r="AW2421" s="15" t="s">
        <v>35</v>
      </c>
      <c r="AX2421" s="15" t="s">
        <v>74</v>
      </c>
      <c r="AY2421" s="231" t="s">
        <v>197</v>
      </c>
    </row>
    <row r="2422" spans="1:65" s="15" customFormat="1" ht="11.25">
      <c r="B2422" s="222"/>
      <c r="C2422" s="223"/>
      <c r="D2422" s="201" t="s">
        <v>213</v>
      </c>
      <c r="E2422" s="224" t="s">
        <v>28</v>
      </c>
      <c r="F2422" s="225" t="s">
        <v>3127</v>
      </c>
      <c r="G2422" s="223"/>
      <c r="H2422" s="224" t="s">
        <v>28</v>
      </c>
      <c r="I2422" s="226"/>
      <c r="J2422" s="223"/>
      <c r="K2422" s="223"/>
      <c r="L2422" s="227"/>
      <c r="M2422" s="228"/>
      <c r="N2422" s="229"/>
      <c r="O2422" s="229"/>
      <c r="P2422" s="229"/>
      <c r="Q2422" s="229"/>
      <c r="R2422" s="229"/>
      <c r="S2422" s="229"/>
      <c r="T2422" s="230"/>
      <c r="AT2422" s="231" t="s">
        <v>213</v>
      </c>
      <c r="AU2422" s="231" t="s">
        <v>84</v>
      </c>
      <c r="AV2422" s="15" t="s">
        <v>82</v>
      </c>
      <c r="AW2422" s="15" t="s">
        <v>35</v>
      </c>
      <c r="AX2422" s="15" t="s">
        <v>74</v>
      </c>
      <c r="AY2422" s="231" t="s">
        <v>197</v>
      </c>
    </row>
    <row r="2423" spans="1:65" s="15" customFormat="1" ht="11.25">
      <c r="B2423" s="222"/>
      <c r="C2423" s="223"/>
      <c r="D2423" s="201" t="s">
        <v>213</v>
      </c>
      <c r="E2423" s="224" t="s">
        <v>28</v>
      </c>
      <c r="F2423" s="225" t="s">
        <v>3128</v>
      </c>
      <c r="G2423" s="223"/>
      <c r="H2423" s="224" t="s">
        <v>28</v>
      </c>
      <c r="I2423" s="226"/>
      <c r="J2423" s="223"/>
      <c r="K2423" s="223"/>
      <c r="L2423" s="227"/>
      <c r="M2423" s="228"/>
      <c r="N2423" s="229"/>
      <c r="O2423" s="229"/>
      <c r="P2423" s="229"/>
      <c r="Q2423" s="229"/>
      <c r="R2423" s="229"/>
      <c r="S2423" s="229"/>
      <c r="T2423" s="230"/>
      <c r="AT2423" s="231" t="s">
        <v>213</v>
      </c>
      <c r="AU2423" s="231" t="s">
        <v>84</v>
      </c>
      <c r="AV2423" s="15" t="s">
        <v>82</v>
      </c>
      <c r="AW2423" s="15" t="s">
        <v>35</v>
      </c>
      <c r="AX2423" s="15" t="s">
        <v>74</v>
      </c>
      <c r="AY2423" s="231" t="s">
        <v>197</v>
      </c>
    </row>
    <row r="2424" spans="1:65" s="13" customFormat="1" ht="11.25">
      <c r="B2424" s="199"/>
      <c r="C2424" s="200"/>
      <c r="D2424" s="201" t="s">
        <v>213</v>
      </c>
      <c r="E2424" s="202" t="s">
        <v>28</v>
      </c>
      <c r="F2424" s="203" t="s">
        <v>3139</v>
      </c>
      <c r="G2424" s="200"/>
      <c r="H2424" s="204">
        <v>7</v>
      </c>
      <c r="I2424" s="205"/>
      <c r="J2424" s="200"/>
      <c r="K2424" s="200"/>
      <c r="L2424" s="206"/>
      <c r="M2424" s="207"/>
      <c r="N2424" s="208"/>
      <c r="O2424" s="208"/>
      <c r="P2424" s="208"/>
      <c r="Q2424" s="208"/>
      <c r="R2424" s="208"/>
      <c r="S2424" s="208"/>
      <c r="T2424" s="209"/>
      <c r="AT2424" s="210" t="s">
        <v>213</v>
      </c>
      <c r="AU2424" s="210" t="s">
        <v>84</v>
      </c>
      <c r="AV2424" s="13" t="s">
        <v>84</v>
      </c>
      <c r="AW2424" s="13" t="s">
        <v>35</v>
      </c>
      <c r="AX2424" s="13" t="s">
        <v>82</v>
      </c>
      <c r="AY2424" s="210" t="s">
        <v>197</v>
      </c>
    </row>
    <row r="2425" spans="1:65" s="2" customFormat="1" ht="16.5" customHeight="1">
      <c r="A2425" s="37"/>
      <c r="B2425" s="38"/>
      <c r="C2425" s="181" t="s">
        <v>3140</v>
      </c>
      <c r="D2425" s="181" t="s">
        <v>199</v>
      </c>
      <c r="E2425" s="182" t="s">
        <v>3141</v>
      </c>
      <c r="F2425" s="183" t="s">
        <v>3142</v>
      </c>
      <c r="G2425" s="184" t="s">
        <v>210</v>
      </c>
      <c r="H2425" s="185">
        <v>1</v>
      </c>
      <c r="I2425" s="186"/>
      <c r="J2425" s="187">
        <f>ROUND(I2425*H2425,2)</f>
        <v>0</v>
      </c>
      <c r="K2425" s="183" t="s">
        <v>28</v>
      </c>
      <c r="L2425" s="42"/>
      <c r="M2425" s="188" t="s">
        <v>28</v>
      </c>
      <c r="N2425" s="189" t="s">
        <v>45</v>
      </c>
      <c r="O2425" s="67"/>
      <c r="P2425" s="190">
        <f>O2425*H2425</f>
        <v>0</v>
      </c>
      <c r="Q2425" s="190">
        <v>0</v>
      </c>
      <c r="R2425" s="190">
        <f>Q2425*H2425</f>
        <v>0</v>
      </c>
      <c r="S2425" s="190">
        <v>0</v>
      </c>
      <c r="T2425" s="191">
        <f>S2425*H2425</f>
        <v>0</v>
      </c>
      <c r="U2425" s="37"/>
      <c r="V2425" s="37"/>
      <c r="W2425" s="37"/>
      <c r="X2425" s="37"/>
      <c r="Y2425" s="37"/>
      <c r="Z2425" s="37"/>
      <c r="AA2425" s="37"/>
      <c r="AB2425" s="37"/>
      <c r="AC2425" s="37"/>
      <c r="AD2425" s="37"/>
      <c r="AE2425" s="37"/>
      <c r="AR2425" s="192" t="s">
        <v>283</v>
      </c>
      <c r="AT2425" s="192" t="s">
        <v>199</v>
      </c>
      <c r="AU2425" s="192" t="s">
        <v>84</v>
      </c>
      <c r="AY2425" s="20" t="s">
        <v>197</v>
      </c>
      <c r="BE2425" s="193">
        <f>IF(N2425="základní",J2425,0)</f>
        <v>0</v>
      </c>
      <c r="BF2425" s="193">
        <f>IF(N2425="snížená",J2425,0)</f>
        <v>0</v>
      </c>
      <c r="BG2425" s="193">
        <f>IF(N2425="zákl. přenesená",J2425,0)</f>
        <v>0</v>
      </c>
      <c r="BH2425" s="193">
        <f>IF(N2425="sníž. přenesená",J2425,0)</f>
        <v>0</v>
      </c>
      <c r="BI2425" s="193">
        <f>IF(N2425="nulová",J2425,0)</f>
        <v>0</v>
      </c>
      <c r="BJ2425" s="20" t="s">
        <v>82</v>
      </c>
      <c r="BK2425" s="193">
        <f>ROUND(I2425*H2425,2)</f>
        <v>0</v>
      </c>
      <c r="BL2425" s="20" t="s">
        <v>283</v>
      </c>
      <c r="BM2425" s="192" t="s">
        <v>3143</v>
      </c>
    </row>
    <row r="2426" spans="1:65" s="15" customFormat="1" ht="11.25">
      <c r="B2426" s="222"/>
      <c r="C2426" s="223"/>
      <c r="D2426" s="201" t="s">
        <v>213</v>
      </c>
      <c r="E2426" s="224" t="s">
        <v>28</v>
      </c>
      <c r="F2426" s="225" t="s">
        <v>3111</v>
      </c>
      <c r="G2426" s="223"/>
      <c r="H2426" s="224" t="s">
        <v>28</v>
      </c>
      <c r="I2426" s="226"/>
      <c r="J2426" s="223"/>
      <c r="K2426" s="223"/>
      <c r="L2426" s="227"/>
      <c r="M2426" s="228"/>
      <c r="N2426" s="229"/>
      <c r="O2426" s="229"/>
      <c r="P2426" s="229"/>
      <c r="Q2426" s="229"/>
      <c r="R2426" s="229"/>
      <c r="S2426" s="229"/>
      <c r="T2426" s="230"/>
      <c r="AT2426" s="231" t="s">
        <v>213</v>
      </c>
      <c r="AU2426" s="231" t="s">
        <v>84</v>
      </c>
      <c r="AV2426" s="15" t="s">
        <v>82</v>
      </c>
      <c r="AW2426" s="15" t="s">
        <v>35</v>
      </c>
      <c r="AX2426" s="15" t="s">
        <v>74</v>
      </c>
      <c r="AY2426" s="231" t="s">
        <v>197</v>
      </c>
    </row>
    <row r="2427" spans="1:65" s="15" customFormat="1" ht="11.25">
      <c r="B2427" s="222"/>
      <c r="C2427" s="223"/>
      <c r="D2427" s="201" t="s">
        <v>213</v>
      </c>
      <c r="E2427" s="224" t="s">
        <v>28</v>
      </c>
      <c r="F2427" s="225" t="s">
        <v>3127</v>
      </c>
      <c r="G2427" s="223"/>
      <c r="H2427" s="224" t="s">
        <v>28</v>
      </c>
      <c r="I2427" s="226"/>
      <c r="J2427" s="223"/>
      <c r="K2427" s="223"/>
      <c r="L2427" s="227"/>
      <c r="M2427" s="228"/>
      <c r="N2427" s="229"/>
      <c r="O2427" s="229"/>
      <c r="P2427" s="229"/>
      <c r="Q2427" s="229"/>
      <c r="R2427" s="229"/>
      <c r="S2427" s="229"/>
      <c r="T2427" s="230"/>
      <c r="AT2427" s="231" t="s">
        <v>213</v>
      </c>
      <c r="AU2427" s="231" t="s">
        <v>84</v>
      </c>
      <c r="AV2427" s="15" t="s">
        <v>82</v>
      </c>
      <c r="AW2427" s="15" t="s">
        <v>35</v>
      </c>
      <c r="AX2427" s="15" t="s">
        <v>74</v>
      </c>
      <c r="AY2427" s="231" t="s">
        <v>197</v>
      </c>
    </row>
    <row r="2428" spans="1:65" s="13" customFormat="1" ht="11.25">
      <c r="B2428" s="199"/>
      <c r="C2428" s="200"/>
      <c r="D2428" s="201" t="s">
        <v>213</v>
      </c>
      <c r="E2428" s="202" t="s">
        <v>28</v>
      </c>
      <c r="F2428" s="203" t="s">
        <v>3144</v>
      </c>
      <c r="G2428" s="200"/>
      <c r="H2428" s="204">
        <v>1</v>
      </c>
      <c r="I2428" s="205"/>
      <c r="J2428" s="200"/>
      <c r="K2428" s="200"/>
      <c r="L2428" s="206"/>
      <c r="M2428" s="207"/>
      <c r="N2428" s="208"/>
      <c r="O2428" s="208"/>
      <c r="P2428" s="208"/>
      <c r="Q2428" s="208"/>
      <c r="R2428" s="208"/>
      <c r="S2428" s="208"/>
      <c r="T2428" s="209"/>
      <c r="AT2428" s="210" t="s">
        <v>213</v>
      </c>
      <c r="AU2428" s="210" t="s">
        <v>84</v>
      </c>
      <c r="AV2428" s="13" t="s">
        <v>84</v>
      </c>
      <c r="AW2428" s="13" t="s">
        <v>35</v>
      </c>
      <c r="AX2428" s="13" t="s">
        <v>82</v>
      </c>
      <c r="AY2428" s="210" t="s">
        <v>197</v>
      </c>
    </row>
    <row r="2429" spans="1:65" s="2" customFormat="1" ht="21.75" customHeight="1">
      <c r="A2429" s="37"/>
      <c r="B2429" s="38"/>
      <c r="C2429" s="181" t="s">
        <v>3145</v>
      </c>
      <c r="D2429" s="181" t="s">
        <v>199</v>
      </c>
      <c r="E2429" s="182" t="s">
        <v>3146</v>
      </c>
      <c r="F2429" s="183" t="s">
        <v>3147</v>
      </c>
      <c r="G2429" s="184" t="s">
        <v>265</v>
      </c>
      <c r="H2429" s="185">
        <v>24.5</v>
      </c>
      <c r="I2429" s="186"/>
      <c r="J2429" s="187">
        <f>ROUND(I2429*H2429,2)</f>
        <v>0</v>
      </c>
      <c r="K2429" s="183" t="s">
        <v>203</v>
      </c>
      <c r="L2429" s="42"/>
      <c r="M2429" s="188" t="s">
        <v>28</v>
      </c>
      <c r="N2429" s="189" t="s">
        <v>45</v>
      </c>
      <c r="O2429" s="67"/>
      <c r="P2429" s="190">
        <f>O2429*H2429</f>
        <v>0</v>
      </c>
      <c r="Q2429" s="190">
        <v>0</v>
      </c>
      <c r="R2429" s="190">
        <f>Q2429*H2429</f>
        <v>0</v>
      </c>
      <c r="S2429" s="190">
        <v>0</v>
      </c>
      <c r="T2429" s="191">
        <f>S2429*H2429</f>
        <v>0</v>
      </c>
      <c r="U2429" s="37"/>
      <c r="V2429" s="37"/>
      <c r="W2429" s="37"/>
      <c r="X2429" s="37"/>
      <c r="Y2429" s="37"/>
      <c r="Z2429" s="37"/>
      <c r="AA2429" s="37"/>
      <c r="AB2429" s="37"/>
      <c r="AC2429" s="37"/>
      <c r="AD2429" s="37"/>
      <c r="AE2429" s="37"/>
      <c r="AR2429" s="192" t="s">
        <v>283</v>
      </c>
      <c r="AT2429" s="192" t="s">
        <v>199</v>
      </c>
      <c r="AU2429" s="192" t="s">
        <v>84</v>
      </c>
      <c r="AY2429" s="20" t="s">
        <v>197</v>
      </c>
      <c r="BE2429" s="193">
        <f>IF(N2429="základní",J2429,0)</f>
        <v>0</v>
      </c>
      <c r="BF2429" s="193">
        <f>IF(N2429="snížená",J2429,0)</f>
        <v>0</v>
      </c>
      <c r="BG2429" s="193">
        <f>IF(N2429="zákl. přenesená",J2429,0)</f>
        <v>0</v>
      </c>
      <c r="BH2429" s="193">
        <f>IF(N2429="sníž. přenesená",J2429,0)</f>
        <v>0</v>
      </c>
      <c r="BI2429" s="193">
        <f>IF(N2429="nulová",J2429,0)</f>
        <v>0</v>
      </c>
      <c r="BJ2429" s="20" t="s">
        <v>82</v>
      </c>
      <c r="BK2429" s="193">
        <f>ROUND(I2429*H2429,2)</f>
        <v>0</v>
      </c>
      <c r="BL2429" s="20" t="s">
        <v>283</v>
      </c>
      <c r="BM2429" s="192" t="s">
        <v>3148</v>
      </c>
    </row>
    <row r="2430" spans="1:65" s="2" customFormat="1" ht="11.25">
      <c r="A2430" s="37"/>
      <c r="B2430" s="38"/>
      <c r="C2430" s="39"/>
      <c r="D2430" s="194" t="s">
        <v>206</v>
      </c>
      <c r="E2430" s="39"/>
      <c r="F2430" s="195" t="s">
        <v>3149</v>
      </c>
      <c r="G2430" s="39"/>
      <c r="H2430" s="39"/>
      <c r="I2430" s="196"/>
      <c r="J2430" s="39"/>
      <c r="K2430" s="39"/>
      <c r="L2430" s="42"/>
      <c r="M2430" s="197"/>
      <c r="N2430" s="198"/>
      <c r="O2430" s="67"/>
      <c r="P2430" s="67"/>
      <c r="Q2430" s="67"/>
      <c r="R2430" s="67"/>
      <c r="S2430" s="67"/>
      <c r="T2430" s="68"/>
      <c r="U2430" s="37"/>
      <c r="V2430" s="37"/>
      <c r="W2430" s="37"/>
      <c r="X2430" s="37"/>
      <c r="Y2430" s="37"/>
      <c r="Z2430" s="37"/>
      <c r="AA2430" s="37"/>
      <c r="AB2430" s="37"/>
      <c r="AC2430" s="37"/>
      <c r="AD2430" s="37"/>
      <c r="AE2430" s="37"/>
      <c r="AT2430" s="20" t="s">
        <v>206</v>
      </c>
      <c r="AU2430" s="20" t="s">
        <v>84</v>
      </c>
    </row>
    <row r="2431" spans="1:65" s="15" customFormat="1" ht="11.25">
      <c r="B2431" s="222"/>
      <c r="C2431" s="223"/>
      <c r="D2431" s="201" t="s">
        <v>213</v>
      </c>
      <c r="E2431" s="224" t="s">
        <v>28</v>
      </c>
      <c r="F2431" s="225" t="s">
        <v>3126</v>
      </c>
      <c r="G2431" s="223"/>
      <c r="H2431" s="224" t="s">
        <v>28</v>
      </c>
      <c r="I2431" s="226"/>
      <c r="J2431" s="223"/>
      <c r="K2431" s="223"/>
      <c r="L2431" s="227"/>
      <c r="M2431" s="228"/>
      <c r="N2431" s="229"/>
      <c r="O2431" s="229"/>
      <c r="P2431" s="229"/>
      <c r="Q2431" s="229"/>
      <c r="R2431" s="229"/>
      <c r="S2431" s="229"/>
      <c r="T2431" s="230"/>
      <c r="AT2431" s="231" t="s">
        <v>213</v>
      </c>
      <c r="AU2431" s="231" t="s">
        <v>84</v>
      </c>
      <c r="AV2431" s="15" t="s">
        <v>82</v>
      </c>
      <c r="AW2431" s="15" t="s">
        <v>35</v>
      </c>
      <c r="AX2431" s="15" t="s">
        <v>74</v>
      </c>
      <c r="AY2431" s="231" t="s">
        <v>197</v>
      </c>
    </row>
    <row r="2432" spans="1:65" s="13" customFormat="1" ht="11.25">
      <c r="B2432" s="199"/>
      <c r="C2432" s="200"/>
      <c r="D2432" s="201" t="s">
        <v>213</v>
      </c>
      <c r="E2432" s="202" t="s">
        <v>28</v>
      </c>
      <c r="F2432" s="203" t="s">
        <v>3150</v>
      </c>
      <c r="G2432" s="200"/>
      <c r="H2432" s="204">
        <v>2.4</v>
      </c>
      <c r="I2432" s="205"/>
      <c r="J2432" s="200"/>
      <c r="K2432" s="200"/>
      <c r="L2432" s="206"/>
      <c r="M2432" s="207"/>
      <c r="N2432" s="208"/>
      <c r="O2432" s="208"/>
      <c r="P2432" s="208"/>
      <c r="Q2432" s="208"/>
      <c r="R2432" s="208"/>
      <c r="S2432" s="208"/>
      <c r="T2432" s="209"/>
      <c r="AT2432" s="210" t="s">
        <v>213</v>
      </c>
      <c r="AU2432" s="210" t="s">
        <v>84</v>
      </c>
      <c r="AV2432" s="13" t="s">
        <v>84</v>
      </c>
      <c r="AW2432" s="13" t="s">
        <v>35</v>
      </c>
      <c r="AX2432" s="13" t="s">
        <v>74</v>
      </c>
      <c r="AY2432" s="210" t="s">
        <v>197</v>
      </c>
    </row>
    <row r="2433" spans="1:65" s="13" customFormat="1" ht="11.25">
      <c r="B2433" s="199"/>
      <c r="C2433" s="200"/>
      <c r="D2433" s="201" t="s">
        <v>213</v>
      </c>
      <c r="E2433" s="202" t="s">
        <v>28</v>
      </c>
      <c r="F2433" s="203" t="s">
        <v>3151</v>
      </c>
      <c r="G2433" s="200"/>
      <c r="H2433" s="204">
        <v>2.2000000000000002</v>
      </c>
      <c r="I2433" s="205"/>
      <c r="J2433" s="200"/>
      <c r="K2433" s="200"/>
      <c r="L2433" s="206"/>
      <c r="M2433" s="207"/>
      <c r="N2433" s="208"/>
      <c r="O2433" s="208"/>
      <c r="P2433" s="208"/>
      <c r="Q2433" s="208"/>
      <c r="R2433" s="208"/>
      <c r="S2433" s="208"/>
      <c r="T2433" s="209"/>
      <c r="AT2433" s="210" t="s">
        <v>213</v>
      </c>
      <c r="AU2433" s="210" t="s">
        <v>84</v>
      </c>
      <c r="AV2433" s="13" t="s">
        <v>84</v>
      </c>
      <c r="AW2433" s="13" t="s">
        <v>35</v>
      </c>
      <c r="AX2433" s="13" t="s">
        <v>74</v>
      </c>
      <c r="AY2433" s="210" t="s">
        <v>197</v>
      </c>
    </row>
    <row r="2434" spans="1:65" s="13" customFormat="1" ht="11.25">
      <c r="B2434" s="199"/>
      <c r="C2434" s="200"/>
      <c r="D2434" s="201" t="s">
        <v>213</v>
      </c>
      <c r="E2434" s="202" t="s">
        <v>28</v>
      </c>
      <c r="F2434" s="203" t="s">
        <v>3152</v>
      </c>
      <c r="G2434" s="200"/>
      <c r="H2434" s="204">
        <v>12</v>
      </c>
      <c r="I2434" s="205"/>
      <c r="J2434" s="200"/>
      <c r="K2434" s="200"/>
      <c r="L2434" s="206"/>
      <c r="M2434" s="207"/>
      <c r="N2434" s="208"/>
      <c r="O2434" s="208"/>
      <c r="P2434" s="208"/>
      <c r="Q2434" s="208"/>
      <c r="R2434" s="208"/>
      <c r="S2434" s="208"/>
      <c r="T2434" s="209"/>
      <c r="AT2434" s="210" t="s">
        <v>213</v>
      </c>
      <c r="AU2434" s="210" t="s">
        <v>84</v>
      </c>
      <c r="AV2434" s="13" t="s">
        <v>84</v>
      </c>
      <c r="AW2434" s="13" t="s">
        <v>35</v>
      </c>
      <c r="AX2434" s="13" t="s">
        <v>74</v>
      </c>
      <c r="AY2434" s="210" t="s">
        <v>197</v>
      </c>
    </row>
    <row r="2435" spans="1:65" s="13" customFormat="1" ht="11.25">
      <c r="B2435" s="199"/>
      <c r="C2435" s="200"/>
      <c r="D2435" s="201" t="s">
        <v>213</v>
      </c>
      <c r="E2435" s="202" t="s">
        <v>28</v>
      </c>
      <c r="F2435" s="203" t="s">
        <v>3153</v>
      </c>
      <c r="G2435" s="200"/>
      <c r="H2435" s="204">
        <v>7.9</v>
      </c>
      <c r="I2435" s="205"/>
      <c r="J2435" s="200"/>
      <c r="K2435" s="200"/>
      <c r="L2435" s="206"/>
      <c r="M2435" s="207"/>
      <c r="N2435" s="208"/>
      <c r="O2435" s="208"/>
      <c r="P2435" s="208"/>
      <c r="Q2435" s="208"/>
      <c r="R2435" s="208"/>
      <c r="S2435" s="208"/>
      <c r="T2435" s="209"/>
      <c r="AT2435" s="210" t="s">
        <v>213</v>
      </c>
      <c r="AU2435" s="210" t="s">
        <v>84</v>
      </c>
      <c r="AV2435" s="13" t="s">
        <v>84</v>
      </c>
      <c r="AW2435" s="13" t="s">
        <v>35</v>
      </c>
      <c r="AX2435" s="13" t="s">
        <v>74</v>
      </c>
      <c r="AY2435" s="210" t="s">
        <v>197</v>
      </c>
    </row>
    <row r="2436" spans="1:65" s="14" customFormat="1" ht="11.25">
      <c r="B2436" s="211"/>
      <c r="C2436" s="212"/>
      <c r="D2436" s="201" t="s">
        <v>213</v>
      </c>
      <c r="E2436" s="213" t="s">
        <v>28</v>
      </c>
      <c r="F2436" s="214" t="s">
        <v>226</v>
      </c>
      <c r="G2436" s="212"/>
      <c r="H2436" s="215">
        <v>24.5</v>
      </c>
      <c r="I2436" s="216"/>
      <c r="J2436" s="212"/>
      <c r="K2436" s="212"/>
      <c r="L2436" s="217"/>
      <c r="M2436" s="218"/>
      <c r="N2436" s="219"/>
      <c r="O2436" s="219"/>
      <c r="P2436" s="219"/>
      <c r="Q2436" s="219"/>
      <c r="R2436" s="219"/>
      <c r="S2436" s="219"/>
      <c r="T2436" s="220"/>
      <c r="AT2436" s="221" t="s">
        <v>213</v>
      </c>
      <c r="AU2436" s="221" t="s">
        <v>84</v>
      </c>
      <c r="AV2436" s="14" t="s">
        <v>204</v>
      </c>
      <c r="AW2436" s="14" t="s">
        <v>35</v>
      </c>
      <c r="AX2436" s="14" t="s">
        <v>82</v>
      </c>
      <c r="AY2436" s="221" t="s">
        <v>197</v>
      </c>
    </row>
    <row r="2437" spans="1:65" s="2" customFormat="1" ht="16.5" customHeight="1">
      <c r="A2437" s="37"/>
      <c r="B2437" s="38"/>
      <c r="C2437" s="247" t="s">
        <v>3154</v>
      </c>
      <c r="D2437" s="247" t="s">
        <v>519</v>
      </c>
      <c r="E2437" s="248" t="s">
        <v>3155</v>
      </c>
      <c r="F2437" s="249" t="s">
        <v>3156</v>
      </c>
      <c r="G2437" s="250" t="s">
        <v>265</v>
      </c>
      <c r="H2437" s="251">
        <v>24.5</v>
      </c>
      <c r="I2437" s="252"/>
      <c r="J2437" s="253">
        <f>ROUND(I2437*H2437,2)</f>
        <v>0</v>
      </c>
      <c r="K2437" s="249" t="s">
        <v>203</v>
      </c>
      <c r="L2437" s="254"/>
      <c r="M2437" s="255" t="s">
        <v>28</v>
      </c>
      <c r="N2437" s="256" t="s">
        <v>45</v>
      </c>
      <c r="O2437" s="67"/>
      <c r="P2437" s="190">
        <f>O2437*H2437</f>
        <v>0</v>
      </c>
      <c r="Q2437" s="190">
        <v>1.5E-3</v>
      </c>
      <c r="R2437" s="190">
        <f>Q2437*H2437</f>
        <v>3.6749999999999998E-2</v>
      </c>
      <c r="S2437" s="190">
        <v>0</v>
      </c>
      <c r="T2437" s="191">
        <f>S2437*H2437</f>
        <v>0</v>
      </c>
      <c r="U2437" s="37"/>
      <c r="V2437" s="37"/>
      <c r="W2437" s="37"/>
      <c r="X2437" s="37"/>
      <c r="Y2437" s="37"/>
      <c r="Z2437" s="37"/>
      <c r="AA2437" s="37"/>
      <c r="AB2437" s="37"/>
      <c r="AC2437" s="37"/>
      <c r="AD2437" s="37"/>
      <c r="AE2437" s="37"/>
      <c r="AR2437" s="192" t="s">
        <v>365</v>
      </c>
      <c r="AT2437" s="192" t="s">
        <v>519</v>
      </c>
      <c r="AU2437" s="192" t="s">
        <v>84</v>
      </c>
      <c r="AY2437" s="20" t="s">
        <v>197</v>
      </c>
      <c r="BE2437" s="193">
        <f>IF(N2437="základní",J2437,0)</f>
        <v>0</v>
      </c>
      <c r="BF2437" s="193">
        <f>IF(N2437="snížená",J2437,0)</f>
        <v>0</v>
      </c>
      <c r="BG2437" s="193">
        <f>IF(N2437="zákl. přenesená",J2437,0)</f>
        <v>0</v>
      </c>
      <c r="BH2437" s="193">
        <f>IF(N2437="sníž. přenesená",J2437,0)</f>
        <v>0</v>
      </c>
      <c r="BI2437" s="193">
        <f>IF(N2437="nulová",J2437,0)</f>
        <v>0</v>
      </c>
      <c r="BJ2437" s="20" t="s">
        <v>82</v>
      </c>
      <c r="BK2437" s="193">
        <f>ROUND(I2437*H2437,2)</f>
        <v>0</v>
      </c>
      <c r="BL2437" s="20" t="s">
        <v>283</v>
      </c>
      <c r="BM2437" s="192" t="s">
        <v>3157</v>
      </c>
    </row>
    <row r="2438" spans="1:65" s="2" customFormat="1" ht="16.5" customHeight="1">
      <c r="A2438" s="37"/>
      <c r="B2438" s="38"/>
      <c r="C2438" s="247" t="s">
        <v>3158</v>
      </c>
      <c r="D2438" s="247" t="s">
        <v>519</v>
      </c>
      <c r="E2438" s="248" t="s">
        <v>3159</v>
      </c>
      <c r="F2438" s="249" t="s">
        <v>3160</v>
      </c>
      <c r="G2438" s="250" t="s">
        <v>3161</v>
      </c>
      <c r="H2438" s="251">
        <v>7</v>
      </c>
      <c r="I2438" s="252"/>
      <c r="J2438" s="253">
        <f>ROUND(I2438*H2438,2)</f>
        <v>0</v>
      </c>
      <c r="K2438" s="249" t="s">
        <v>203</v>
      </c>
      <c r="L2438" s="254"/>
      <c r="M2438" s="255" t="s">
        <v>28</v>
      </c>
      <c r="N2438" s="256" t="s">
        <v>45</v>
      </c>
      <c r="O2438" s="67"/>
      <c r="P2438" s="190">
        <f>O2438*H2438</f>
        <v>0</v>
      </c>
      <c r="Q2438" s="190">
        <v>2.0000000000000001E-4</v>
      </c>
      <c r="R2438" s="190">
        <f>Q2438*H2438</f>
        <v>1.4E-3</v>
      </c>
      <c r="S2438" s="190">
        <v>0</v>
      </c>
      <c r="T2438" s="191">
        <f>S2438*H2438</f>
        <v>0</v>
      </c>
      <c r="U2438" s="37"/>
      <c r="V2438" s="37"/>
      <c r="W2438" s="37"/>
      <c r="X2438" s="37"/>
      <c r="Y2438" s="37"/>
      <c r="Z2438" s="37"/>
      <c r="AA2438" s="37"/>
      <c r="AB2438" s="37"/>
      <c r="AC2438" s="37"/>
      <c r="AD2438" s="37"/>
      <c r="AE2438" s="37"/>
      <c r="AR2438" s="192" t="s">
        <v>365</v>
      </c>
      <c r="AT2438" s="192" t="s">
        <v>519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3162</v>
      </c>
    </row>
    <row r="2439" spans="1:65" s="2" customFormat="1" ht="21.75" customHeight="1">
      <c r="A2439" s="37"/>
      <c r="B2439" s="38"/>
      <c r="C2439" s="181" t="s">
        <v>3163</v>
      </c>
      <c r="D2439" s="181" t="s">
        <v>199</v>
      </c>
      <c r="E2439" s="182" t="s">
        <v>3164</v>
      </c>
      <c r="F2439" s="183" t="s">
        <v>3165</v>
      </c>
      <c r="G2439" s="184" t="s">
        <v>265</v>
      </c>
      <c r="H2439" s="185">
        <v>33.049999999999997</v>
      </c>
      <c r="I2439" s="186"/>
      <c r="J2439" s="187">
        <f>ROUND(I2439*H2439,2)</f>
        <v>0</v>
      </c>
      <c r="K2439" s="183" t="s">
        <v>203</v>
      </c>
      <c r="L2439" s="42"/>
      <c r="M2439" s="188" t="s">
        <v>28</v>
      </c>
      <c r="N2439" s="189" t="s">
        <v>45</v>
      </c>
      <c r="O2439" s="67"/>
      <c r="P2439" s="190">
        <f>O2439*H2439</f>
        <v>0</v>
      </c>
      <c r="Q2439" s="190">
        <v>0</v>
      </c>
      <c r="R2439" s="190">
        <f>Q2439*H2439</f>
        <v>0</v>
      </c>
      <c r="S2439" s="190">
        <v>0</v>
      </c>
      <c r="T2439" s="191">
        <f>S2439*H2439</f>
        <v>0</v>
      </c>
      <c r="U2439" s="37"/>
      <c r="V2439" s="37"/>
      <c r="W2439" s="37"/>
      <c r="X2439" s="37"/>
      <c r="Y2439" s="37"/>
      <c r="Z2439" s="37"/>
      <c r="AA2439" s="37"/>
      <c r="AB2439" s="37"/>
      <c r="AC2439" s="37"/>
      <c r="AD2439" s="37"/>
      <c r="AE2439" s="37"/>
      <c r="AR2439" s="192" t="s">
        <v>283</v>
      </c>
      <c r="AT2439" s="192" t="s">
        <v>199</v>
      </c>
      <c r="AU2439" s="192" t="s">
        <v>84</v>
      </c>
      <c r="AY2439" s="20" t="s">
        <v>197</v>
      </c>
      <c r="BE2439" s="193">
        <f>IF(N2439="základní",J2439,0)</f>
        <v>0</v>
      </c>
      <c r="BF2439" s="193">
        <f>IF(N2439="snížená",J2439,0)</f>
        <v>0</v>
      </c>
      <c r="BG2439" s="193">
        <f>IF(N2439="zákl. přenesená",J2439,0)</f>
        <v>0</v>
      </c>
      <c r="BH2439" s="193">
        <f>IF(N2439="sníž. přenesená",J2439,0)</f>
        <v>0</v>
      </c>
      <c r="BI2439" s="193">
        <f>IF(N2439="nulová",J2439,0)</f>
        <v>0</v>
      </c>
      <c r="BJ2439" s="20" t="s">
        <v>82</v>
      </c>
      <c r="BK2439" s="193">
        <f>ROUND(I2439*H2439,2)</f>
        <v>0</v>
      </c>
      <c r="BL2439" s="20" t="s">
        <v>283</v>
      </c>
      <c r="BM2439" s="192" t="s">
        <v>3166</v>
      </c>
    </row>
    <row r="2440" spans="1:65" s="2" customFormat="1" ht="11.25">
      <c r="A2440" s="37"/>
      <c r="B2440" s="38"/>
      <c r="C2440" s="39"/>
      <c r="D2440" s="194" t="s">
        <v>206</v>
      </c>
      <c r="E2440" s="39"/>
      <c r="F2440" s="195" t="s">
        <v>3167</v>
      </c>
      <c r="G2440" s="39"/>
      <c r="H2440" s="39"/>
      <c r="I2440" s="196"/>
      <c r="J2440" s="39"/>
      <c r="K2440" s="39"/>
      <c r="L2440" s="42"/>
      <c r="M2440" s="197"/>
      <c r="N2440" s="198"/>
      <c r="O2440" s="67"/>
      <c r="P2440" s="67"/>
      <c r="Q2440" s="67"/>
      <c r="R2440" s="67"/>
      <c r="S2440" s="67"/>
      <c r="T2440" s="68"/>
      <c r="U2440" s="37"/>
      <c r="V2440" s="37"/>
      <c r="W2440" s="37"/>
      <c r="X2440" s="37"/>
      <c r="Y2440" s="37"/>
      <c r="Z2440" s="37"/>
      <c r="AA2440" s="37"/>
      <c r="AB2440" s="37"/>
      <c r="AC2440" s="37"/>
      <c r="AD2440" s="37"/>
      <c r="AE2440" s="37"/>
      <c r="AT2440" s="20" t="s">
        <v>206</v>
      </c>
      <c r="AU2440" s="20" t="s">
        <v>84</v>
      </c>
    </row>
    <row r="2441" spans="1:65" s="15" customFormat="1" ht="11.25">
      <c r="B2441" s="222"/>
      <c r="C2441" s="223"/>
      <c r="D2441" s="201" t="s">
        <v>213</v>
      </c>
      <c r="E2441" s="224" t="s">
        <v>28</v>
      </c>
      <c r="F2441" s="225" t="s">
        <v>3126</v>
      </c>
      <c r="G2441" s="223"/>
      <c r="H2441" s="224" t="s">
        <v>28</v>
      </c>
      <c r="I2441" s="226"/>
      <c r="J2441" s="223"/>
      <c r="K2441" s="223"/>
      <c r="L2441" s="227"/>
      <c r="M2441" s="228"/>
      <c r="N2441" s="229"/>
      <c r="O2441" s="229"/>
      <c r="P2441" s="229"/>
      <c r="Q2441" s="229"/>
      <c r="R2441" s="229"/>
      <c r="S2441" s="229"/>
      <c r="T2441" s="230"/>
      <c r="AT2441" s="231" t="s">
        <v>213</v>
      </c>
      <c r="AU2441" s="231" t="s">
        <v>84</v>
      </c>
      <c r="AV2441" s="15" t="s">
        <v>82</v>
      </c>
      <c r="AW2441" s="15" t="s">
        <v>35</v>
      </c>
      <c r="AX2441" s="15" t="s">
        <v>74</v>
      </c>
      <c r="AY2441" s="231" t="s">
        <v>197</v>
      </c>
    </row>
    <row r="2442" spans="1:65" s="13" customFormat="1" ht="11.25">
      <c r="B2442" s="199"/>
      <c r="C2442" s="200"/>
      <c r="D2442" s="201" t="s">
        <v>213</v>
      </c>
      <c r="E2442" s="202" t="s">
        <v>28</v>
      </c>
      <c r="F2442" s="203" t="s">
        <v>3168</v>
      </c>
      <c r="G2442" s="200"/>
      <c r="H2442" s="204">
        <v>1.1000000000000001</v>
      </c>
      <c r="I2442" s="205"/>
      <c r="J2442" s="200"/>
      <c r="K2442" s="200"/>
      <c r="L2442" s="206"/>
      <c r="M2442" s="207"/>
      <c r="N2442" s="208"/>
      <c r="O2442" s="208"/>
      <c r="P2442" s="208"/>
      <c r="Q2442" s="208"/>
      <c r="R2442" s="208"/>
      <c r="S2442" s="208"/>
      <c r="T2442" s="209"/>
      <c r="AT2442" s="210" t="s">
        <v>213</v>
      </c>
      <c r="AU2442" s="210" t="s">
        <v>84</v>
      </c>
      <c r="AV2442" s="13" t="s">
        <v>84</v>
      </c>
      <c r="AW2442" s="13" t="s">
        <v>35</v>
      </c>
      <c r="AX2442" s="13" t="s">
        <v>74</v>
      </c>
      <c r="AY2442" s="210" t="s">
        <v>197</v>
      </c>
    </row>
    <row r="2443" spans="1:65" s="13" customFormat="1" ht="11.25">
      <c r="B2443" s="199"/>
      <c r="C2443" s="200"/>
      <c r="D2443" s="201" t="s">
        <v>213</v>
      </c>
      <c r="E2443" s="202" t="s">
        <v>28</v>
      </c>
      <c r="F2443" s="203" t="s">
        <v>3169</v>
      </c>
      <c r="G2443" s="200"/>
      <c r="H2443" s="204">
        <v>12</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74</v>
      </c>
      <c r="AY2443" s="210" t="s">
        <v>197</v>
      </c>
    </row>
    <row r="2444" spans="1:65" s="13" customFormat="1" ht="11.25">
      <c r="B2444" s="199"/>
      <c r="C2444" s="200"/>
      <c r="D2444" s="201" t="s">
        <v>213</v>
      </c>
      <c r="E2444" s="202" t="s">
        <v>28</v>
      </c>
      <c r="F2444" s="203" t="s">
        <v>3170</v>
      </c>
      <c r="G2444" s="200"/>
      <c r="H2444" s="204">
        <v>1.25</v>
      </c>
      <c r="I2444" s="205"/>
      <c r="J2444" s="200"/>
      <c r="K2444" s="200"/>
      <c r="L2444" s="206"/>
      <c r="M2444" s="207"/>
      <c r="N2444" s="208"/>
      <c r="O2444" s="208"/>
      <c r="P2444" s="208"/>
      <c r="Q2444" s="208"/>
      <c r="R2444" s="208"/>
      <c r="S2444" s="208"/>
      <c r="T2444" s="209"/>
      <c r="AT2444" s="210" t="s">
        <v>213</v>
      </c>
      <c r="AU2444" s="210" t="s">
        <v>84</v>
      </c>
      <c r="AV2444" s="13" t="s">
        <v>84</v>
      </c>
      <c r="AW2444" s="13" t="s">
        <v>35</v>
      </c>
      <c r="AX2444" s="13" t="s">
        <v>74</v>
      </c>
      <c r="AY2444" s="210" t="s">
        <v>197</v>
      </c>
    </row>
    <row r="2445" spans="1:65" s="13" customFormat="1" ht="11.25">
      <c r="B2445" s="199"/>
      <c r="C2445" s="200"/>
      <c r="D2445" s="201" t="s">
        <v>213</v>
      </c>
      <c r="E2445" s="202" t="s">
        <v>28</v>
      </c>
      <c r="F2445" s="203" t="s">
        <v>3171</v>
      </c>
      <c r="G2445" s="200"/>
      <c r="H2445" s="204">
        <v>4.7</v>
      </c>
      <c r="I2445" s="205"/>
      <c r="J2445" s="200"/>
      <c r="K2445" s="200"/>
      <c r="L2445" s="206"/>
      <c r="M2445" s="207"/>
      <c r="N2445" s="208"/>
      <c r="O2445" s="208"/>
      <c r="P2445" s="208"/>
      <c r="Q2445" s="208"/>
      <c r="R2445" s="208"/>
      <c r="S2445" s="208"/>
      <c r="T2445" s="209"/>
      <c r="AT2445" s="210" t="s">
        <v>213</v>
      </c>
      <c r="AU2445" s="210" t="s">
        <v>84</v>
      </c>
      <c r="AV2445" s="13" t="s">
        <v>84</v>
      </c>
      <c r="AW2445" s="13" t="s">
        <v>35</v>
      </c>
      <c r="AX2445" s="13" t="s">
        <v>74</v>
      </c>
      <c r="AY2445" s="210" t="s">
        <v>197</v>
      </c>
    </row>
    <row r="2446" spans="1:65" s="13" customFormat="1" ht="11.25">
      <c r="B2446" s="199"/>
      <c r="C2446" s="200"/>
      <c r="D2446" s="201" t="s">
        <v>213</v>
      </c>
      <c r="E2446" s="202" t="s">
        <v>28</v>
      </c>
      <c r="F2446" s="203" t="s">
        <v>3172</v>
      </c>
      <c r="G2446" s="200"/>
      <c r="H2446" s="204">
        <v>14</v>
      </c>
      <c r="I2446" s="205"/>
      <c r="J2446" s="200"/>
      <c r="K2446" s="200"/>
      <c r="L2446" s="206"/>
      <c r="M2446" s="207"/>
      <c r="N2446" s="208"/>
      <c r="O2446" s="208"/>
      <c r="P2446" s="208"/>
      <c r="Q2446" s="208"/>
      <c r="R2446" s="208"/>
      <c r="S2446" s="208"/>
      <c r="T2446" s="209"/>
      <c r="AT2446" s="210" t="s">
        <v>213</v>
      </c>
      <c r="AU2446" s="210" t="s">
        <v>84</v>
      </c>
      <c r="AV2446" s="13" t="s">
        <v>84</v>
      </c>
      <c r="AW2446" s="13" t="s">
        <v>35</v>
      </c>
      <c r="AX2446" s="13" t="s">
        <v>74</v>
      </c>
      <c r="AY2446" s="210" t="s">
        <v>197</v>
      </c>
    </row>
    <row r="2447" spans="1:65" s="14" customFormat="1" ht="11.25">
      <c r="B2447" s="211"/>
      <c r="C2447" s="212"/>
      <c r="D2447" s="201" t="s">
        <v>213</v>
      </c>
      <c r="E2447" s="213" t="s">
        <v>28</v>
      </c>
      <c r="F2447" s="214" t="s">
        <v>226</v>
      </c>
      <c r="G2447" s="212"/>
      <c r="H2447" s="215">
        <v>33.049999999999997</v>
      </c>
      <c r="I2447" s="216"/>
      <c r="J2447" s="212"/>
      <c r="K2447" s="212"/>
      <c r="L2447" s="217"/>
      <c r="M2447" s="218"/>
      <c r="N2447" s="219"/>
      <c r="O2447" s="219"/>
      <c r="P2447" s="219"/>
      <c r="Q2447" s="219"/>
      <c r="R2447" s="219"/>
      <c r="S2447" s="219"/>
      <c r="T2447" s="220"/>
      <c r="AT2447" s="221" t="s">
        <v>213</v>
      </c>
      <c r="AU2447" s="221" t="s">
        <v>84</v>
      </c>
      <c r="AV2447" s="14" t="s">
        <v>204</v>
      </c>
      <c r="AW2447" s="14" t="s">
        <v>35</v>
      </c>
      <c r="AX2447" s="14" t="s">
        <v>82</v>
      </c>
      <c r="AY2447" s="221" t="s">
        <v>197</v>
      </c>
    </row>
    <row r="2448" spans="1:65" s="2" customFormat="1" ht="16.5" customHeight="1">
      <c r="A2448" s="37"/>
      <c r="B2448" s="38"/>
      <c r="C2448" s="247" t="s">
        <v>3173</v>
      </c>
      <c r="D2448" s="247" t="s">
        <v>519</v>
      </c>
      <c r="E2448" s="248" t="s">
        <v>3174</v>
      </c>
      <c r="F2448" s="249" t="s">
        <v>3175</v>
      </c>
      <c r="G2448" s="250" t="s">
        <v>265</v>
      </c>
      <c r="H2448" s="251">
        <v>33.049999999999997</v>
      </c>
      <c r="I2448" s="252"/>
      <c r="J2448" s="253">
        <f>ROUND(I2448*H2448,2)</f>
        <v>0</v>
      </c>
      <c r="K2448" s="249" t="s">
        <v>203</v>
      </c>
      <c r="L2448" s="254"/>
      <c r="M2448" s="255" t="s">
        <v>28</v>
      </c>
      <c r="N2448" s="256" t="s">
        <v>45</v>
      </c>
      <c r="O2448" s="67"/>
      <c r="P2448" s="190">
        <f>O2448*H2448</f>
        <v>0</v>
      </c>
      <c r="Q2448" s="190">
        <v>2.0999999999999999E-3</v>
      </c>
      <c r="R2448" s="190">
        <f>Q2448*H2448</f>
        <v>6.9404999999999994E-2</v>
      </c>
      <c r="S2448" s="190">
        <v>0</v>
      </c>
      <c r="T2448" s="191">
        <f>S2448*H2448</f>
        <v>0</v>
      </c>
      <c r="U2448" s="37"/>
      <c r="V2448" s="37"/>
      <c r="W2448" s="37"/>
      <c r="X2448" s="37"/>
      <c r="Y2448" s="37"/>
      <c r="Z2448" s="37"/>
      <c r="AA2448" s="37"/>
      <c r="AB2448" s="37"/>
      <c r="AC2448" s="37"/>
      <c r="AD2448" s="37"/>
      <c r="AE2448" s="37"/>
      <c r="AR2448" s="192" t="s">
        <v>365</v>
      </c>
      <c r="AT2448" s="192" t="s">
        <v>519</v>
      </c>
      <c r="AU2448" s="192" t="s">
        <v>84</v>
      </c>
      <c r="AY2448" s="20" t="s">
        <v>197</v>
      </c>
      <c r="BE2448" s="193">
        <f>IF(N2448="základní",J2448,0)</f>
        <v>0</v>
      </c>
      <c r="BF2448" s="193">
        <f>IF(N2448="snížená",J2448,0)</f>
        <v>0</v>
      </c>
      <c r="BG2448" s="193">
        <f>IF(N2448="zákl. přenesená",J2448,0)</f>
        <v>0</v>
      </c>
      <c r="BH2448" s="193">
        <f>IF(N2448="sníž. přenesená",J2448,0)</f>
        <v>0</v>
      </c>
      <c r="BI2448" s="193">
        <f>IF(N2448="nulová",J2448,0)</f>
        <v>0</v>
      </c>
      <c r="BJ2448" s="20" t="s">
        <v>82</v>
      </c>
      <c r="BK2448" s="193">
        <f>ROUND(I2448*H2448,2)</f>
        <v>0</v>
      </c>
      <c r="BL2448" s="20" t="s">
        <v>283</v>
      </c>
      <c r="BM2448" s="192" t="s">
        <v>3176</v>
      </c>
    </row>
    <row r="2449" spans="1:65" s="2" customFormat="1" ht="16.5" customHeight="1">
      <c r="A2449" s="37"/>
      <c r="B2449" s="38"/>
      <c r="C2449" s="247" t="s">
        <v>3177</v>
      </c>
      <c r="D2449" s="247" t="s">
        <v>519</v>
      </c>
      <c r="E2449" s="248" t="s">
        <v>3159</v>
      </c>
      <c r="F2449" s="249" t="s">
        <v>3160</v>
      </c>
      <c r="G2449" s="250" t="s">
        <v>3161</v>
      </c>
      <c r="H2449" s="251">
        <v>16</v>
      </c>
      <c r="I2449" s="252"/>
      <c r="J2449" s="253">
        <f>ROUND(I2449*H2449,2)</f>
        <v>0</v>
      </c>
      <c r="K2449" s="249" t="s">
        <v>203</v>
      </c>
      <c r="L2449" s="254"/>
      <c r="M2449" s="255" t="s">
        <v>28</v>
      </c>
      <c r="N2449" s="256" t="s">
        <v>45</v>
      </c>
      <c r="O2449" s="67"/>
      <c r="P2449" s="190">
        <f>O2449*H2449</f>
        <v>0</v>
      </c>
      <c r="Q2449" s="190">
        <v>2.0000000000000001E-4</v>
      </c>
      <c r="R2449" s="190">
        <f>Q2449*H2449</f>
        <v>3.2000000000000002E-3</v>
      </c>
      <c r="S2449" s="190">
        <v>0</v>
      </c>
      <c r="T2449" s="191">
        <f>S2449*H2449</f>
        <v>0</v>
      </c>
      <c r="U2449" s="37"/>
      <c r="V2449" s="37"/>
      <c r="W2449" s="37"/>
      <c r="X2449" s="37"/>
      <c r="Y2449" s="37"/>
      <c r="Z2449" s="37"/>
      <c r="AA2449" s="37"/>
      <c r="AB2449" s="37"/>
      <c r="AC2449" s="37"/>
      <c r="AD2449" s="37"/>
      <c r="AE2449" s="37"/>
      <c r="AR2449" s="192" t="s">
        <v>365</v>
      </c>
      <c r="AT2449" s="192" t="s">
        <v>519</v>
      </c>
      <c r="AU2449" s="192" t="s">
        <v>84</v>
      </c>
      <c r="AY2449" s="20" t="s">
        <v>197</v>
      </c>
      <c r="BE2449" s="193">
        <f>IF(N2449="základní",J2449,0)</f>
        <v>0</v>
      </c>
      <c r="BF2449" s="193">
        <f>IF(N2449="snížená",J2449,0)</f>
        <v>0</v>
      </c>
      <c r="BG2449" s="193">
        <f>IF(N2449="zákl. přenesená",J2449,0)</f>
        <v>0</v>
      </c>
      <c r="BH2449" s="193">
        <f>IF(N2449="sníž. přenesená",J2449,0)</f>
        <v>0</v>
      </c>
      <c r="BI2449" s="193">
        <f>IF(N2449="nulová",J2449,0)</f>
        <v>0</v>
      </c>
      <c r="BJ2449" s="20" t="s">
        <v>82</v>
      </c>
      <c r="BK2449" s="193">
        <f>ROUND(I2449*H2449,2)</f>
        <v>0</v>
      </c>
      <c r="BL2449" s="20" t="s">
        <v>283</v>
      </c>
      <c r="BM2449" s="192" t="s">
        <v>3178</v>
      </c>
    </row>
    <row r="2450" spans="1:65" s="2" customFormat="1" ht="24.2" customHeight="1">
      <c r="A2450" s="37"/>
      <c r="B2450" s="38"/>
      <c r="C2450" s="181" t="s">
        <v>3179</v>
      </c>
      <c r="D2450" s="181" t="s">
        <v>199</v>
      </c>
      <c r="E2450" s="182" t="s">
        <v>3180</v>
      </c>
      <c r="F2450" s="183" t="s">
        <v>3181</v>
      </c>
      <c r="G2450" s="184" t="s">
        <v>2978</v>
      </c>
      <c r="H2450" s="260"/>
      <c r="I2450" s="186"/>
      <c r="J2450" s="187">
        <f>ROUND(I2450*H2450,2)</f>
        <v>0</v>
      </c>
      <c r="K2450" s="183" t="s">
        <v>203</v>
      </c>
      <c r="L2450" s="42"/>
      <c r="M2450" s="188" t="s">
        <v>28</v>
      </c>
      <c r="N2450" s="189" t="s">
        <v>45</v>
      </c>
      <c r="O2450" s="67"/>
      <c r="P2450" s="190">
        <f>O2450*H2450</f>
        <v>0</v>
      </c>
      <c r="Q2450" s="190">
        <v>0</v>
      </c>
      <c r="R2450" s="190">
        <f>Q2450*H2450</f>
        <v>0</v>
      </c>
      <c r="S2450" s="190">
        <v>0</v>
      </c>
      <c r="T2450" s="191">
        <f>S2450*H2450</f>
        <v>0</v>
      </c>
      <c r="U2450" s="37"/>
      <c r="V2450" s="37"/>
      <c r="W2450" s="37"/>
      <c r="X2450" s="37"/>
      <c r="Y2450" s="37"/>
      <c r="Z2450" s="37"/>
      <c r="AA2450" s="37"/>
      <c r="AB2450" s="37"/>
      <c r="AC2450" s="37"/>
      <c r="AD2450" s="37"/>
      <c r="AE2450" s="37"/>
      <c r="AR2450" s="192" t="s">
        <v>283</v>
      </c>
      <c r="AT2450" s="192" t="s">
        <v>199</v>
      </c>
      <c r="AU2450" s="192" t="s">
        <v>84</v>
      </c>
      <c r="AY2450" s="20" t="s">
        <v>197</v>
      </c>
      <c r="BE2450" s="193">
        <f>IF(N2450="základní",J2450,0)</f>
        <v>0</v>
      </c>
      <c r="BF2450" s="193">
        <f>IF(N2450="snížená",J2450,0)</f>
        <v>0</v>
      </c>
      <c r="BG2450" s="193">
        <f>IF(N2450="zákl. přenesená",J2450,0)</f>
        <v>0</v>
      </c>
      <c r="BH2450" s="193">
        <f>IF(N2450="sníž. přenesená",J2450,0)</f>
        <v>0</v>
      </c>
      <c r="BI2450" s="193">
        <f>IF(N2450="nulová",J2450,0)</f>
        <v>0</v>
      </c>
      <c r="BJ2450" s="20" t="s">
        <v>82</v>
      </c>
      <c r="BK2450" s="193">
        <f>ROUND(I2450*H2450,2)</f>
        <v>0</v>
      </c>
      <c r="BL2450" s="20" t="s">
        <v>283</v>
      </c>
      <c r="BM2450" s="192" t="s">
        <v>3182</v>
      </c>
    </row>
    <row r="2451" spans="1:65" s="2" customFormat="1" ht="11.25">
      <c r="A2451" s="37"/>
      <c r="B2451" s="38"/>
      <c r="C2451" s="39"/>
      <c r="D2451" s="194" t="s">
        <v>206</v>
      </c>
      <c r="E2451" s="39"/>
      <c r="F2451" s="195" t="s">
        <v>3183</v>
      </c>
      <c r="G2451" s="39"/>
      <c r="H2451" s="39"/>
      <c r="I2451" s="196"/>
      <c r="J2451" s="39"/>
      <c r="K2451" s="39"/>
      <c r="L2451" s="42"/>
      <c r="M2451" s="197"/>
      <c r="N2451" s="198"/>
      <c r="O2451" s="67"/>
      <c r="P2451" s="67"/>
      <c r="Q2451" s="67"/>
      <c r="R2451" s="67"/>
      <c r="S2451" s="67"/>
      <c r="T2451" s="68"/>
      <c r="U2451" s="37"/>
      <c r="V2451" s="37"/>
      <c r="W2451" s="37"/>
      <c r="X2451" s="37"/>
      <c r="Y2451" s="37"/>
      <c r="Z2451" s="37"/>
      <c r="AA2451" s="37"/>
      <c r="AB2451" s="37"/>
      <c r="AC2451" s="37"/>
      <c r="AD2451" s="37"/>
      <c r="AE2451" s="37"/>
      <c r="AT2451" s="20" t="s">
        <v>206</v>
      </c>
      <c r="AU2451" s="20" t="s">
        <v>84</v>
      </c>
    </row>
    <row r="2452" spans="1:65" s="2" customFormat="1" ht="33" customHeight="1">
      <c r="A2452" s="37"/>
      <c r="B2452" s="38"/>
      <c r="C2452" s="181" t="s">
        <v>3184</v>
      </c>
      <c r="D2452" s="181" t="s">
        <v>199</v>
      </c>
      <c r="E2452" s="182" t="s">
        <v>3185</v>
      </c>
      <c r="F2452" s="183" t="s">
        <v>3186</v>
      </c>
      <c r="G2452" s="184" t="s">
        <v>2978</v>
      </c>
      <c r="H2452" s="260"/>
      <c r="I2452" s="186"/>
      <c r="J2452" s="187">
        <f>ROUND(I2452*H2452,2)</f>
        <v>0</v>
      </c>
      <c r="K2452" s="183" t="s">
        <v>203</v>
      </c>
      <c r="L2452" s="42"/>
      <c r="M2452" s="188" t="s">
        <v>28</v>
      </c>
      <c r="N2452" s="189" t="s">
        <v>45</v>
      </c>
      <c r="O2452" s="67"/>
      <c r="P2452" s="190">
        <f>O2452*H2452</f>
        <v>0</v>
      </c>
      <c r="Q2452" s="190">
        <v>0</v>
      </c>
      <c r="R2452" s="190">
        <f>Q2452*H2452</f>
        <v>0</v>
      </c>
      <c r="S2452" s="190">
        <v>0</v>
      </c>
      <c r="T2452" s="191">
        <f>S2452*H2452</f>
        <v>0</v>
      </c>
      <c r="U2452" s="37"/>
      <c r="V2452" s="37"/>
      <c r="W2452" s="37"/>
      <c r="X2452" s="37"/>
      <c r="Y2452" s="37"/>
      <c r="Z2452" s="37"/>
      <c r="AA2452" s="37"/>
      <c r="AB2452" s="37"/>
      <c r="AC2452" s="37"/>
      <c r="AD2452" s="37"/>
      <c r="AE2452" s="37"/>
      <c r="AR2452" s="192" t="s">
        <v>283</v>
      </c>
      <c r="AT2452" s="192" t="s">
        <v>199</v>
      </c>
      <c r="AU2452" s="192" t="s">
        <v>84</v>
      </c>
      <c r="AY2452" s="20" t="s">
        <v>197</v>
      </c>
      <c r="BE2452" s="193">
        <f>IF(N2452="základní",J2452,0)</f>
        <v>0</v>
      </c>
      <c r="BF2452" s="193">
        <f>IF(N2452="snížená",J2452,0)</f>
        <v>0</v>
      </c>
      <c r="BG2452" s="193">
        <f>IF(N2452="zákl. přenesená",J2452,0)</f>
        <v>0</v>
      </c>
      <c r="BH2452" s="193">
        <f>IF(N2452="sníž. přenesená",J2452,0)</f>
        <v>0</v>
      </c>
      <c r="BI2452" s="193">
        <f>IF(N2452="nulová",J2452,0)</f>
        <v>0</v>
      </c>
      <c r="BJ2452" s="20" t="s">
        <v>82</v>
      </c>
      <c r="BK2452" s="193">
        <f>ROUND(I2452*H2452,2)</f>
        <v>0</v>
      </c>
      <c r="BL2452" s="20" t="s">
        <v>283</v>
      </c>
      <c r="BM2452" s="192" t="s">
        <v>3187</v>
      </c>
    </row>
    <row r="2453" spans="1:65" s="2" customFormat="1" ht="11.25">
      <c r="A2453" s="37"/>
      <c r="B2453" s="38"/>
      <c r="C2453" s="39"/>
      <c r="D2453" s="194" t="s">
        <v>206</v>
      </c>
      <c r="E2453" s="39"/>
      <c r="F2453" s="195" t="s">
        <v>3188</v>
      </c>
      <c r="G2453" s="39"/>
      <c r="H2453" s="39"/>
      <c r="I2453" s="196"/>
      <c r="J2453" s="39"/>
      <c r="K2453" s="39"/>
      <c r="L2453" s="42"/>
      <c r="M2453" s="197"/>
      <c r="N2453" s="198"/>
      <c r="O2453" s="67"/>
      <c r="P2453" s="67"/>
      <c r="Q2453" s="67"/>
      <c r="R2453" s="67"/>
      <c r="S2453" s="67"/>
      <c r="T2453" s="68"/>
      <c r="U2453" s="37"/>
      <c r="V2453" s="37"/>
      <c r="W2453" s="37"/>
      <c r="X2453" s="37"/>
      <c r="Y2453" s="37"/>
      <c r="Z2453" s="37"/>
      <c r="AA2453" s="37"/>
      <c r="AB2453" s="37"/>
      <c r="AC2453" s="37"/>
      <c r="AD2453" s="37"/>
      <c r="AE2453" s="37"/>
      <c r="AT2453" s="20" t="s">
        <v>206</v>
      </c>
      <c r="AU2453" s="20" t="s">
        <v>84</v>
      </c>
    </row>
    <row r="2454" spans="1:65" s="12" customFormat="1" ht="22.9" customHeight="1">
      <c r="B2454" s="165"/>
      <c r="C2454" s="166"/>
      <c r="D2454" s="167" t="s">
        <v>73</v>
      </c>
      <c r="E2454" s="179" t="s">
        <v>3189</v>
      </c>
      <c r="F2454" s="179" t="s">
        <v>3190</v>
      </c>
      <c r="G2454" s="166"/>
      <c r="H2454" s="166"/>
      <c r="I2454" s="169"/>
      <c r="J2454" s="180">
        <f>BK2454</f>
        <v>0</v>
      </c>
      <c r="K2454" s="166"/>
      <c r="L2454" s="171"/>
      <c r="M2454" s="172"/>
      <c r="N2454" s="173"/>
      <c r="O2454" s="173"/>
      <c r="P2454" s="174">
        <f>SUM(P2455:P2701)</f>
        <v>0</v>
      </c>
      <c r="Q2454" s="173"/>
      <c r="R2454" s="174">
        <f>SUM(R2455:R2701)</f>
        <v>0.21447674</v>
      </c>
      <c r="S2454" s="173"/>
      <c r="T2454" s="175">
        <f>SUM(T2455:T2701)</f>
        <v>0</v>
      </c>
      <c r="AR2454" s="176" t="s">
        <v>84</v>
      </c>
      <c r="AT2454" s="177" t="s">
        <v>73</v>
      </c>
      <c r="AU2454" s="177" t="s">
        <v>82</v>
      </c>
      <c r="AY2454" s="176" t="s">
        <v>197</v>
      </c>
      <c r="BK2454" s="178">
        <f>SUM(BK2455:BK2701)</f>
        <v>0</v>
      </c>
    </row>
    <row r="2455" spans="1:65" s="2" customFormat="1" ht="16.5" customHeight="1">
      <c r="A2455" s="37"/>
      <c r="B2455" s="38"/>
      <c r="C2455" s="181" t="s">
        <v>3191</v>
      </c>
      <c r="D2455" s="181" t="s">
        <v>199</v>
      </c>
      <c r="E2455" s="182" t="s">
        <v>3192</v>
      </c>
      <c r="F2455" s="183" t="s">
        <v>3193</v>
      </c>
      <c r="G2455" s="184" t="s">
        <v>202</v>
      </c>
      <c r="H2455" s="185">
        <v>42.131</v>
      </c>
      <c r="I2455" s="186"/>
      <c r="J2455" s="187">
        <f>ROUND(I2455*H2455,2)</f>
        <v>0</v>
      </c>
      <c r="K2455" s="183" t="s">
        <v>203</v>
      </c>
      <c r="L2455" s="42"/>
      <c r="M2455" s="188" t="s">
        <v>28</v>
      </c>
      <c r="N2455" s="189" t="s">
        <v>45</v>
      </c>
      <c r="O2455" s="67"/>
      <c r="P2455" s="190">
        <f>O2455*H2455</f>
        <v>0</v>
      </c>
      <c r="Q2455" s="190">
        <v>6.0000000000000002E-5</v>
      </c>
      <c r="R2455" s="190">
        <f>Q2455*H2455</f>
        <v>2.5278600000000003E-3</v>
      </c>
      <c r="S2455" s="190">
        <v>0</v>
      </c>
      <c r="T2455" s="191">
        <f>S2455*H2455</f>
        <v>0</v>
      </c>
      <c r="U2455" s="37"/>
      <c r="V2455" s="37"/>
      <c r="W2455" s="37"/>
      <c r="X2455" s="37"/>
      <c r="Y2455" s="37"/>
      <c r="Z2455" s="37"/>
      <c r="AA2455" s="37"/>
      <c r="AB2455" s="37"/>
      <c r="AC2455" s="37"/>
      <c r="AD2455" s="37"/>
      <c r="AE2455" s="37"/>
      <c r="AR2455" s="192" t="s">
        <v>283</v>
      </c>
      <c r="AT2455" s="192" t="s">
        <v>199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3194</v>
      </c>
    </row>
    <row r="2456" spans="1:65" s="2" customFormat="1" ht="11.25">
      <c r="A2456" s="37"/>
      <c r="B2456" s="38"/>
      <c r="C2456" s="39"/>
      <c r="D2456" s="194" t="s">
        <v>206</v>
      </c>
      <c r="E2456" s="39"/>
      <c r="F2456" s="195" t="s">
        <v>3195</v>
      </c>
      <c r="G2456" s="39"/>
      <c r="H2456" s="39"/>
      <c r="I2456" s="196"/>
      <c r="J2456" s="39"/>
      <c r="K2456" s="39"/>
      <c r="L2456" s="42"/>
      <c r="M2456" s="197"/>
      <c r="N2456" s="198"/>
      <c r="O2456" s="67"/>
      <c r="P2456" s="67"/>
      <c r="Q2456" s="67"/>
      <c r="R2456" s="67"/>
      <c r="S2456" s="67"/>
      <c r="T2456" s="68"/>
      <c r="U2456" s="37"/>
      <c r="V2456" s="37"/>
      <c r="W2456" s="37"/>
      <c r="X2456" s="37"/>
      <c r="Y2456" s="37"/>
      <c r="Z2456" s="37"/>
      <c r="AA2456" s="37"/>
      <c r="AB2456" s="37"/>
      <c r="AC2456" s="37"/>
      <c r="AD2456" s="37"/>
      <c r="AE2456" s="37"/>
      <c r="AT2456" s="20" t="s">
        <v>206</v>
      </c>
      <c r="AU2456" s="20" t="s">
        <v>84</v>
      </c>
    </row>
    <row r="2457" spans="1:65" s="15" customFormat="1" ht="11.25">
      <c r="B2457" s="222"/>
      <c r="C2457" s="223"/>
      <c r="D2457" s="201" t="s">
        <v>213</v>
      </c>
      <c r="E2457" s="224" t="s">
        <v>28</v>
      </c>
      <c r="F2457" s="225" t="s">
        <v>3196</v>
      </c>
      <c r="G2457" s="223"/>
      <c r="H2457" s="224" t="s">
        <v>28</v>
      </c>
      <c r="I2457" s="226"/>
      <c r="J2457" s="223"/>
      <c r="K2457" s="223"/>
      <c r="L2457" s="227"/>
      <c r="M2457" s="228"/>
      <c r="N2457" s="229"/>
      <c r="O2457" s="229"/>
      <c r="P2457" s="229"/>
      <c r="Q2457" s="229"/>
      <c r="R2457" s="229"/>
      <c r="S2457" s="229"/>
      <c r="T2457" s="230"/>
      <c r="AT2457" s="231" t="s">
        <v>213</v>
      </c>
      <c r="AU2457" s="231" t="s">
        <v>84</v>
      </c>
      <c r="AV2457" s="15" t="s">
        <v>82</v>
      </c>
      <c r="AW2457" s="15" t="s">
        <v>35</v>
      </c>
      <c r="AX2457" s="15" t="s">
        <v>74</v>
      </c>
      <c r="AY2457" s="231" t="s">
        <v>197</v>
      </c>
    </row>
    <row r="2458" spans="1:65" s="15" customFormat="1" ht="11.25">
      <c r="B2458" s="222"/>
      <c r="C2458" s="223"/>
      <c r="D2458" s="201" t="s">
        <v>213</v>
      </c>
      <c r="E2458" s="224" t="s">
        <v>28</v>
      </c>
      <c r="F2458" s="225" t="s">
        <v>2937</v>
      </c>
      <c r="G2458" s="223"/>
      <c r="H2458" s="224" t="s">
        <v>28</v>
      </c>
      <c r="I2458" s="226"/>
      <c r="J2458" s="223"/>
      <c r="K2458" s="223"/>
      <c r="L2458" s="227"/>
      <c r="M2458" s="228"/>
      <c r="N2458" s="229"/>
      <c r="O2458" s="229"/>
      <c r="P2458" s="229"/>
      <c r="Q2458" s="229"/>
      <c r="R2458" s="229"/>
      <c r="S2458" s="229"/>
      <c r="T2458" s="230"/>
      <c r="AT2458" s="231" t="s">
        <v>213</v>
      </c>
      <c r="AU2458" s="231" t="s">
        <v>84</v>
      </c>
      <c r="AV2458" s="15" t="s">
        <v>82</v>
      </c>
      <c r="AW2458" s="15" t="s">
        <v>35</v>
      </c>
      <c r="AX2458" s="15" t="s">
        <v>74</v>
      </c>
      <c r="AY2458" s="231" t="s">
        <v>197</v>
      </c>
    </row>
    <row r="2459" spans="1:65" s="13" customFormat="1" ht="11.25">
      <c r="B2459" s="199"/>
      <c r="C2459" s="200"/>
      <c r="D2459" s="201" t="s">
        <v>213</v>
      </c>
      <c r="E2459" s="202" t="s">
        <v>28</v>
      </c>
      <c r="F2459" s="203" t="s">
        <v>3197</v>
      </c>
      <c r="G2459" s="200"/>
      <c r="H2459" s="204">
        <v>17.719000000000001</v>
      </c>
      <c r="I2459" s="205"/>
      <c r="J2459" s="200"/>
      <c r="K2459" s="200"/>
      <c r="L2459" s="206"/>
      <c r="M2459" s="207"/>
      <c r="N2459" s="208"/>
      <c r="O2459" s="208"/>
      <c r="P2459" s="208"/>
      <c r="Q2459" s="208"/>
      <c r="R2459" s="208"/>
      <c r="S2459" s="208"/>
      <c r="T2459" s="209"/>
      <c r="AT2459" s="210" t="s">
        <v>213</v>
      </c>
      <c r="AU2459" s="210" t="s">
        <v>84</v>
      </c>
      <c r="AV2459" s="13" t="s">
        <v>84</v>
      </c>
      <c r="AW2459" s="13" t="s">
        <v>35</v>
      </c>
      <c r="AX2459" s="13" t="s">
        <v>74</v>
      </c>
      <c r="AY2459" s="210" t="s">
        <v>197</v>
      </c>
    </row>
    <row r="2460" spans="1:65" s="13" customFormat="1" ht="11.25">
      <c r="B2460" s="199"/>
      <c r="C2460" s="200"/>
      <c r="D2460" s="201" t="s">
        <v>213</v>
      </c>
      <c r="E2460" s="202" t="s">
        <v>28</v>
      </c>
      <c r="F2460" s="203" t="s">
        <v>3198</v>
      </c>
      <c r="G2460" s="200"/>
      <c r="H2460" s="204">
        <v>17.350999999999999</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74</v>
      </c>
      <c r="AY2460" s="210" t="s">
        <v>197</v>
      </c>
    </row>
    <row r="2461" spans="1:65" s="13" customFormat="1" ht="11.25">
      <c r="B2461" s="199"/>
      <c r="C2461" s="200"/>
      <c r="D2461" s="201" t="s">
        <v>213</v>
      </c>
      <c r="E2461" s="202" t="s">
        <v>28</v>
      </c>
      <c r="F2461" s="203" t="s">
        <v>3199</v>
      </c>
      <c r="G2461" s="200"/>
      <c r="H2461" s="204">
        <v>7.0609999999999999</v>
      </c>
      <c r="I2461" s="205"/>
      <c r="J2461" s="200"/>
      <c r="K2461" s="200"/>
      <c r="L2461" s="206"/>
      <c r="M2461" s="207"/>
      <c r="N2461" s="208"/>
      <c r="O2461" s="208"/>
      <c r="P2461" s="208"/>
      <c r="Q2461" s="208"/>
      <c r="R2461" s="208"/>
      <c r="S2461" s="208"/>
      <c r="T2461" s="209"/>
      <c r="AT2461" s="210" t="s">
        <v>213</v>
      </c>
      <c r="AU2461" s="210" t="s">
        <v>84</v>
      </c>
      <c r="AV2461" s="13" t="s">
        <v>84</v>
      </c>
      <c r="AW2461" s="13" t="s">
        <v>35</v>
      </c>
      <c r="AX2461" s="13" t="s">
        <v>74</v>
      </c>
      <c r="AY2461" s="210" t="s">
        <v>197</v>
      </c>
    </row>
    <row r="2462" spans="1:65" s="14" customFormat="1" ht="11.25">
      <c r="B2462" s="211"/>
      <c r="C2462" s="212"/>
      <c r="D2462" s="201" t="s">
        <v>213</v>
      </c>
      <c r="E2462" s="213" t="s">
        <v>28</v>
      </c>
      <c r="F2462" s="214" t="s">
        <v>226</v>
      </c>
      <c r="G2462" s="212"/>
      <c r="H2462" s="215">
        <v>42.131</v>
      </c>
      <c r="I2462" s="216"/>
      <c r="J2462" s="212"/>
      <c r="K2462" s="212"/>
      <c r="L2462" s="217"/>
      <c r="M2462" s="218"/>
      <c r="N2462" s="219"/>
      <c r="O2462" s="219"/>
      <c r="P2462" s="219"/>
      <c r="Q2462" s="219"/>
      <c r="R2462" s="219"/>
      <c r="S2462" s="219"/>
      <c r="T2462" s="220"/>
      <c r="AT2462" s="221" t="s">
        <v>213</v>
      </c>
      <c r="AU2462" s="221" t="s">
        <v>84</v>
      </c>
      <c r="AV2462" s="14" t="s">
        <v>204</v>
      </c>
      <c r="AW2462" s="14" t="s">
        <v>35</v>
      </c>
      <c r="AX2462" s="14" t="s">
        <v>82</v>
      </c>
      <c r="AY2462" s="221" t="s">
        <v>197</v>
      </c>
    </row>
    <row r="2463" spans="1:65" s="2" customFormat="1" ht="16.5" customHeight="1">
      <c r="A2463" s="37"/>
      <c r="B2463" s="38"/>
      <c r="C2463" s="247" t="s">
        <v>3200</v>
      </c>
      <c r="D2463" s="247" t="s">
        <v>519</v>
      </c>
      <c r="E2463" s="248" t="s">
        <v>3201</v>
      </c>
      <c r="F2463" s="249" t="s">
        <v>3202</v>
      </c>
      <c r="G2463" s="250" t="s">
        <v>210</v>
      </c>
      <c r="H2463" s="251">
        <v>1</v>
      </c>
      <c r="I2463" s="252"/>
      <c r="J2463" s="253">
        <f>ROUND(I2463*H2463,2)</f>
        <v>0</v>
      </c>
      <c r="K2463" s="249" t="s">
        <v>28</v>
      </c>
      <c r="L2463" s="254"/>
      <c r="M2463" s="255" t="s">
        <v>28</v>
      </c>
      <c r="N2463" s="256" t="s">
        <v>45</v>
      </c>
      <c r="O2463" s="67"/>
      <c r="P2463" s="190">
        <f>O2463*H2463</f>
        <v>0</v>
      </c>
      <c r="Q2463" s="190">
        <v>0</v>
      </c>
      <c r="R2463" s="190">
        <f>Q2463*H2463</f>
        <v>0</v>
      </c>
      <c r="S2463" s="190">
        <v>0</v>
      </c>
      <c r="T2463" s="191">
        <f>S2463*H2463</f>
        <v>0</v>
      </c>
      <c r="U2463" s="37"/>
      <c r="V2463" s="37"/>
      <c r="W2463" s="37"/>
      <c r="X2463" s="37"/>
      <c r="Y2463" s="37"/>
      <c r="Z2463" s="37"/>
      <c r="AA2463" s="37"/>
      <c r="AB2463" s="37"/>
      <c r="AC2463" s="37"/>
      <c r="AD2463" s="37"/>
      <c r="AE2463" s="37"/>
      <c r="AR2463" s="192" t="s">
        <v>365</v>
      </c>
      <c r="AT2463" s="192" t="s">
        <v>519</v>
      </c>
      <c r="AU2463" s="192" t="s">
        <v>84</v>
      </c>
      <c r="AY2463" s="20" t="s">
        <v>197</v>
      </c>
      <c r="BE2463" s="193">
        <f>IF(N2463="základní",J2463,0)</f>
        <v>0</v>
      </c>
      <c r="BF2463" s="193">
        <f>IF(N2463="snížená",J2463,0)</f>
        <v>0</v>
      </c>
      <c r="BG2463" s="193">
        <f>IF(N2463="zákl. přenesená",J2463,0)</f>
        <v>0</v>
      </c>
      <c r="BH2463" s="193">
        <f>IF(N2463="sníž. přenesená",J2463,0)</f>
        <v>0</v>
      </c>
      <c r="BI2463" s="193">
        <f>IF(N2463="nulová",J2463,0)</f>
        <v>0</v>
      </c>
      <c r="BJ2463" s="20" t="s">
        <v>82</v>
      </c>
      <c r="BK2463" s="193">
        <f>ROUND(I2463*H2463,2)</f>
        <v>0</v>
      </c>
      <c r="BL2463" s="20" t="s">
        <v>283</v>
      </c>
      <c r="BM2463" s="192" t="s">
        <v>3203</v>
      </c>
    </row>
    <row r="2464" spans="1:65" s="15" customFormat="1" ht="11.25">
      <c r="B2464" s="222"/>
      <c r="C2464" s="223"/>
      <c r="D2464" s="201" t="s">
        <v>213</v>
      </c>
      <c r="E2464" s="224" t="s">
        <v>28</v>
      </c>
      <c r="F2464" s="225" t="s">
        <v>2937</v>
      </c>
      <c r="G2464" s="223"/>
      <c r="H2464" s="224" t="s">
        <v>28</v>
      </c>
      <c r="I2464" s="226"/>
      <c r="J2464" s="223"/>
      <c r="K2464" s="223"/>
      <c r="L2464" s="227"/>
      <c r="M2464" s="228"/>
      <c r="N2464" s="229"/>
      <c r="O2464" s="229"/>
      <c r="P2464" s="229"/>
      <c r="Q2464" s="229"/>
      <c r="R2464" s="229"/>
      <c r="S2464" s="229"/>
      <c r="T2464" s="230"/>
      <c r="AT2464" s="231" t="s">
        <v>213</v>
      </c>
      <c r="AU2464" s="231" t="s">
        <v>84</v>
      </c>
      <c r="AV2464" s="15" t="s">
        <v>82</v>
      </c>
      <c r="AW2464" s="15" t="s">
        <v>35</v>
      </c>
      <c r="AX2464" s="15" t="s">
        <v>74</v>
      </c>
      <c r="AY2464" s="231" t="s">
        <v>197</v>
      </c>
    </row>
    <row r="2465" spans="1:65" s="13" customFormat="1" ht="11.25">
      <c r="B2465" s="199"/>
      <c r="C2465" s="200"/>
      <c r="D2465" s="201" t="s">
        <v>213</v>
      </c>
      <c r="E2465" s="202" t="s">
        <v>28</v>
      </c>
      <c r="F2465" s="203" t="s">
        <v>3204</v>
      </c>
      <c r="G2465" s="200"/>
      <c r="H2465" s="204">
        <v>1</v>
      </c>
      <c r="I2465" s="205"/>
      <c r="J2465" s="200"/>
      <c r="K2465" s="200"/>
      <c r="L2465" s="206"/>
      <c r="M2465" s="207"/>
      <c r="N2465" s="208"/>
      <c r="O2465" s="208"/>
      <c r="P2465" s="208"/>
      <c r="Q2465" s="208"/>
      <c r="R2465" s="208"/>
      <c r="S2465" s="208"/>
      <c r="T2465" s="209"/>
      <c r="AT2465" s="210" t="s">
        <v>213</v>
      </c>
      <c r="AU2465" s="210" t="s">
        <v>84</v>
      </c>
      <c r="AV2465" s="13" t="s">
        <v>84</v>
      </c>
      <c r="AW2465" s="13" t="s">
        <v>35</v>
      </c>
      <c r="AX2465" s="13" t="s">
        <v>82</v>
      </c>
      <c r="AY2465" s="210" t="s">
        <v>197</v>
      </c>
    </row>
    <row r="2466" spans="1:65" s="2" customFormat="1" ht="16.5" customHeight="1">
      <c r="A2466" s="37"/>
      <c r="B2466" s="38"/>
      <c r="C2466" s="247" t="s">
        <v>3205</v>
      </c>
      <c r="D2466" s="247" t="s">
        <v>519</v>
      </c>
      <c r="E2466" s="248" t="s">
        <v>3206</v>
      </c>
      <c r="F2466" s="249" t="s">
        <v>3207</v>
      </c>
      <c r="G2466" s="250" t="s">
        <v>210</v>
      </c>
      <c r="H2466" s="251">
        <v>1</v>
      </c>
      <c r="I2466" s="252"/>
      <c r="J2466" s="253">
        <f>ROUND(I2466*H2466,2)</f>
        <v>0</v>
      </c>
      <c r="K2466" s="249" t="s">
        <v>28</v>
      </c>
      <c r="L2466" s="254"/>
      <c r="M2466" s="255" t="s">
        <v>28</v>
      </c>
      <c r="N2466" s="256" t="s">
        <v>45</v>
      </c>
      <c r="O2466" s="67"/>
      <c r="P2466" s="190">
        <f>O2466*H2466</f>
        <v>0</v>
      </c>
      <c r="Q2466" s="190">
        <v>0</v>
      </c>
      <c r="R2466" s="190">
        <f>Q2466*H2466</f>
        <v>0</v>
      </c>
      <c r="S2466" s="190">
        <v>0</v>
      </c>
      <c r="T2466" s="191">
        <f>S2466*H2466</f>
        <v>0</v>
      </c>
      <c r="U2466" s="37"/>
      <c r="V2466" s="37"/>
      <c r="W2466" s="37"/>
      <c r="X2466" s="37"/>
      <c r="Y2466" s="37"/>
      <c r="Z2466" s="37"/>
      <c r="AA2466" s="37"/>
      <c r="AB2466" s="37"/>
      <c r="AC2466" s="37"/>
      <c r="AD2466" s="37"/>
      <c r="AE2466" s="37"/>
      <c r="AR2466" s="192" t="s">
        <v>365</v>
      </c>
      <c r="AT2466" s="192" t="s">
        <v>519</v>
      </c>
      <c r="AU2466" s="192" t="s">
        <v>84</v>
      </c>
      <c r="AY2466" s="20" t="s">
        <v>197</v>
      </c>
      <c r="BE2466" s="193">
        <f>IF(N2466="základní",J2466,0)</f>
        <v>0</v>
      </c>
      <c r="BF2466" s="193">
        <f>IF(N2466="snížená",J2466,0)</f>
        <v>0</v>
      </c>
      <c r="BG2466" s="193">
        <f>IF(N2466="zákl. přenesená",J2466,0)</f>
        <v>0</v>
      </c>
      <c r="BH2466" s="193">
        <f>IF(N2466="sníž. přenesená",J2466,0)</f>
        <v>0</v>
      </c>
      <c r="BI2466" s="193">
        <f>IF(N2466="nulová",J2466,0)</f>
        <v>0</v>
      </c>
      <c r="BJ2466" s="20" t="s">
        <v>82</v>
      </c>
      <c r="BK2466" s="193">
        <f>ROUND(I2466*H2466,2)</f>
        <v>0</v>
      </c>
      <c r="BL2466" s="20" t="s">
        <v>283</v>
      </c>
      <c r="BM2466" s="192" t="s">
        <v>3208</v>
      </c>
    </row>
    <row r="2467" spans="1:65" s="15" customFormat="1" ht="11.25">
      <c r="B2467" s="222"/>
      <c r="C2467" s="223"/>
      <c r="D2467" s="201" t="s">
        <v>213</v>
      </c>
      <c r="E2467" s="224" t="s">
        <v>28</v>
      </c>
      <c r="F2467" s="225" t="s">
        <v>2937</v>
      </c>
      <c r="G2467" s="223"/>
      <c r="H2467" s="224" t="s">
        <v>28</v>
      </c>
      <c r="I2467" s="226"/>
      <c r="J2467" s="223"/>
      <c r="K2467" s="223"/>
      <c r="L2467" s="227"/>
      <c r="M2467" s="228"/>
      <c r="N2467" s="229"/>
      <c r="O2467" s="229"/>
      <c r="P2467" s="229"/>
      <c r="Q2467" s="229"/>
      <c r="R2467" s="229"/>
      <c r="S2467" s="229"/>
      <c r="T2467" s="230"/>
      <c r="AT2467" s="231" t="s">
        <v>213</v>
      </c>
      <c r="AU2467" s="231" t="s">
        <v>84</v>
      </c>
      <c r="AV2467" s="15" t="s">
        <v>82</v>
      </c>
      <c r="AW2467" s="15" t="s">
        <v>35</v>
      </c>
      <c r="AX2467" s="15" t="s">
        <v>74</v>
      </c>
      <c r="AY2467" s="231" t="s">
        <v>197</v>
      </c>
    </row>
    <row r="2468" spans="1:65" s="13" customFormat="1" ht="11.25">
      <c r="B2468" s="199"/>
      <c r="C2468" s="200"/>
      <c r="D2468" s="201" t="s">
        <v>213</v>
      </c>
      <c r="E2468" s="202" t="s">
        <v>28</v>
      </c>
      <c r="F2468" s="203" t="s">
        <v>3209</v>
      </c>
      <c r="G2468" s="200"/>
      <c r="H2468" s="204">
        <v>1</v>
      </c>
      <c r="I2468" s="205"/>
      <c r="J2468" s="200"/>
      <c r="K2468" s="200"/>
      <c r="L2468" s="206"/>
      <c r="M2468" s="207"/>
      <c r="N2468" s="208"/>
      <c r="O2468" s="208"/>
      <c r="P2468" s="208"/>
      <c r="Q2468" s="208"/>
      <c r="R2468" s="208"/>
      <c r="S2468" s="208"/>
      <c r="T2468" s="209"/>
      <c r="AT2468" s="210" t="s">
        <v>213</v>
      </c>
      <c r="AU2468" s="210" t="s">
        <v>84</v>
      </c>
      <c r="AV2468" s="13" t="s">
        <v>84</v>
      </c>
      <c r="AW2468" s="13" t="s">
        <v>35</v>
      </c>
      <c r="AX2468" s="13" t="s">
        <v>82</v>
      </c>
      <c r="AY2468" s="210" t="s">
        <v>197</v>
      </c>
    </row>
    <row r="2469" spans="1:65" s="2" customFormat="1" ht="16.5" customHeight="1">
      <c r="A2469" s="37"/>
      <c r="B2469" s="38"/>
      <c r="C2469" s="247" t="s">
        <v>3210</v>
      </c>
      <c r="D2469" s="247" t="s">
        <v>519</v>
      </c>
      <c r="E2469" s="248" t="s">
        <v>3211</v>
      </c>
      <c r="F2469" s="249" t="s">
        <v>3212</v>
      </c>
      <c r="G2469" s="250" t="s">
        <v>210</v>
      </c>
      <c r="H2469" s="251">
        <v>1</v>
      </c>
      <c r="I2469" s="252"/>
      <c r="J2469" s="253">
        <f>ROUND(I2469*H2469,2)</f>
        <v>0</v>
      </c>
      <c r="K2469" s="249" t="s">
        <v>28</v>
      </c>
      <c r="L2469" s="254"/>
      <c r="M2469" s="255" t="s">
        <v>28</v>
      </c>
      <c r="N2469" s="256" t="s">
        <v>45</v>
      </c>
      <c r="O2469" s="67"/>
      <c r="P2469" s="190">
        <f>O2469*H2469</f>
        <v>0</v>
      </c>
      <c r="Q2469" s="190">
        <v>0</v>
      </c>
      <c r="R2469" s="190">
        <f>Q2469*H2469</f>
        <v>0</v>
      </c>
      <c r="S2469" s="190">
        <v>0</v>
      </c>
      <c r="T2469" s="191">
        <f>S2469*H2469</f>
        <v>0</v>
      </c>
      <c r="U2469" s="37"/>
      <c r="V2469" s="37"/>
      <c r="W2469" s="37"/>
      <c r="X2469" s="37"/>
      <c r="Y2469" s="37"/>
      <c r="Z2469" s="37"/>
      <c r="AA2469" s="37"/>
      <c r="AB2469" s="37"/>
      <c r="AC2469" s="37"/>
      <c r="AD2469" s="37"/>
      <c r="AE2469" s="37"/>
      <c r="AR2469" s="192" t="s">
        <v>365</v>
      </c>
      <c r="AT2469" s="192" t="s">
        <v>519</v>
      </c>
      <c r="AU2469" s="192" t="s">
        <v>84</v>
      </c>
      <c r="AY2469" s="20" t="s">
        <v>197</v>
      </c>
      <c r="BE2469" s="193">
        <f>IF(N2469="základní",J2469,0)</f>
        <v>0</v>
      </c>
      <c r="BF2469" s="193">
        <f>IF(N2469="snížená",J2469,0)</f>
        <v>0</v>
      </c>
      <c r="BG2469" s="193">
        <f>IF(N2469="zákl. přenesená",J2469,0)</f>
        <v>0</v>
      </c>
      <c r="BH2469" s="193">
        <f>IF(N2469="sníž. přenesená",J2469,0)</f>
        <v>0</v>
      </c>
      <c r="BI2469" s="193">
        <f>IF(N2469="nulová",J2469,0)</f>
        <v>0</v>
      </c>
      <c r="BJ2469" s="20" t="s">
        <v>82</v>
      </c>
      <c r="BK2469" s="193">
        <f>ROUND(I2469*H2469,2)</f>
        <v>0</v>
      </c>
      <c r="BL2469" s="20" t="s">
        <v>283</v>
      </c>
      <c r="BM2469" s="192" t="s">
        <v>3213</v>
      </c>
    </row>
    <row r="2470" spans="1:65" s="15" customFormat="1" ht="11.25">
      <c r="B2470" s="222"/>
      <c r="C2470" s="223"/>
      <c r="D2470" s="201" t="s">
        <v>213</v>
      </c>
      <c r="E2470" s="224" t="s">
        <v>28</v>
      </c>
      <c r="F2470" s="225" t="s">
        <v>2937</v>
      </c>
      <c r="G2470" s="223"/>
      <c r="H2470" s="224" t="s">
        <v>28</v>
      </c>
      <c r="I2470" s="226"/>
      <c r="J2470" s="223"/>
      <c r="K2470" s="223"/>
      <c r="L2470" s="227"/>
      <c r="M2470" s="228"/>
      <c r="N2470" s="229"/>
      <c r="O2470" s="229"/>
      <c r="P2470" s="229"/>
      <c r="Q2470" s="229"/>
      <c r="R2470" s="229"/>
      <c r="S2470" s="229"/>
      <c r="T2470" s="230"/>
      <c r="AT2470" s="231" t="s">
        <v>213</v>
      </c>
      <c r="AU2470" s="231" t="s">
        <v>84</v>
      </c>
      <c r="AV2470" s="15" t="s">
        <v>82</v>
      </c>
      <c r="AW2470" s="15" t="s">
        <v>35</v>
      </c>
      <c r="AX2470" s="15" t="s">
        <v>74</v>
      </c>
      <c r="AY2470" s="231" t="s">
        <v>197</v>
      </c>
    </row>
    <row r="2471" spans="1:65" s="13" customFormat="1" ht="11.25">
      <c r="B2471" s="199"/>
      <c r="C2471" s="200"/>
      <c r="D2471" s="201" t="s">
        <v>213</v>
      </c>
      <c r="E2471" s="202" t="s">
        <v>28</v>
      </c>
      <c r="F2471" s="203" t="s">
        <v>3214</v>
      </c>
      <c r="G2471" s="200"/>
      <c r="H2471" s="204">
        <v>1</v>
      </c>
      <c r="I2471" s="205"/>
      <c r="J2471" s="200"/>
      <c r="K2471" s="200"/>
      <c r="L2471" s="206"/>
      <c r="M2471" s="207"/>
      <c r="N2471" s="208"/>
      <c r="O2471" s="208"/>
      <c r="P2471" s="208"/>
      <c r="Q2471" s="208"/>
      <c r="R2471" s="208"/>
      <c r="S2471" s="208"/>
      <c r="T2471" s="209"/>
      <c r="AT2471" s="210" t="s">
        <v>213</v>
      </c>
      <c r="AU2471" s="210" t="s">
        <v>84</v>
      </c>
      <c r="AV2471" s="13" t="s">
        <v>84</v>
      </c>
      <c r="AW2471" s="13" t="s">
        <v>35</v>
      </c>
      <c r="AX2471" s="13" t="s">
        <v>82</v>
      </c>
      <c r="AY2471" s="210" t="s">
        <v>197</v>
      </c>
    </row>
    <row r="2472" spans="1:65" s="2" customFormat="1" ht="16.5" customHeight="1">
      <c r="A2472" s="37"/>
      <c r="B2472" s="38"/>
      <c r="C2472" s="181" t="s">
        <v>3215</v>
      </c>
      <c r="D2472" s="181" t="s">
        <v>199</v>
      </c>
      <c r="E2472" s="182" t="s">
        <v>3216</v>
      </c>
      <c r="F2472" s="183" t="s">
        <v>3217</v>
      </c>
      <c r="G2472" s="184" t="s">
        <v>265</v>
      </c>
      <c r="H2472" s="185">
        <v>56.05</v>
      </c>
      <c r="I2472" s="186"/>
      <c r="J2472" s="187">
        <f>ROUND(I2472*H2472,2)</f>
        <v>0</v>
      </c>
      <c r="K2472" s="183" t="s">
        <v>203</v>
      </c>
      <c r="L2472" s="42"/>
      <c r="M2472" s="188" t="s">
        <v>28</v>
      </c>
      <c r="N2472" s="189" t="s">
        <v>45</v>
      </c>
      <c r="O2472" s="67"/>
      <c r="P2472" s="190">
        <f>O2472*H2472</f>
        <v>0</v>
      </c>
      <c r="Q2472" s="190">
        <v>7.2000000000000005E-4</v>
      </c>
      <c r="R2472" s="190">
        <f>Q2472*H2472</f>
        <v>4.0356000000000003E-2</v>
      </c>
      <c r="S2472" s="190">
        <v>0</v>
      </c>
      <c r="T2472" s="191">
        <f>S2472*H2472</f>
        <v>0</v>
      </c>
      <c r="U2472" s="37"/>
      <c r="V2472" s="37"/>
      <c r="W2472" s="37"/>
      <c r="X2472" s="37"/>
      <c r="Y2472" s="37"/>
      <c r="Z2472" s="37"/>
      <c r="AA2472" s="37"/>
      <c r="AB2472" s="37"/>
      <c r="AC2472" s="37"/>
      <c r="AD2472" s="37"/>
      <c r="AE2472" s="37"/>
      <c r="AR2472" s="192" t="s">
        <v>283</v>
      </c>
      <c r="AT2472" s="192" t="s">
        <v>199</v>
      </c>
      <c r="AU2472" s="192" t="s">
        <v>84</v>
      </c>
      <c r="AY2472" s="20" t="s">
        <v>197</v>
      </c>
      <c r="BE2472" s="193">
        <f>IF(N2472="základní",J2472,0)</f>
        <v>0</v>
      </c>
      <c r="BF2472" s="193">
        <f>IF(N2472="snížená",J2472,0)</f>
        <v>0</v>
      </c>
      <c r="BG2472" s="193">
        <f>IF(N2472="zákl. přenesená",J2472,0)</f>
        <v>0</v>
      </c>
      <c r="BH2472" s="193">
        <f>IF(N2472="sníž. přenesená",J2472,0)</f>
        <v>0</v>
      </c>
      <c r="BI2472" s="193">
        <f>IF(N2472="nulová",J2472,0)</f>
        <v>0</v>
      </c>
      <c r="BJ2472" s="20" t="s">
        <v>82</v>
      </c>
      <c r="BK2472" s="193">
        <f>ROUND(I2472*H2472,2)</f>
        <v>0</v>
      </c>
      <c r="BL2472" s="20" t="s">
        <v>283</v>
      </c>
      <c r="BM2472" s="192" t="s">
        <v>3218</v>
      </c>
    </row>
    <row r="2473" spans="1:65" s="2" customFormat="1" ht="11.25">
      <c r="A2473" s="37"/>
      <c r="B2473" s="38"/>
      <c r="C2473" s="39"/>
      <c r="D2473" s="194" t="s">
        <v>206</v>
      </c>
      <c r="E2473" s="39"/>
      <c r="F2473" s="195" t="s">
        <v>3219</v>
      </c>
      <c r="G2473" s="39"/>
      <c r="H2473" s="39"/>
      <c r="I2473" s="196"/>
      <c r="J2473" s="39"/>
      <c r="K2473" s="39"/>
      <c r="L2473" s="42"/>
      <c r="M2473" s="197"/>
      <c r="N2473" s="198"/>
      <c r="O2473" s="67"/>
      <c r="P2473" s="67"/>
      <c r="Q2473" s="67"/>
      <c r="R2473" s="67"/>
      <c r="S2473" s="67"/>
      <c r="T2473" s="68"/>
      <c r="U2473" s="37"/>
      <c r="V2473" s="37"/>
      <c r="W2473" s="37"/>
      <c r="X2473" s="37"/>
      <c r="Y2473" s="37"/>
      <c r="Z2473" s="37"/>
      <c r="AA2473" s="37"/>
      <c r="AB2473" s="37"/>
      <c r="AC2473" s="37"/>
      <c r="AD2473" s="37"/>
      <c r="AE2473" s="37"/>
      <c r="AT2473" s="20" t="s">
        <v>206</v>
      </c>
      <c r="AU2473" s="20" t="s">
        <v>84</v>
      </c>
    </row>
    <row r="2474" spans="1:65" s="15" customFormat="1" ht="11.25">
      <c r="B2474" s="222"/>
      <c r="C2474" s="223"/>
      <c r="D2474" s="201" t="s">
        <v>213</v>
      </c>
      <c r="E2474" s="224" t="s">
        <v>28</v>
      </c>
      <c r="F2474" s="225" t="s">
        <v>3196</v>
      </c>
      <c r="G2474" s="223"/>
      <c r="H2474" s="224" t="s">
        <v>28</v>
      </c>
      <c r="I2474" s="226"/>
      <c r="J2474" s="223"/>
      <c r="K2474" s="223"/>
      <c r="L2474" s="227"/>
      <c r="M2474" s="228"/>
      <c r="N2474" s="229"/>
      <c r="O2474" s="229"/>
      <c r="P2474" s="229"/>
      <c r="Q2474" s="229"/>
      <c r="R2474" s="229"/>
      <c r="S2474" s="229"/>
      <c r="T2474" s="230"/>
      <c r="AT2474" s="231" t="s">
        <v>213</v>
      </c>
      <c r="AU2474" s="231" t="s">
        <v>84</v>
      </c>
      <c r="AV2474" s="15" t="s">
        <v>82</v>
      </c>
      <c r="AW2474" s="15" t="s">
        <v>35</v>
      </c>
      <c r="AX2474" s="15" t="s">
        <v>74</v>
      </c>
      <c r="AY2474" s="231" t="s">
        <v>197</v>
      </c>
    </row>
    <row r="2475" spans="1:65" s="15" customFormat="1" ht="11.25">
      <c r="B2475" s="222"/>
      <c r="C2475" s="223"/>
      <c r="D2475" s="201" t="s">
        <v>213</v>
      </c>
      <c r="E2475" s="224" t="s">
        <v>28</v>
      </c>
      <c r="F2475" s="225" t="s">
        <v>2937</v>
      </c>
      <c r="G2475" s="223"/>
      <c r="H2475" s="224" t="s">
        <v>28</v>
      </c>
      <c r="I2475" s="226"/>
      <c r="J2475" s="223"/>
      <c r="K2475" s="223"/>
      <c r="L2475" s="227"/>
      <c r="M2475" s="228"/>
      <c r="N2475" s="229"/>
      <c r="O2475" s="229"/>
      <c r="P2475" s="229"/>
      <c r="Q2475" s="229"/>
      <c r="R2475" s="229"/>
      <c r="S2475" s="229"/>
      <c r="T2475" s="230"/>
      <c r="AT2475" s="231" t="s">
        <v>213</v>
      </c>
      <c r="AU2475" s="231" t="s">
        <v>84</v>
      </c>
      <c r="AV2475" s="15" t="s">
        <v>82</v>
      </c>
      <c r="AW2475" s="15" t="s">
        <v>35</v>
      </c>
      <c r="AX2475" s="15" t="s">
        <v>74</v>
      </c>
      <c r="AY2475" s="231" t="s">
        <v>197</v>
      </c>
    </row>
    <row r="2476" spans="1:65" s="13" customFormat="1" ht="11.25">
      <c r="B2476" s="199"/>
      <c r="C2476" s="200"/>
      <c r="D2476" s="201" t="s">
        <v>213</v>
      </c>
      <c r="E2476" s="202" t="s">
        <v>28</v>
      </c>
      <c r="F2476" s="203" t="s">
        <v>3220</v>
      </c>
      <c r="G2476" s="200"/>
      <c r="H2476" s="204">
        <v>4.75</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3" customFormat="1" ht="11.25">
      <c r="B2477" s="199"/>
      <c r="C2477" s="200"/>
      <c r="D2477" s="201" t="s">
        <v>213</v>
      </c>
      <c r="E2477" s="202" t="s">
        <v>28</v>
      </c>
      <c r="F2477" s="203" t="s">
        <v>3221</v>
      </c>
      <c r="G2477" s="200"/>
      <c r="H2477" s="204">
        <v>5.8</v>
      </c>
      <c r="I2477" s="205"/>
      <c r="J2477" s="200"/>
      <c r="K2477" s="200"/>
      <c r="L2477" s="206"/>
      <c r="M2477" s="207"/>
      <c r="N2477" s="208"/>
      <c r="O2477" s="208"/>
      <c r="P2477" s="208"/>
      <c r="Q2477" s="208"/>
      <c r="R2477" s="208"/>
      <c r="S2477" s="208"/>
      <c r="T2477" s="209"/>
      <c r="AT2477" s="210" t="s">
        <v>213</v>
      </c>
      <c r="AU2477" s="210" t="s">
        <v>84</v>
      </c>
      <c r="AV2477" s="13" t="s">
        <v>84</v>
      </c>
      <c r="AW2477" s="13" t="s">
        <v>35</v>
      </c>
      <c r="AX2477" s="13" t="s">
        <v>74</v>
      </c>
      <c r="AY2477" s="210" t="s">
        <v>197</v>
      </c>
    </row>
    <row r="2478" spans="1:65" s="13" customFormat="1" ht="11.25">
      <c r="B2478" s="199"/>
      <c r="C2478" s="200"/>
      <c r="D2478" s="201" t="s">
        <v>213</v>
      </c>
      <c r="E2478" s="202" t="s">
        <v>28</v>
      </c>
      <c r="F2478" s="203" t="s">
        <v>3222</v>
      </c>
      <c r="G2478" s="200"/>
      <c r="H2478" s="204">
        <v>29.15</v>
      </c>
      <c r="I2478" s="205"/>
      <c r="J2478" s="200"/>
      <c r="K2478" s="200"/>
      <c r="L2478" s="206"/>
      <c r="M2478" s="207"/>
      <c r="N2478" s="208"/>
      <c r="O2478" s="208"/>
      <c r="P2478" s="208"/>
      <c r="Q2478" s="208"/>
      <c r="R2478" s="208"/>
      <c r="S2478" s="208"/>
      <c r="T2478" s="209"/>
      <c r="AT2478" s="210" t="s">
        <v>213</v>
      </c>
      <c r="AU2478" s="210" t="s">
        <v>84</v>
      </c>
      <c r="AV2478" s="13" t="s">
        <v>84</v>
      </c>
      <c r="AW2478" s="13" t="s">
        <v>35</v>
      </c>
      <c r="AX2478" s="13" t="s">
        <v>74</v>
      </c>
      <c r="AY2478" s="210" t="s">
        <v>197</v>
      </c>
    </row>
    <row r="2479" spans="1:65" s="13" customFormat="1" ht="11.25">
      <c r="B2479" s="199"/>
      <c r="C2479" s="200"/>
      <c r="D2479" s="201" t="s">
        <v>213</v>
      </c>
      <c r="E2479" s="202" t="s">
        <v>28</v>
      </c>
      <c r="F2479" s="203" t="s">
        <v>3223</v>
      </c>
      <c r="G2479" s="200"/>
      <c r="H2479" s="204">
        <v>7.3</v>
      </c>
      <c r="I2479" s="205"/>
      <c r="J2479" s="200"/>
      <c r="K2479" s="200"/>
      <c r="L2479" s="206"/>
      <c r="M2479" s="207"/>
      <c r="N2479" s="208"/>
      <c r="O2479" s="208"/>
      <c r="P2479" s="208"/>
      <c r="Q2479" s="208"/>
      <c r="R2479" s="208"/>
      <c r="S2479" s="208"/>
      <c r="T2479" s="209"/>
      <c r="AT2479" s="210" t="s">
        <v>213</v>
      </c>
      <c r="AU2479" s="210" t="s">
        <v>84</v>
      </c>
      <c r="AV2479" s="13" t="s">
        <v>84</v>
      </c>
      <c r="AW2479" s="13" t="s">
        <v>35</v>
      </c>
      <c r="AX2479" s="13" t="s">
        <v>74</v>
      </c>
      <c r="AY2479" s="210" t="s">
        <v>197</v>
      </c>
    </row>
    <row r="2480" spans="1:65" s="13" customFormat="1" ht="11.25">
      <c r="B2480" s="199"/>
      <c r="C2480" s="200"/>
      <c r="D2480" s="201" t="s">
        <v>213</v>
      </c>
      <c r="E2480" s="202" t="s">
        <v>28</v>
      </c>
      <c r="F2480" s="203" t="s">
        <v>3224</v>
      </c>
      <c r="G2480" s="200"/>
      <c r="H2480" s="204">
        <v>9.0500000000000007</v>
      </c>
      <c r="I2480" s="205"/>
      <c r="J2480" s="200"/>
      <c r="K2480" s="200"/>
      <c r="L2480" s="206"/>
      <c r="M2480" s="207"/>
      <c r="N2480" s="208"/>
      <c r="O2480" s="208"/>
      <c r="P2480" s="208"/>
      <c r="Q2480" s="208"/>
      <c r="R2480" s="208"/>
      <c r="S2480" s="208"/>
      <c r="T2480" s="209"/>
      <c r="AT2480" s="210" t="s">
        <v>213</v>
      </c>
      <c r="AU2480" s="210" t="s">
        <v>84</v>
      </c>
      <c r="AV2480" s="13" t="s">
        <v>84</v>
      </c>
      <c r="AW2480" s="13" t="s">
        <v>35</v>
      </c>
      <c r="AX2480" s="13" t="s">
        <v>74</v>
      </c>
      <c r="AY2480" s="210" t="s">
        <v>197</v>
      </c>
    </row>
    <row r="2481" spans="1:65" s="14" customFormat="1" ht="11.25">
      <c r="B2481" s="211"/>
      <c r="C2481" s="212"/>
      <c r="D2481" s="201" t="s">
        <v>213</v>
      </c>
      <c r="E2481" s="213" t="s">
        <v>28</v>
      </c>
      <c r="F2481" s="214" t="s">
        <v>226</v>
      </c>
      <c r="G2481" s="212"/>
      <c r="H2481" s="215">
        <v>56.05</v>
      </c>
      <c r="I2481" s="216"/>
      <c r="J2481" s="212"/>
      <c r="K2481" s="212"/>
      <c r="L2481" s="217"/>
      <c r="M2481" s="218"/>
      <c r="N2481" s="219"/>
      <c r="O2481" s="219"/>
      <c r="P2481" s="219"/>
      <c r="Q2481" s="219"/>
      <c r="R2481" s="219"/>
      <c r="S2481" s="219"/>
      <c r="T2481" s="220"/>
      <c r="AT2481" s="221" t="s">
        <v>213</v>
      </c>
      <c r="AU2481" s="221" t="s">
        <v>84</v>
      </c>
      <c r="AV2481" s="14" t="s">
        <v>204</v>
      </c>
      <c r="AW2481" s="14" t="s">
        <v>35</v>
      </c>
      <c r="AX2481" s="14" t="s">
        <v>82</v>
      </c>
      <c r="AY2481" s="221" t="s">
        <v>197</v>
      </c>
    </row>
    <row r="2482" spans="1:65" s="2" customFormat="1" ht="16.5" customHeight="1">
      <c r="A2482" s="37"/>
      <c r="B2482" s="38"/>
      <c r="C2482" s="247" t="s">
        <v>3225</v>
      </c>
      <c r="D2482" s="247" t="s">
        <v>519</v>
      </c>
      <c r="E2482" s="248" t="s">
        <v>3226</v>
      </c>
      <c r="F2482" s="249" t="s">
        <v>3227</v>
      </c>
      <c r="G2482" s="250" t="s">
        <v>265</v>
      </c>
      <c r="H2482" s="251">
        <v>4.75</v>
      </c>
      <c r="I2482" s="252"/>
      <c r="J2482" s="253">
        <f>ROUND(I2482*H2482,2)</f>
        <v>0</v>
      </c>
      <c r="K2482" s="249" t="s">
        <v>28</v>
      </c>
      <c r="L2482" s="254"/>
      <c r="M2482" s="255" t="s">
        <v>28</v>
      </c>
      <c r="N2482" s="256" t="s">
        <v>45</v>
      </c>
      <c r="O2482" s="67"/>
      <c r="P2482" s="190">
        <f>O2482*H2482</f>
        <v>0</v>
      </c>
      <c r="Q2482" s="190">
        <v>0</v>
      </c>
      <c r="R2482" s="190">
        <f>Q2482*H2482</f>
        <v>0</v>
      </c>
      <c r="S2482" s="190">
        <v>0</v>
      </c>
      <c r="T2482" s="191">
        <f>S2482*H2482</f>
        <v>0</v>
      </c>
      <c r="U2482" s="37"/>
      <c r="V2482" s="37"/>
      <c r="W2482" s="37"/>
      <c r="X2482" s="37"/>
      <c r="Y2482" s="37"/>
      <c r="Z2482" s="37"/>
      <c r="AA2482" s="37"/>
      <c r="AB2482" s="37"/>
      <c r="AC2482" s="37"/>
      <c r="AD2482" s="37"/>
      <c r="AE2482" s="37"/>
      <c r="AR2482" s="192" t="s">
        <v>365</v>
      </c>
      <c r="AT2482" s="192" t="s">
        <v>519</v>
      </c>
      <c r="AU2482" s="192" t="s">
        <v>84</v>
      </c>
      <c r="AY2482" s="20" t="s">
        <v>197</v>
      </c>
      <c r="BE2482" s="193">
        <f>IF(N2482="základní",J2482,0)</f>
        <v>0</v>
      </c>
      <c r="BF2482" s="193">
        <f>IF(N2482="snížená",J2482,0)</f>
        <v>0</v>
      </c>
      <c r="BG2482" s="193">
        <f>IF(N2482="zákl. přenesená",J2482,0)</f>
        <v>0</v>
      </c>
      <c r="BH2482" s="193">
        <f>IF(N2482="sníž. přenesená",J2482,0)</f>
        <v>0</v>
      </c>
      <c r="BI2482" s="193">
        <f>IF(N2482="nulová",J2482,0)</f>
        <v>0</v>
      </c>
      <c r="BJ2482" s="20" t="s">
        <v>82</v>
      </c>
      <c r="BK2482" s="193">
        <f>ROUND(I2482*H2482,2)</f>
        <v>0</v>
      </c>
      <c r="BL2482" s="20" t="s">
        <v>283</v>
      </c>
      <c r="BM2482" s="192" t="s">
        <v>3228</v>
      </c>
    </row>
    <row r="2483" spans="1:65" s="2" customFormat="1" ht="16.5" customHeight="1">
      <c r="A2483" s="37"/>
      <c r="B2483" s="38"/>
      <c r="C2483" s="247" t="s">
        <v>3229</v>
      </c>
      <c r="D2483" s="247" t="s">
        <v>519</v>
      </c>
      <c r="E2483" s="248" t="s">
        <v>3230</v>
      </c>
      <c r="F2483" s="249" t="s">
        <v>3231</v>
      </c>
      <c r="G2483" s="250" t="s">
        <v>265</v>
      </c>
      <c r="H2483" s="251">
        <v>5.8</v>
      </c>
      <c r="I2483" s="252"/>
      <c r="J2483" s="253">
        <f>ROUND(I2483*H2483,2)</f>
        <v>0</v>
      </c>
      <c r="K2483" s="249" t="s">
        <v>28</v>
      </c>
      <c r="L2483" s="254"/>
      <c r="M2483" s="255" t="s">
        <v>28</v>
      </c>
      <c r="N2483" s="256" t="s">
        <v>45</v>
      </c>
      <c r="O2483" s="67"/>
      <c r="P2483" s="190">
        <f>O2483*H2483</f>
        <v>0</v>
      </c>
      <c r="Q2483" s="190">
        <v>0</v>
      </c>
      <c r="R2483" s="190">
        <f>Q2483*H2483</f>
        <v>0</v>
      </c>
      <c r="S2483" s="190">
        <v>0</v>
      </c>
      <c r="T2483" s="191">
        <f>S2483*H2483</f>
        <v>0</v>
      </c>
      <c r="U2483" s="37"/>
      <c r="V2483" s="37"/>
      <c r="W2483" s="37"/>
      <c r="X2483" s="37"/>
      <c r="Y2483" s="37"/>
      <c r="Z2483" s="37"/>
      <c r="AA2483" s="37"/>
      <c r="AB2483" s="37"/>
      <c r="AC2483" s="37"/>
      <c r="AD2483" s="37"/>
      <c r="AE2483" s="37"/>
      <c r="AR2483" s="192" t="s">
        <v>365</v>
      </c>
      <c r="AT2483" s="192" t="s">
        <v>519</v>
      </c>
      <c r="AU2483" s="192" t="s">
        <v>84</v>
      </c>
      <c r="AY2483" s="20" t="s">
        <v>197</v>
      </c>
      <c r="BE2483" s="193">
        <f>IF(N2483="základní",J2483,0)</f>
        <v>0</v>
      </c>
      <c r="BF2483" s="193">
        <f>IF(N2483="snížená",J2483,0)</f>
        <v>0</v>
      </c>
      <c r="BG2483" s="193">
        <f>IF(N2483="zákl. přenesená",J2483,0)</f>
        <v>0</v>
      </c>
      <c r="BH2483" s="193">
        <f>IF(N2483="sníž. přenesená",J2483,0)</f>
        <v>0</v>
      </c>
      <c r="BI2483" s="193">
        <f>IF(N2483="nulová",J2483,0)</f>
        <v>0</v>
      </c>
      <c r="BJ2483" s="20" t="s">
        <v>82</v>
      </c>
      <c r="BK2483" s="193">
        <f>ROUND(I2483*H2483,2)</f>
        <v>0</v>
      </c>
      <c r="BL2483" s="20" t="s">
        <v>283</v>
      </c>
      <c r="BM2483" s="192" t="s">
        <v>3232</v>
      </c>
    </row>
    <row r="2484" spans="1:65" s="13" customFormat="1" ht="11.25">
      <c r="B2484" s="199"/>
      <c r="C2484" s="200"/>
      <c r="D2484" s="201" t="s">
        <v>213</v>
      </c>
      <c r="E2484" s="202" t="s">
        <v>28</v>
      </c>
      <c r="F2484" s="203" t="s">
        <v>3221</v>
      </c>
      <c r="G2484" s="200"/>
      <c r="H2484" s="204">
        <v>5.8</v>
      </c>
      <c r="I2484" s="205"/>
      <c r="J2484" s="200"/>
      <c r="K2484" s="200"/>
      <c r="L2484" s="206"/>
      <c r="M2484" s="207"/>
      <c r="N2484" s="208"/>
      <c r="O2484" s="208"/>
      <c r="P2484" s="208"/>
      <c r="Q2484" s="208"/>
      <c r="R2484" s="208"/>
      <c r="S2484" s="208"/>
      <c r="T2484" s="209"/>
      <c r="AT2484" s="210" t="s">
        <v>213</v>
      </c>
      <c r="AU2484" s="210" t="s">
        <v>84</v>
      </c>
      <c r="AV2484" s="13" t="s">
        <v>84</v>
      </c>
      <c r="AW2484" s="13" t="s">
        <v>35</v>
      </c>
      <c r="AX2484" s="13" t="s">
        <v>82</v>
      </c>
      <c r="AY2484" s="210" t="s">
        <v>197</v>
      </c>
    </row>
    <row r="2485" spans="1:65" s="2" customFormat="1" ht="16.5" customHeight="1">
      <c r="A2485" s="37"/>
      <c r="B2485" s="38"/>
      <c r="C2485" s="247" t="s">
        <v>3233</v>
      </c>
      <c r="D2485" s="247" t="s">
        <v>519</v>
      </c>
      <c r="E2485" s="248" t="s">
        <v>3234</v>
      </c>
      <c r="F2485" s="249" t="s">
        <v>3235</v>
      </c>
      <c r="G2485" s="250" t="s">
        <v>265</v>
      </c>
      <c r="H2485" s="251">
        <v>29.15</v>
      </c>
      <c r="I2485" s="252"/>
      <c r="J2485" s="253">
        <f>ROUND(I2485*H2485,2)</f>
        <v>0</v>
      </c>
      <c r="K2485" s="249" t="s">
        <v>28</v>
      </c>
      <c r="L2485" s="254"/>
      <c r="M2485" s="255" t="s">
        <v>28</v>
      </c>
      <c r="N2485" s="256" t="s">
        <v>45</v>
      </c>
      <c r="O2485" s="67"/>
      <c r="P2485" s="190">
        <f>O2485*H2485</f>
        <v>0</v>
      </c>
      <c r="Q2485" s="190">
        <v>0</v>
      </c>
      <c r="R2485" s="190">
        <f>Q2485*H2485</f>
        <v>0</v>
      </c>
      <c r="S2485" s="190">
        <v>0</v>
      </c>
      <c r="T2485" s="191">
        <f>S2485*H2485</f>
        <v>0</v>
      </c>
      <c r="U2485" s="37"/>
      <c r="V2485" s="37"/>
      <c r="W2485" s="37"/>
      <c r="X2485" s="37"/>
      <c r="Y2485" s="37"/>
      <c r="Z2485" s="37"/>
      <c r="AA2485" s="37"/>
      <c r="AB2485" s="37"/>
      <c r="AC2485" s="37"/>
      <c r="AD2485" s="37"/>
      <c r="AE2485" s="37"/>
      <c r="AR2485" s="192" t="s">
        <v>365</v>
      </c>
      <c r="AT2485" s="192" t="s">
        <v>519</v>
      </c>
      <c r="AU2485" s="192" t="s">
        <v>84</v>
      </c>
      <c r="AY2485" s="20" t="s">
        <v>197</v>
      </c>
      <c r="BE2485" s="193">
        <f>IF(N2485="základní",J2485,0)</f>
        <v>0</v>
      </c>
      <c r="BF2485" s="193">
        <f>IF(N2485="snížená",J2485,0)</f>
        <v>0</v>
      </c>
      <c r="BG2485" s="193">
        <f>IF(N2485="zákl. přenesená",J2485,0)</f>
        <v>0</v>
      </c>
      <c r="BH2485" s="193">
        <f>IF(N2485="sníž. přenesená",J2485,0)</f>
        <v>0</v>
      </c>
      <c r="BI2485" s="193">
        <f>IF(N2485="nulová",J2485,0)</f>
        <v>0</v>
      </c>
      <c r="BJ2485" s="20" t="s">
        <v>82</v>
      </c>
      <c r="BK2485" s="193">
        <f>ROUND(I2485*H2485,2)</f>
        <v>0</v>
      </c>
      <c r="BL2485" s="20" t="s">
        <v>283</v>
      </c>
      <c r="BM2485" s="192" t="s">
        <v>3236</v>
      </c>
    </row>
    <row r="2486" spans="1:65" s="13" customFormat="1" ht="11.25">
      <c r="B2486" s="199"/>
      <c r="C2486" s="200"/>
      <c r="D2486" s="201" t="s">
        <v>213</v>
      </c>
      <c r="E2486" s="202" t="s">
        <v>28</v>
      </c>
      <c r="F2486" s="203" t="s">
        <v>3222</v>
      </c>
      <c r="G2486" s="200"/>
      <c r="H2486" s="204">
        <v>29.15</v>
      </c>
      <c r="I2486" s="205"/>
      <c r="J2486" s="200"/>
      <c r="K2486" s="200"/>
      <c r="L2486" s="206"/>
      <c r="M2486" s="207"/>
      <c r="N2486" s="208"/>
      <c r="O2486" s="208"/>
      <c r="P2486" s="208"/>
      <c r="Q2486" s="208"/>
      <c r="R2486" s="208"/>
      <c r="S2486" s="208"/>
      <c r="T2486" s="209"/>
      <c r="AT2486" s="210" t="s">
        <v>213</v>
      </c>
      <c r="AU2486" s="210" t="s">
        <v>84</v>
      </c>
      <c r="AV2486" s="13" t="s">
        <v>84</v>
      </c>
      <c r="AW2486" s="13" t="s">
        <v>35</v>
      </c>
      <c r="AX2486" s="13" t="s">
        <v>82</v>
      </c>
      <c r="AY2486" s="210" t="s">
        <v>197</v>
      </c>
    </row>
    <row r="2487" spans="1:65" s="2" customFormat="1" ht="16.5" customHeight="1">
      <c r="A2487" s="37"/>
      <c r="B2487" s="38"/>
      <c r="C2487" s="247" t="s">
        <v>3237</v>
      </c>
      <c r="D2487" s="247" t="s">
        <v>519</v>
      </c>
      <c r="E2487" s="248" t="s">
        <v>3238</v>
      </c>
      <c r="F2487" s="249" t="s">
        <v>3235</v>
      </c>
      <c r="G2487" s="250" t="s">
        <v>265</v>
      </c>
      <c r="H2487" s="251">
        <v>7.3</v>
      </c>
      <c r="I2487" s="252"/>
      <c r="J2487" s="253">
        <f>ROUND(I2487*H2487,2)</f>
        <v>0</v>
      </c>
      <c r="K2487" s="249" t="s">
        <v>28</v>
      </c>
      <c r="L2487" s="254"/>
      <c r="M2487" s="255" t="s">
        <v>28</v>
      </c>
      <c r="N2487" s="256" t="s">
        <v>45</v>
      </c>
      <c r="O2487" s="67"/>
      <c r="P2487" s="190">
        <f>O2487*H2487</f>
        <v>0</v>
      </c>
      <c r="Q2487" s="190">
        <v>0</v>
      </c>
      <c r="R2487" s="190">
        <f>Q2487*H2487</f>
        <v>0</v>
      </c>
      <c r="S2487" s="190">
        <v>0</v>
      </c>
      <c r="T2487" s="191">
        <f>S2487*H2487</f>
        <v>0</v>
      </c>
      <c r="U2487" s="37"/>
      <c r="V2487" s="37"/>
      <c r="W2487" s="37"/>
      <c r="X2487" s="37"/>
      <c r="Y2487" s="37"/>
      <c r="Z2487" s="37"/>
      <c r="AA2487" s="37"/>
      <c r="AB2487" s="37"/>
      <c r="AC2487" s="37"/>
      <c r="AD2487" s="37"/>
      <c r="AE2487" s="37"/>
      <c r="AR2487" s="192" t="s">
        <v>365</v>
      </c>
      <c r="AT2487" s="192" t="s">
        <v>519</v>
      </c>
      <c r="AU2487" s="192" t="s">
        <v>84</v>
      </c>
      <c r="AY2487" s="20" t="s">
        <v>197</v>
      </c>
      <c r="BE2487" s="193">
        <f>IF(N2487="základní",J2487,0)</f>
        <v>0</v>
      </c>
      <c r="BF2487" s="193">
        <f>IF(N2487="snížená",J2487,0)</f>
        <v>0</v>
      </c>
      <c r="BG2487" s="193">
        <f>IF(N2487="zákl. přenesená",J2487,0)</f>
        <v>0</v>
      </c>
      <c r="BH2487" s="193">
        <f>IF(N2487="sníž. přenesená",J2487,0)</f>
        <v>0</v>
      </c>
      <c r="BI2487" s="193">
        <f>IF(N2487="nulová",J2487,0)</f>
        <v>0</v>
      </c>
      <c r="BJ2487" s="20" t="s">
        <v>82</v>
      </c>
      <c r="BK2487" s="193">
        <f>ROUND(I2487*H2487,2)</f>
        <v>0</v>
      </c>
      <c r="BL2487" s="20" t="s">
        <v>283</v>
      </c>
      <c r="BM2487" s="192" t="s">
        <v>3239</v>
      </c>
    </row>
    <row r="2488" spans="1:65" s="13" customFormat="1" ht="11.25">
      <c r="B2488" s="199"/>
      <c r="C2488" s="200"/>
      <c r="D2488" s="201" t="s">
        <v>213</v>
      </c>
      <c r="E2488" s="202" t="s">
        <v>28</v>
      </c>
      <c r="F2488" s="203" t="s">
        <v>3223</v>
      </c>
      <c r="G2488" s="200"/>
      <c r="H2488" s="204">
        <v>7.3</v>
      </c>
      <c r="I2488" s="205"/>
      <c r="J2488" s="200"/>
      <c r="K2488" s="200"/>
      <c r="L2488" s="206"/>
      <c r="M2488" s="207"/>
      <c r="N2488" s="208"/>
      <c r="O2488" s="208"/>
      <c r="P2488" s="208"/>
      <c r="Q2488" s="208"/>
      <c r="R2488" s="208"/>
      <c r="S2488" s="208"/>
      <c r="T2488" s="209"/>
      <c r="AT2488" s="210" t="s">
        <v>213</v>
      </c>
      <c r="AU2488" s="210" t="s">
        <v>84</v>
      </c>
      <c r="AV2488" s="13" t="s">
        <v>84</v>
      </c>
      <c r="AW2488" s="13" t="s">
        <v>35</v>
      </c>
      <c r="AX2488" s="13" t="s">
        <v>82</v>
      </c>
      <c r="AY2488" s="210" t="s">
        <v>197</v>
      </c>
    </row>
    <row r="2489" spans="1:65" s="2" customFormat="1" ht="16.5" customHeight="1">
      <c r="A2489" s="37"/>
      <c r="B2489" s="38"/>
      <c r="C2489" s="247" t="s">
        <v>3240</v>
      </c>
      <c r="D2489" s="247" t="s">
        <v>519</v>
      </c>
      <c r="E2489" s="248" t="s">
        <v>3241</v>
      </c>
      <c r="F2489" s="249" t="s">
        <v>3235</v>
      </c>
      <c r="G2489" s="250" t="s">
        <v>265</v>
      </c>
      <c r="H2489" s="251">
        <v>9.0500000000000007</v>
      </c>
      <c r="I2489" s="252"/>
      <c r="J2489" s="253">
        <f>ROUND(I2489*H2489,2)</f>
        <v>0</v>
      </c>
      <c r="K2489" s="249" t="s">
        <v>28</v>
      </c>
      <c r="L2489" s="254"/>
      <c r="M2489" s="255" t="s">
        <v>28</v>
      </c>
      <c r="N2489" s="256" t="s">
        <v>45</v>
      </c>
      <c r="O2489" s="67"/>
      <c r="P2489" s="190">
        <f>O2489*H2489</f>
        <v>0</v>
      </c>
      <c r="Q2489" s="190">
        <v>0</v>
      </c>
      <c r="R2489" s="190">
        <f>Q2489*H2489</f>
        <v>0</v>
      </c>
      <c r="S2489" s="190">
        <v>0</v>
      </c>
      <c r="T2489" s="191">
        <f>S2489*H2489</f>
        <v>0</v>
      </c>
      <c r="U2489" s="37"/>
      <c r="V2489" s="37"/>
      <c r="W2489" s="37"/>
      <c r="X2489" s="37"/>
      <c r="Y2489" s="37"/>
      <c r="Z2489" s="37"/>
      <c r="AA2489" s="37"/>
      <c r="AB2489" s="37"/>
      <c r="AC2489" s="37"/>
      <c r="AD2489" s="37"/>
      <c r="AE2489" s="37"/>
      <c r="AR2489" s="192" t="s">
        <v>365</v>
      </c>
      <c r="AT2489" s="192" t="s">
        <v>519</v>
      </c>
      <c r="AU2489" s="192" t="s">
        <v>84</v>
      </c>
      <c r="AY2489" s="20" t="s">
        <v>197</v>
      </c>
      <c r="BE2489" s="193">
        <f>IF(N2489="základní",J2489,0)</f>
        <v>0</v>
      </c>
      <c r="BF2489" s="193">
        <f>IF(N2489="snížená",J2489,0)</f>
        <v>0</v>
      </c>
      <c r="BG2489" s="193">
        <f>IF(N2489="zákl. přenesená",J2489,0)</f>
        <v>0</v>
      </c>
      <c r="BH2489" s="193">
        <f>IF(N2489="sníž. přenesená",J2489,0)</f>
        <v>0</v>
      </c>
      <c r="BI2489" s="193">
        <f>IF(N2489="nulová",J2489,0)</f>
        <v>0</v>
      </c>
      <c r="BJ2489" s="20" t="s">
        <v>82</v>
      </c>
      <c r="BK2489" s="193">
        <f>ROUND(I2489*H2489,2)</f>
        <v>0</v>
      </c>
      <c r="BL2489" s="20" t="s">
        <v>283</v>
      </c>
      <c r="BM2489" s="192" t="s">
        <v>3242</v>
      </c>
    </row>
    <row r="2490" spans="1:65" s="13" customFormat="1" ht="11.25">
      <c r="B2490" s="199"/>
      <c r="C2490" s="200"/>
      <c r="D2490" s="201" t="s">
        <v>213</v>
      </c>
      <c r="E2490" s="202" t="s">
        <v>28</v>
      </c>
      <c r="F2490" s="203" t="s">
        <v>3224</v>
      </c>
      <c r="G2490" s="200"/>
      <c r="H2490" s="204">
        <v>9.0500000000000007</v>
      </c>
      <c r="I2490" s="205"/>
      <c r="J2490" s="200"/>
      <c r="K2490" s="200"/>
      <c r="L2490" s="206"/>
      <c r="M2490" s="207"/>
      <c r="N2490" s="208"/>
      <c r="O2490" s="208"/>
      <c r="P2490" s="208"/>
      <c r="Q2490" s="208"/>
      <c r="R2490" s="208"/>
      <c r="S2490" s="208"/>
      <c r="T2490" s="209"/>
      <c r="AT2490" s="210" t="s">
        <v>213</v>
      </c>
      <c r="AU2490" s="210" t="s">
        <v>84</v>
      </c>
      <c r="AV2490" s="13" t="s">
        <v>84</v>
      </c>
      <c r="AW2490" s="13" t="s">
        <v>35</v>
      </c>
      <c r="AX2490" s="13" t="s">
        <v>82</v>
      </c>
      <c r="AY2490" s="210" t="s">
        <v>197</v>
      </c>
    </row>
    <row r="2491" spans="1:65" s="2" customFormat="1" ht="16.5" customHeight="1">
      <c r="A2491" s="37"/>
      <c r="B2491" s="38"/>
      <c r="C2491" s="181" t="s">
        <v>3243</v>
      </c>
      <c r="D2491" s="181" t="s">
        <v>199</v>
      </c>
      <c r="E2491" s="182" t="s">
        <v>3244</v>
      </c>
      <c r="F2491" s="183" t="s">
        <v>3245</v>
      </c>
      <c r="G2491" s="184" t="s">
        <v>265</v>
      </c>
      <c r="H2491" s="185">
        <v>3.4</v>
      </c>
      <c r="I2491" s="186"/>
      <c r="J2491" s="187">
        <f>ROUND(I2491*H2491,2)</f>
        <v>0</v>
      </c>
      <c r="K2491" s="183" t="s">
        <v>203</v>
      </c>
      <c r="L2491" s="42"/>
      <c r="M2491" s="188" t="s">
        <v>28</v>
      </c>
      <c r="N2491" s="189" t="s">
        <v>45</v>
      </c>
      <c r="O2491" s="67"/>
      <c r="P2491" s="190">
        <f>O2491*H2491</f>
        <v>0</v>
      </c>
      <c r="Q2491" s="190">
        <v>0</v>
      </c>
      <c r="R2491" s="190">
        <f>Q2491*H2491</f>
        <v>0</v>
      </c>
      <c r="S2491" s="190">
        <v>0</v>
      </c>
      <c r="T2491" s="191">
        <f>S2491*H2491</f>
        <v>0</v>
      </c>
      <c r="U2491" s="37"/>
      <c r="V2491" s="37"/>
      <c r="W2491" s="37"/>
      <c r="X2491" s="37"/>
      <c r="Y2491" s="37"/>
      <c r="Z2491" s="37"/>
      <c r="AA2491" s="37"/>
      <c r="AB2491" s="37"/>
      <c r="AC2491" s="37"/>
      <c r="AD2491" s="37"/>
      <c r="AE2491" s="37"/>
      <c r="AR2491" s="192" t="s">
        <v>283</v>
      </c>
      <c r="AT2491" s="192" t="s">
        <v>199</v>
      </c>
      <c r="AU2491" s="192" t="s">
        <v>84</v>
      </c>
      <c r="AY2491" s="20" t="s">
        <v>197</v>
      </c>
      <c r="BE2491" s="193">
        <f>IF(N2491="základní",J2491,0)</f>
        <v>0</v>
      </c>
      <c r="BF2491" s="193">
        <f>IF(N2491="snížená",J2491,0)</f>
        <v>0</v>
      </c>
      <c r="BG2491" s="193">
        <f>IF(N2491="zákl. přenesená",J2491,0)</f>
        <v>0</v>
      </c>
      <c r="BH2491" s="193">
        <f>IF(N2491="sníž. přenesená",J2491,0)</f>
        <v>0</v>
      </c>
      <c r="BI2491" s="193">
        <f>IF(N2491="nulová",J2491,0)</f>
        <v>0</v>
      </c>
      <c r="BJ2491" s="20" t="s">
        <v>82</v>
      </c>
      <c r="BK2491" s="193">
        <f>ROUND(I2491*H2491,2)</f>
        <v>0</v>
      </c>
      <c r="BL2491" s="20" t="s">
        <v>283</v>
      </c>
      <c r="BM2491" s="192" t="s">
        <v>3246</v>
      </c>
    </row>
    <row r="2492" spans="1:65" s="2" customFormat="1" ht="11.25">
      <c r="A2492" s="37"/>
      <c r="B2492" s="38"/>
      <c r="C2492" s="39"/>
      <c r="D2492" s="194" t="s">
        <v>206</v>
      </c>
      <c r="E2492" s="39"/>
      <c r="F2492" s="195" t="s">
        <v>3247</v>
      </c>
      <c r="G2492" s="39"/>
      <c r="H2492" s="39"/>
      <c r="I2492" s="196"/>
      <c r="J2492" s="39"/>
      <c r="K2492" s="39"/>
      <c r="L2492" s="42"/>
      <c r="M2492" s="197"/>
      <c r="N2492" s="198"/>
      <c r="O2492" s="67"/>
      <c r="P2492" s="67"/>
      <c r="Q2492" s="67"/>
      <c r="R2492" s="67"/>
      <c r="S2492" s="67"/>
      <c r="T2492" s="68"/>
      <c r="U2492" s="37"/>
      <c r="V2492" s="37"/>
      <c r="W2492" s="37"/>
      <c r="X2492" s="37"/>
      <c r="Y2492" s="37"/>
      <c r="Z2492" s="37"/>
      <c r="AA2492" s="37"/>
      <c r="AB2492" s="37"/>
      <c r="AC2492" s="37"/>
      <c r="AD2492" s="37"/>
      <c r="AE2492" s="37"/>
      <c r="AT2492" s="20" t="s">
        <v>206</v>
      </c>
      <c r="AU2492" s="20" t="s">
        <v>84</v>
      </c>
    </row>
    <row r="2493" spans="1:65" s="15" customFormat="1" ht="11.25">
      <c r="B2493" s="222"/>
      <c r="C2493" s="223"/>
      <c r="D2493" s="201" t="s">
        <v>213</v>
      </c>
      <c r="E2493" s="224" t="s">
        <v>28</v>
      </c>
      <c r="F2493" s="225" t="s">
        <v>3196</v>
      </c>
      <c r="G2493" s="223"/>
      <c r="H2493" s="224" t="s">
        <v>28</v>
      </c>
      <c r="I2493" s="226"/>
      <c r="J2493" s="223"/>
      <c r="K2493" s="223"/>
      <c r="L2493" s="227"/>
      <c r="M2493" s="228"/>
      <c r="N2493" s="229"/>
      <c r="O2493" s="229"/>
      <c r="P2493" s="229"/>
      <c r="Q2493" s="229"/>
      <c r="R2493" s="229"/>
      <c r="S2493" s="229"/>
      <c r="T2493" s="230"/>
      <c r="AT2493" s="231" t="s">
        <v>213</v>
      </c>
      <c r="AU2493" s="231" t="s">
        <v>84</v>
      </c>
      <c r="AV2493" s="15" t="s">
        <v>82</v>
      </c>
      <c r="AW2493" s="15" t="s">
        <v>35</v>
      </c>
      <c r="AX2493" s="15" t="s">
        <v>74</v>
      </c>
      <c r="AY2493" s="231" t="s">
        <v>197</v>
      </c>
    </row>
    <row r="2494" spans="1:65" s="15" customFormat="1" ht="11.25">
      <c r="B2494" s="222"/>
      <c r="C2494" s="223"/>
      <c r="D2494" s="201" t="s">
        <v>213</v>
      </c>
      <c r="E2494" s="224" t="s">
        <v>28</v>
      </c>
      <c r="F2494" s="225" t="s">
        <v>2937</v>
      </c>
      <c r="G2494" s="223"/>
      <c r="H2494" s="224" t="s">
        <v>28</v>
      </c>
      <c r="I2494" s="226"/>
      <c r="J2494" s="223"/>
      <c r="K2494" s="223"/>
      <c r="L2494" s="227"/>
      <c r="M2494" s="228"/>
      <c r="N2494" s="229"/>
      <c r="O2494" s="229"/>
      <c r="P2494" s="229"/>
      <c r="Q2494" s="229"/>
      <c r="R2494" s="229"/>
      <c r="S2494" s="229"/>
      <c r="T2494" s="230"/>
      <c r="AT2494" s="231" t="s">
        <v>213</v>
      </c>
      <c r="AU2494" s="231" t="s">
        <v>84</v>
      </c>
      <c r="AV2494" s="15" t="s">
        <v>82</v>
      </c>
      <c r="AW2494" s="15" t="s">
        <v>35</v>
      </c>
      <c r="AX2494" s="15" t="s">
        <v>74</v>
      </c>
      <c r="AY2494" s="231" t="s">
        <v>197</v>
      </c>
    </row>
    <row r="2495" spans="1:65" s="13" customFormat="1" ht="11.25">
      <c r="B2495" s="199"/>
      <c r="C2495" s="200"/>
      <c r="D2495" s="201" t="s">
        <v>213</v>
      </c>
      <c r="E2495" s="202" t="s">
        <v>28</v>
      </c>
      <c r="F2495" s="203" t="s">
        <v>3248</v>
      </c>
      <c r="G2495" s="200"/>
      <c r="H2495" s="204">
        <v>3.4</v>
      </c>
      <c r="I2495" s="205"/>
      <c r="J2495" s="200"/>
      <c r="K2495" s="200"/>
      <c r="L2495" s="206"/>
      <c r="M2495" s="207"/>
      <c r="N2495" s="208"/>
      <c r="O2495" s="208"/>
      <c r="P2495" s="208"/>
      <c r="Q2495" s="208"/>
      <c r="R2495" s="208"/>
      <c r="S2495" s="208"/>
      <c r="T2495" s="209"/>
      <c r="AT2495" s="210" t="s">
        <v>213</v>
      </c>
      <c r="AU2495" s="210" t="s">
        <v>84</v>
      </c>
      <c r="AV2495" s="13" t="s">
        <v>84</v>
      </c>
      <c r="AW2495" s="13" t="s">
        <v>35</v>
      </c>
      <c r="AX2495" s="13" t="s">
        <v>82</v>
      </c>
      <c r="AY2495" s="210" t="s">
        <v>197</v>
      </c>
    </row>
    <row r="2496" spans="1:65" s="2" customFormat="1" ht="16.5" customHeight="1">
      <c r="A2496" s="37"/>
      <c r="B2496" s="38"/>
      <c r="C2496" s="247" t="s">
        <v>3249</v>
      </c>
      <c r="D2496" s="247" t="s">
        <v>519</v>
      </c>
      <c r="E2496" s="248" t="s">
        <v>3250</v>
      </c>
      <c r="F2496" s="249" t="s">
        <v>3251</v>
      </c>
      <c r="G2496" s="250" t="s">
        <v>265</v>
      </c>
      <c r="H2496" s="251">
        <v>3.4</v>
      </c>
      <c r="I2496" s="252"/>
      <c r="J2496" s="253">
        <f>ROUND(I2496*H2496,2)</f>
        <v>0</v>
      </c>
      <c r="K2496" s="249" t="s">
        <v>28</v>
      </c>
      <c r="L2496" s="254"/>
      <c r="M2496" s="255" t="s">
        <v>28</v>
      </c>
      <c r="N2496" s="256" t="s">
        <v>45</v>
      </c>
      <c r="O2496" s="67"/>
      <c r="P2496" s="190">
        <f>O2496*H2496</f>
        <v>0</v>
      </c>
      <c r="Q2496" s="190">
        <v>0</v>
      </c>
      <c r="R2496" s="190">
        <f>Q2496*H2496</f>
        <v>0</v>
      </c>
      <c r="S2496" s="190">
        <v>0</v>
      </c>
      <c r="T2496" s="191">
        <f>S2496*H2496</f>
        <v>0</v>
      </c>
      <c r="U2496" s="37"/>
      <c r="V2496" s="37"/>
      <c r="W2496" s="37"/>
      <c r="X2496" s="37"/>
      <c r="Y2496" s="37"/>
      <c r="Z2496" s="37"/>
      <c r="AA2496" s="37"/>
      <c r="AB2496" s="37"/>
      <c r="AC2496" s="37"/>
      <c r="AD2496" s="37"/>
      <c r="AE2496" s="37"/>
      <c r="AR2496" s="192" t="s">
        <v>365</v>
      </c>
      <c r="AT2496" s="192" t="s">
        <v>519</v>
      </c>
      <c r="AU2496" s="192" t="s">
        <v>84</v>
      </c>
      <c r="AY2496" s="20" t="s">
        <v>197</v>
      </c>
      <c r="BE2496" s="193">
        <f>IF(N2496="základní",J2496,0)</f>
        <v>0</v>
      </c>
      <c r="BF2496" s="193">
        <f>IF(N2496="snížená",J2496,0)</f>
        <v>0</v>
      </c>
      <c r="BG2496" s="193">
        <f>IF(N2496="zákl. přenesená",J2496,0)</f>
        <v>0</v>
      </c>
      <c r="BH2496" s="193">
        <f>IF(N2496="sníž. přenesená",J2496,0)</f>
        <v>0</v>
      </c>
      <c r="BI2496" s="193">
        <f>IF(N2496="nulová",J2496,0)</f>
        <v>0</v>
      </c>
      <c r="BJ2496" s="20" t="s">
        <v>82</v>
      </c>
      <c r="BK2496" s="193">
        <f>ROUND(I2496*H2496,2)</f>
        <v>0</v>
      </c>
      <c r="BL2496" s="20" t="s">
        <v>283</v>
      </c>
      <c r="BM2496" s="192" t="s">
        <v>3252</v>
      </c>
    </row>
    <row r="2497" spans="1:65" s="2" customFormat="1" ht="16.5" customHeight="1">
      <c r="A2497" s="37"/>
      <c r="B2497" s="38"/>
      <c r="C2497" s="181" t="s">
        <v>3253</v>
      </c>
      <c r="D2497" s="181" t="s">
        <v>199</v>
      </c>
      <c r="E2497" s="182" t="s">
        <v>3254</v>
      </c>
      <c r="F2497" s="183" t="s">
        <v>3255</v>
      </c>
      <c r="G2497" s="184" t="s">
        <v>265</v>
      </c>
      <c r="H2497" s="185">
        <v>18.379000000000001</v>
      </c>
      <c r="I2497" s="186"/>
      <c r="J2497" s="187">
        <f>ROUND(I2497*H2497,2)</f>
        <v>0</v>
      </c>
      <c r="K2497" s="183" t="s">
        <v>203</v>
      </c>
      <c r="L2497" s="42"/>
      <c r="M2497" s="188" t="s">
        <v>28</v>
      </c>
      <c r="N2497" s="189" t="s">
        <v>45</v>
      </c>
      <c r="O2497" s="67"/>
      <c r="P2497" s="190">
        <f>O2497*H2497</f>
        <v>0</v>
      </c>
      <c r="Q2497" s="190">
        <v>7.2000000000000005E-4</v>
      </c>
      <c r="R2497" s="190">
        <f>Q2497*H2497</f>
        <v>1.3232880000000002E-2</v>
      </c>
      <c r="S2497" s="190">
        <v>0</v>
      </c>
      <c r="T2497" s="191">
        <f>S2497*H2497</f>
        <v>0</v>
      </c>
      <c r="U2497" s="37"/>
      <c r="V2497" s="37"/>
      <c r="W2497" s="37"/>
      <c r="X2497" s="37"/>
      <c r="Y2497" s="37"/>
      <c r="Z2497" s="37"/>
      <c r="AA2497" s="37"/>
      <c r="AB2497" s="37"/>
      <c r="AC2497" s="37"/>
      <c r="AD2497" s="37"/>
      <c r="AE2497" s="37"/>
      <c r="AR2497" s="192" t="s">
        <v>283</v>
      </c>
      <c r="AT2497" s="192" t="s">
        <v>199</v>
      </c>
      <c r="AU2497" s="192" t="s">
        <v>84</v>
      </c>
      <c r="AY2497" s="20" t="s">
        <v>197</v>
      </c>
      <c r="BE2497" s="193">
        <f>IF(N2497="základní",J2497,0)</f>
        <v>0</v>
      </c>
      <c r="BF2497" s="193">
        <f>IF(N2497="snížená",J2497,0)</f>
        <v>0</v>
      </c>
      <c r="BG2497" s="193">
        <f>IF(N2497="zákl. přenesená",J2497,0)</f>
        <v>0</v>
      </c>
      <c r="BH2497" s="193">
        <f>IF(N2497="sníž. přenesená",J2497,0)</f>
        <v>0</v>
      </c>
      <c r="BI2497" s="193">
        <f>IF(N2497="nulová",J2497,0)</f>
        <v>0</v>
      </c>
      <c r="BJ2497" s="20" t="s">
        <v>82</v>
      </c>
      <c r="BK2497" s="193">
        <f>ROUND(I2497*H2497,2)</f>
        <v>0</v>
      </c>
      <c r="BL2497" s="20" t="s">
        <v>283</v>
      </c>
      <c r="BM2497" s="192" t="s">
        <v>3256</v>
      </c>
    </row>
    <row r="2498" spans="1:65" s="2" customFormat="1" ht="11.25">
      <c r="A2498" s="37"/>
      <c r="B2498" s="38"/>
      <c r="C2498" s="39"/>
      <c r="D2498" s="194" t="s">
        <v>206</v>
      </c>
      <c r="E2498" s="39"/>
      <c r="F2498" s="195" t="s">
        <v>3257</v>
      </c>
      <c r="G2498" s="39"/>
      <c r="H2498" s="39"/>
      <c r="I2498" s="196"/>
      <c r="J2498" s="39"/>
      <c r="K2498" s="39"/>
      <c r="L2498" s="42"/>
      <c r="M2498" s="197"/>
      <c r="N2498" s="198"/>
      <c r="O2498" s="67"/>
      <c r="P2498" s="67"/>
      <c r="Q2498" s="67"/>
      <c r="R2498" s="67"/>
      <c r="S2498" s="67"/>
      <c r="T2498" s="68"/>
      <c r="U2498" s="37"/>
      <c r="V2498" s="37"/>
      <c r="W2498" s="37"/>
      <c r="X2498" s="37"/>
      <c r="Y2498" s="37"/>
      <c r="Z2498" s="37"/>
      <c r="AA2498" s="37"/>
      <c r="AB2498" s="37"/>
      <c r="AC2498" s="37"/>
      <c r="AD2498" s="37"/>
      <c r="AE2498" s="37"/>
      <c r="AT2498" s="20" t="s">
        <v>206</v>
      </c>
      <c r="AU2498" s="20" t="s">
        <v>84</v>
      </c>
    </row>
    <row r="2499" spans="1:65" s="15" customFormat="1" ht="11.25">
      <c r="B2499" s="222"/>
      <c r="C2499" s="223"/>
      <c r="D2499" s="201" t="s">
        <v>213</v>
      </c>
      <c r="E2499" s="224" t="s">
        <v>28</v>
      </c>
      <c r="F2499" s="225" t="s">
        <v>3196</v>
      </c>
      <c r="G2499" s="223"/>
      <c r="H2499" s="224" t="s">
        <v>28</v>
      </c>
      <c r="I2499" s="226"/>
      <c r="J2499" s="223"/>
      <c r="K2499" s="223"/>
      <c r="L2499" s="227"/>
      <c r="M2499" s="228"/>
      <c r="N2499" s="229"/>
      <c r="O2499" s="229"/>
      <c r="P2499" s="229"/>
      <c r="Q2499" s="229"/>
      <c r="R2499" s="229"/>
      <c r="S2499" s="229"/>
      <c r="T2499" s="230"/>
      <c r="AT2499" s="231" t="s">
        <v>213</v>
      </c>
      <c r="AU2499" s="231" t="s">
        <v>84</v>
      </c>
      <c r="AV2499" s="15" t="s">
        <v>82</v>
      </c>
      <c r="AW2499" s="15" t="s">
        <v>35</v>
      </c>
      <c r="AX2499" s="15" t="s">
        <v>74</v>
      </c>
      <c r="AY2499" s="231" t="s">
        <v>197</v>
      </c>
    </row>
    <row r="2500" spans="1:65" s="15" customFormat="1" ht="11.25">
      <c r="B2500" s="222"/>
      <c r="C2500" s="223"/>
      <c r="D2500" s="201" t="s">
        <v>213</v>
      </c>
      <c r="E2500" s="224" t="s">
        <v>28</v>
      </c>
      <c r="F2500" s="225" t="s">
        <v>2937</v>
      </c>
      <c r="G2500" s="223"/>
      <c r="H2500" s="224" t="s">
        <v>28</v>
      </c>
      <c r="I2500" s="226"/>
      <c r="J2500" s="223"/>
      <c r="K2500" s="223"/>
      <c r="L2500" s="227"/>
      <c r="M2500" s="228"/>
      <c r="N2500" s="229"/>
      <c r="O2500" s="229"/>
      <c r="P2500" s="229"/>
      <c r="Q2500" s="229"/>
      <c r="R2500" s="229"/>
      <c r="S2500" s="229"/>
      <c r="T2500" s="230"/>
      <c r="AT2500" s="231" t="s">
        <v>213</v>
      </c>
      <c r="AU2500" s="231" t="s">
        <v>84</v>
      </c>
      <c r="AV2500" s="15" t="s">
        <v>82</v>
      </c>
      <c r="AW2500" s="15" t="s">
        <v>35</v>
      </c>
      <c r="AX2500" s="15" t="s">
        <v>74</v>
      </c>
      <c r="AY2500" s="231" t="s">
        <v>197</v>
      </c>
    </row>
    <row r="2501" spans="1:65" s="13" customFormat="1" ht="11.25">
      <c r="B2501" s="199"/>
      <c r="C2501" s="200"/>
      <c r="D2501" s="201" t="s">
        <v>213</v>
      </c>
      <c r="E2501" s="202" t="s">
        <v>28</v>
      </c>
      <c r="F2501" s="203" t="s">
        <v>3258</v>
      </c>
      <c r="G2501" s="200"/>
      <c r="H2501" s="204">
        <v>3.2530000000000001</v>
      </c>
      <c r="I2501" s="205"/>
      <c r="J2501" s="200"/>
      <c r="K2501" s="200"/>
      <c r="L2501" s="206"/>
      <c r="M2501" s="207"/>
      <c r="N2501" s="208"/>
      <c r="O2501" s="208"/>
      <c r="P2501" s="208"/>
      <c r="Q2501" s="208"/>
      <c r="R2501" s="208"/>
      <c r="S2501" s="208"/>
      <c r="T2501" s="209"/>
      <c r="AT2501" s="210" t="s">
        <v>213</v>
      </c>
      <c r="AU2501" s="210" t="s">
        <v>84</v>
      </c>
      <c r="AV2501" s="13" t="s">
        <v>84</v>
      </c>
      <c r="AW2501" s="13" t="s">
        <v>35</v>
      </c>
      <c r="AX2501" s="13" t="s">
        <v>74</v>
      </c>
      <c r="AY2501" s="210" t="s">
        <v>197</v>
      </c>
    </row>
    <row r="2502" spans="1:65" s="13" customFormat="1" ht="11.25">
      <c r="B2502" s="199"/>
      <c r="C2502" s="200"/>
      <c r="D2502" s="201" t="s">
        <v>213</v>
      </c>
      <c r="E2502" s="202" t="s">
        <v>28</v>
      </c>
      <c r="F2502" s="203" t="s">
        <v>3259</v>
      </c>
      <c r="G2502" s="200"/>
      <c r="H2502" s="204">
        <v>3.15</v>
      </c>
      <c r="I2502" s="205"/>
      <c r="J2502" s="200"/>
      <c r="K2502" s="200"/>
      <c r="L2502" s="206"/>
      <c r="M2502" s="207"/>
      <c r="N2502" s="208"/>
      <c r="O2502" s="208"/>
      <c r="P2502" s="208"/>
      <c r="Q2502" s="208"/>
      <c r="R2502" s="208"/>
      <c r="S2502" s="208"/>
      <c r="T2502" s="209"/>
      <c r="AT2502" s="210" t="s">
        <v>213</v>
      </c>
      <c r="AU2502" s="210" t="s">
        <v>84</v>
      </c>
      <c r="AV2502" s="13" t="s">
        <v>84</v>
      </c>
      <c r="AW2502" s="13" t="s">
        <v>35</v>
      </c>
      <c r="AX2502" s="13" t="s">
        <v>74</v>
      </c>
      <c r="AY2502" s="210" t="s">
        <v>197</v>
      </c>
    </row>
    <row r="2503" spans="1:65" s="13" customFormat="1" ht="11.25">
      <c r="B2503" s="199"/>
      <c r="C2503" s="200"/>
      <c r="D2503" s="201" t="s">
        <v>213</v>
      </c>
      <c r="E2503" s="202" t="s">
        <v>28</v>
      </c>
      <c r="F2503" s="203" t="s">
        <v>3260</v>
      </c>
      <c r="G2503" s="200"/>
      <c r="H2503" s="204">
        <v>7.5259999999999998</v>
      </c>
      <c r="I2503" s="205"/>
      <c r="J2503" s="200"/>
      <c r="K2503" s="200"/>
      <c r="L2503" s="206"/>
      <c r="M2503" s="207"/>
      <c r="N2503" s="208"/>
      <c r="O2503" s="208"/>
      <c r="P2503" s="208"/>
      <c r="Q2503" s="208"/>
      <c r="R2503" s="208"/>
      <c r="S2503" s="208"/>
      <c r="T2503" s="209"/>
      <c r="AT2503" s="210" t="s">
        <v>213</v>
      </c>
      <c r="AU2503" s="210" t="s">
        <v>84</v>
      </c>
      <c r="AV2503" s="13" t="s">
        <v>84</v>
      </c>
      <c r="AW2503" s="13" t="s">
        <v>35</v>
      </c>
      <c r="AX2503" s="13" t="s">
        <v>74</v>
      </c>
      <c r="AY2503" s="210" t="s">
        <v>197</v>
      </c>
    </row>
    <row r="2504" spans="1:65" s="13" customFormat="1" ht="11.25">
      <c r="B2504" s="199"/>
      <c r="C2504" s="200"/>
      <c r="D2504" s="201" t="s">
        <v>213</v>
      </c>
      <c r="E2504" s="202" t="s">
        <v>28</v>
      </c>
      <c r="F2504" s="203" t="s">
        <v>3261</v>
      </c>
      <c r="G2504" s="200"/>
      <c r="H2504" s="204">
        <v>4.45</v>
      </c>
      <c r="I2504" s="205"/>
      <c r="J2504" s="200"/>
      <c r="K2504" s="200"/>
      <c r="L2504" s="206"/>
      <c r="M2504" s="207"/>
      <c r="N2504" s="208"/>
      <c r="O2504" s="208"/>
      <c r="P2504" s="208"/>
      <c r="Q2504" s="208"/>
      <c r="R2504" s="208"/>
      <c r="S2504" s="208"/>
      <c r="T2504" s="209"/>
      <c r="AT2504" s="210" t="s">
        <v>213</v>
      </c>
      <c r="AU2504" s="210" t="s">
        <v>84</v>
      </c>
      <c r="AV2504" s="13" t="s">
        <v>84</v>
      </c>
      <c r="AW2504" s="13" t="s">
        <v>35</v>
      </c>
      <c r="AX2504" s="13" t="s">
        <v>74</v>
      </c>
      <c r="AY2504" s="210" t="s">
        <v>197</v>
      </c>
    </row>
    <row r="2505" spans="1:65" s="14" customFormat="1" ht="11.25">
      <c r="B2505" s="211"/>
      <c r="C2505" s="212"/>
      <c r="D2505" s="201" t="s">
        <v>213</v>
      </c>
      <c r="E2505" s="213" t="s">
        <v>28</v>
      </c>
      <c r="F2505" s="214" t="s">
        <v>226</v>
      </c>
      <c r="G2505" s="212"/>
      <c r="H2505" s="215">
        <v>18.379000000000001</v>
      </c>
      <c r="I2505" s="216"/>
      <c r="J2505" s="212"/>
      <c r="K2505" s="212"/>
      <c r="L2505" s="217"/>
      <c r="M2505" s="218"/>
      <c r="N2505" s="219"/>
      <c r="O2505" s="219"/>
      <c r="P2505" s="219"/>
      <c r="Q2505" s="219"/>
      <c r="R2505" s="219"/>
      <c r="S2505" s="219"/>
      <c r="T2505" s="220"/>
      <c r="AT2505" s="221" t="s">
        <v>213</v>
      </c>
      <c r="AU2505" s="221" t="s">
        <v>84</v>
      </c>
      <c r="AV2505" s="14" t="s">
        <v>204</v>
      </c>
      <c r="AW2505" s="14" t="s">
        <v>35</v>
      </c>
      <c r="AX2505" s="14" t="s">
        <v>82</v>
      </c>
      <c r="AY2505" s="221" t="s">
        <v>197</v>
      </c>
    </row>
    <row r="2506" spans="1:65" s="2" customFormat="1" ht="16.5" customHeight="1">
      <c r="A2506" s="37"/>
      <c r="B2506" s="38"/>
      <c r="C2506" s="247" t="s">
        <v>3262</v>
      </c>
      <c r="D2506" s="247" t="s">
        <v>519</v>
      </c>
      <c r="E2506" s="248" t="s">
        <v>3263</v>
      </c>
      <c r="F2506" s="249" t="s">
        <v>3235</v>
      </c>
      <c r="G2506" s="250" t="s">
        <v>265</v>
      </c>
      <c r="H2506" s="251">
        <v>3.2530000000000001</v>
      </c>
      <c r="I2506" s="252"/>
      <c r="J2506" s="253">
        <f>ROUND(I2506*H2506,2)</f>
        <v>0</v>
      </c>
      <c r="K2506" s="249" t="s">
        <v>28</v>
      </c>
      <c r="L2506" s="254"/>
      <c r="M2506" s="255" t="s">
        <v>28</v>
      </c>
      <c r="N2506" s="256" t="s">
        <v>45</v>
      </c>
      <c r="O2506" s="67"/>
      <c r="P2506" s="190">
        <f>O2506*H2506</f>
        <v>0</v>
      </c>
      <c r="Q2506" s="190">
        <v>0</v>
      </c>
      <c r="R2506" s="190">
        <f>Q2506*H2506</f>
        <v>0</v>
      </c>
      <c r="S2506" s="190">
        <v>0</v>
      </c>
      <c r="T2506" s="191">
        <f>S2506*H2506</f>
        <v>0</v>
      </c>
      <c r="U2506" s="37"/>
      <c r="V2506" s="37"/>
      <c r="W2506" s="37"/>
      <c r="X2506" s="37"/>
      <c r="Y2506" s="37"/>
      <c r="Z2506" s="37"/>
      <c r="AA2506" s="37"/>
      <c r="AB2506" s="37"/>
      <c r="AC2506" s="37"/>
      <c r="AD2506" s="37"/>
      <c r="AE2506" s="37"/>
      <c r="AR2506" s="192" t="s">
        <v>365</v>
      </c>
      <c r="AT2506" s="192" t="s">
        <v>519</v>
      </c>
      <c r="AU2506" s="192" t="s">
        <v>84</v>
      </c>
      <c r="AY2506" s="20" t="s">
        <v>197</v>
      </c>
      <c r="BE2506" s="193">
        <f>IF(N2506="základní",J2506,0)</f>
        <v>0</v>
      </c>
      <c r="BF2506" s="193">
        <f>IF(N2506="snížená",J2506,0)</f>
        <v>0</v>
      </c>
      <c r="BG2506" s="193">
        <f>IF(N2506="zákl. přenesená",J2506,0)</f>
        <v>0</v>
      </c>
      <c r="BH2506" s="193">
        <f>IF(N2506="sníž. přenesená",J2506,0)</f>
        <v>0</v>
      </c>
      <c r="BI2506" s="193">
        <f>IF(N2506="nulová",J2506,0)</f>
        <v>0</v>
      </c>
      <c r="BJ2506" s="20" t="s">
        <v>82</v>
      </c>
      <c r="BK2506" s="193">
        <f>ROUND(I2506*H2506,2)</f>
        <v>0</v>
      </c>
      <c r="BL2506" s="20" t="s">
        <v>283</v>
      </c>
      <c r="BM2506" s="192" t="s">
        <v>3264</v>
      </c>
    </row>
    <row r="2507" spans="1:65" s="13" customFormat="1" ht="11.25">
      <c r="B2507" s="199"/>
      <c r="C2507" s="200"/>
      <c r="D2507" s="201" t="s">
        <v>213</v>
      </c>
      <c r="E2507" s="202" t="s">
        <v>28</v>
      </c>
      <c r="F2507" s="203" t="s">
        <v>3258</v>
      </c>
      <c r="G2507" s="200"/>
      <c r="H2507" s="204">
        <v>3.2530000000000001</v>
      </c>
      <c r="I2507" s="205"/>
      <c r="J2507" s="200"/>
      <c r="K2507" s="200"/>
      <c r="L2507" s="206"/>
      <c r="M2507" s="207"/>
      <c r="N2507" s="208"/>
      <c r="O2507" s="208"/>
      <c r="P2507" s="208"/>
      <c r="Q2507" s="208"/>
      <c r="R2507" s="208"/>
      <c r="S2507" s="208"/>
      <c r="T2507" s="209"/>
      <c r="AT2507" s="210" t="s">
        <v>213</v>
      </c>
      <c r="AU2507" s="210" t="s">
        <v>84</v>
      </c>
      <c r="AV2507" s="13" t="s">
        <v>84</v>
      </c>
      <c r="AW2507" s="13" t="s">
        <v>35</v>
      </c>
      <c r="AX2507" s="13" t="s">
        <v>82</v>
      </c>
      <c r="AY2507" s="210" t="s">
        <v>197</v>
      </c>
    </row>
    <row r="2508" spans="1:65" s="2" customFormat="1" ht="16.5" customHeight="1">
      <c r="A2508" s="37"/>
      <c r="B2508" s="38"/>
      <c r="C2508" s="247" t="s">
        <v>3265</v>
      </c>
      <c r="D2508" s="247" t="s">
        <v>519</v>
      </c>
      <c r="E2508" s="248" t="s">
        <v>3266</v>
      </c>
      <c r="F2508" s="249" t="s">
        <v>3235</v>
      </c>
      <c r="G2508" s="250" t="s">
        <v>265</v>
      </c>
      <c r="H2508" s="251">
        <v>3.15</v>
      </c>
      <c r="I2508" s="252"/>
      <c r="J2508" s="253">
        <f>ROUND(I2508*H2508,2)</f>
        <v>0</v>
      </c>
      <c r="K2508" s="249" t="s">
        <v>28</v>
      </c>
      <c r="L2508" s="254"/>
      <c r="M2508" s="255" t="s">
        <v>28</v>
      </c>
      <c r="N2508" s="256" t="s">
        <v>45</v>
      </c>
      <c r="O2508" s="67"/>
      <c r="P2508" s="190">
        <f>O2508*H2508</f>
        <v>0</v>
      </c>
      <c r="Q2508" s="190">
        <v>0</v>
      </c>
      <c r="R2508" s="190">
        <f>Q2508*H2508</f>
        <v>0</v>
      </c>
      <c r="S2508" s="190">
        <v>0</v>
      </c>
      <c r="T2508" s="191">
        <f>S2508*H2508</f>
        <v>0</v>
      </c>
      <c r="U2508" s="37"/>
      <c r="V2508" s="37"/>
      <c r="W2508" s="37"/>
      <c r="X2508" s="37"/>
      <c r="Y2508" s="37"/>
      <c r="Z2508" s="37"/>
      <c r="AA2508" s="37"/>
      <c r="AB2508" s="37"/>
      <c r="AC2508" s="37"/>
      <c r="AD2508" s="37"/>
      <c r="AE2508" s="37"/>
      <c r="AR2508" s="192" t="s">
        <v>365</v>
      </c>
      <c r="AT2508" s="192" t="s">
        <v>519</v>
      </c>
      <c r="AU2508" s="192" t="s">
        <v>84</v>
      </c>
      <c r="AY2508" s="20" t="s">
        <v>197</v>
      </c>
      <c r="BE2508" s="193">
        <f>IF(N2508="základní",J2508,0)</f>
        <v>0</v>
      </c>
      <c r="BF2508" s="193">
        <f>IF(N2508="snížená",J2508,0)</f>
        <v>0</v>
      </c>
      <c r="BG2508" s="193">
        <f>IF(N2508="zákl. přenesená",J2508,0)</f>
        <v>0</v>
      </c>
      <c r="BH2508" s="193">
        <f>IF(N2508="sníž. přenesená",J2508,0)</f>
        <v>0</v>
      </c>
      <c r="BI2508" s="193">
        <f>IF(N2508="nulová",J2508,0)</f>
        <v>0</v>
      </c>
      <c r="BJ2508" s="20" t="s">
        <v>82</v>
      </c>
      <c r="BK2508" s="193">
        <f>ROUND(I2508*H2508,2)</f>
        <v>0</v>
      </c>
      <c r="BL2508" s="20" t="s">
        <v>283</v>
      </c>
      <c r="BM2508" s="192" t="s">
        <v>3267</v>
      </c>
    </row>
    <row r="2509" spans="1:65" s="13" customFormat="1" ht="11.25">
      <c r="B2509" s="199"/>
      <c r="C2509" s="200"/>
      <c r="D2509" s="201" t="s">
        <v>213</v>
      </c>
      <c r="E2509" s="202" t="s">
        <v>28</v>
      </c>
      <c r="F2509" s="203" t="s">
        <v>3259</v>
      </c>
      <c r="G2509" s="200"/>
      <c r="H2509" s="204">
        <v>3.15</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82</v>
      </c>
      <c r="AY2509" s="210" t="s">
        <v>197</v>
      </c>
    </row>
    <row r="2510" spans="1:65" s="2" customFormat="1" ht="16.5" customHeight="1">
      <c r="A2510" s="37"/>
      <c r="B2510" s="38"/>
      <c r="C2510" s="247" t="s">
        <v>3268</v>
      </c>
      <c r="D2510" s="247" t="s">
        <v>519</v>
      </c>
      <c r="E2510" s="248" t="s">
        <v>3269</v>
      </c>
      <c r="F2510" s="249" t="s">
        <v>3235</v>
      </c>
      <c r="G2510" s="250" t="s">
        <v>265</v>
      </c>
      <c r="H2510" s="251">
        <v>7.5259999999999998</v>
      </c>
      <c r="I2510" s="252"/>
      <c r="J2510" s="253">
        <f>ROUND(I2510*H2510,2)</f>
        <v>0</v>
      </c>
      <c r="K2510" s="249" t="s">
        <v>28</v>
      </c>
      <c r="L2510" s="254"/>
      <c r="M2510" s="255" t="s">
        <v>28</v>
      </c>
      <c r="N2510" s="256" t="s">
        <v>45</v>
      </c>
      <c r="O2510" s="67"/>
      <c r="P2510" s="190">
        <f>O2510*H2510</f>
        <v>0</v>
      </c>
      <c r="Q2510" s="190">
        <v>0</v>
      </c>
      <c r="R2510" s="190">
        <f>Q2510*H2510</f>
        <v>0</v>
      </c>
      <c r="S2510" s="190">
        <v>0</v>
      </c>
      <c r="T2510" s="191">
        <f>S2510*H2510</f>
        <v>0</v>
      </c>
      <c r="U2510" s="37"/>
      <c r="V2510" s="37"/>
      <c r="W2510" s="37"/>
      <c r="X2510" s="37"/>
      <c r="Y2510" s="37"/>
      <c r="Z2510" s="37"/>
      <c r="AA2510" s="37"/>
      <c r="AB2510" s="37"/>
      <c r="AC2510" s="37"/>
      <c r="AD2510" s="37"/>
      <c r="AE2510" s="37"/>
      <c r="AR2510" s="192" t="s">
        <v>365</v>
      </c>
      <c r="AT2510" s="192" t="s">
        <v>519</v>
      </c>
      <c r="AU2510" s="192" t="s">
        <v>84</v>
      </c>
      <c r="AY2510" s="20" t="s">
        <v>197</v>
      </c>
      <c r="BE2510" s="193">
        <f>IF(N2510="základní",J2510,0)</f>
        <v>0</v>
      </c>
      <c r="BF2510" s="193">
        <f>IF(N2510="snížená",J2510,0)</f>
        <v>0</v>
      </c>
      <c r="BG2510" s="193">
        <f>IF(N2510="zákl. přenesená",J2510,0)</f>
        <v>0</v>
      </c>
      <c r="BH2510" s="193">
        <f>IF(N2510="sníž. přenesená",J2510,0)</f>
        <v>0</v>
      </c>
      <c r="BI2510" s="193">
        <f>IF(N2510="nulová",J2510,0)</f>
        <v>0</v>
      </c>
      <c r="BJ2510" s="20" t="s">
        <v>82</v>
      </c>
      <c r="BK2510" s="193">
        <f>ROUND(I2510*H2510,2)</f>
        <v>0</v>
      </c>
      <c r="BL2510" s="20" t="s">
        <v>283</v>
      </c>
      <c r="BM2510" s="192" t="s">
        <v>3270</v>
      </c>
    </row>
    <row r="2511" spans="1:65" s="13" customFormat="1" ht="11.25">
      <c r="B2511" s="199"/>
      <c r="C2511" s="200"/>
      <c r="D2511" s="201" t="s">
        <v>213</v>
      </c>
      <c r="E2511" s="202" t="s">
        <v>28</v>
      </c>
      <c r="F2511" s="203" t="s">
        <v>3260</v>
      </c>
      <c r="G2511" s="200"/>
      <c r="H2511" s="204">
        <v>7.5259999999999998</v>
      </c>
      <c r="I2511" s="205"/>
      <c r="J2511" s="200"/>
      <c r="K2511" s="200"/>
      <c r="L2511" s="206"/>
      <c r="M2511" s="207"/>
      <c r="N2511" s="208"/>
      <c r="O2511" s="208"/>
      <c r="P2511" s="208"/>
      <c r="Q2511" s="208"/>
      <c r="R2511" s="208"/>
      <c r="S2511" s="208"/>
      <c r="T2511" s="209"/>
      <c r="AT2511" s="210" t="s">
        <v>213</v>
      </c>
      <c r="AU2511" s="210" t="s">
        <v>84</v>
      </c>
      <c r="AV2511" s="13" t="s">
        <v>84</v>
      </c>
      <c r="AW2511" s="13" t="s">
        <v>35</v>
      </c>
      <c r="AX2511" s="13" t="s">
        <v>82</v>
      </c>
      <c r="AY2511" s="210" t="s">
        <v>197</v>
      </c>
    </row>
    <row r="2512" spans="1:65" s="2" customFormat="1" ht="16.5" customHeight="1">
      <c r="A2512" s="37"/>
      <c r="B2512" s="38"/>
      <c r="C2512" s="247" t="s">
        <v>3271</v>
      </c>
      <c r="D2512" s="247" t="s">
        <v>519</v>
      </c>
      <c r="E2512" s="248" t="s">
        <v>3272</v>
      </c>
      <c r="F2512" s="249" t="s">
        <v>3235</v>
      </c>
      <c r="G2512" s="250" t="s">
        <v>265</v>
      </c>
      <c r="H2512" s="251">
        <v>4.45</v>
      </c>
      <c r="I2512" s="252"/>
      <c r="J2512" s="253">
        <f>ROUND(I2512*H2512,2)</f>
        <v>0</v>
      </c>
      <c r="K2512" s="249" t="s">
        <v>28</v>
      </c>
      <c r="L2512" s="254"/>
      <c r="M2512" s="255" t="s">
        <v>28</v>
      </c>
      <c r="N2512" s="256" t="s">
        <v>45</v>
      </c>
      <c r="O2512" s="67"/>
      <c r="P2512" s="190">
        <f>O2512*H2512</f>
        <v>0</v>
      </c>
      <c r="Q2512" s="190">
        <v>0</v>
      </c>
      <c r="R2512" s="190">
        <f>Q2512*H2512</f>
        <v>0</v>
      </c>
      <c r="S2512" s="190">
        <v>0</v>
      </c>
      <c r="T2512" s="191">
        <f>S2512*H2512</f>
        <v>0</v>
      </c>
      <c r="U2512" s="37"/>
      <c r="V2512" s="37"/>
      <c r="W2512" s="37"/>
      <c r="X2512" s="37"/>
      <c r="Y2512" s="37"/>
      <c r="Z2512" s="37"/>
      <c r="AA2512" s="37"/>
      <c r="AB2512" s="37"/>
      <c r="AC2512" s="37"/>
      <c r="AD2512" s="37"/>
      <c r="AE2512" s="37"/>
      <c r="AR2512" s="192" t="s">
        <v>365</v>
      </c>
      <c r="AT2512" s="192" t="s">
        <v>519</v>
      </c>
      <c r="AU2512" s="192" t="s">
        <v>84</v>
      </c>
      <c r="AY2512" s="20" t="s">
        <v>197</v>
      </c>
      <c r="BE2512" s="193">
        <f>IF(N2512="základní",J2512,0)</f>
        <v>0</v>
      </c>
      <c r="BF2512" s="193">
        <f>IF(N2512="snížená",J2512,0)</f>
        <v>0</v>
      </c>
      <c r="BG2512" s="193">
        <f>IF(N2512="zákl. přenesená",J2512,0)</f>
        <v>0</v>
      </c>
      <c r="BH2512" s="193">
        <f>IF(N2512="sníž. přenesená",J2512,0)</f>
        <v>0</v>
      </c>
      <c r="BI2512" s="193">
        <f>IF(N2512="nulová",J2512,0)</f>
        <v>0</v>
      </c>
      <c r="BJ2512" s="20" t="s">
        <v>82</v>
      </c>
      <c r="BK2512" s="193">
        <f>ROUND(I2512*H2512,2)</f>
        <v>0</v>
      </c>
      <c r="BL2512" s="20" t="s">
        <v>283</v>
      </c>
      <c r="BM2512" s="192" t="s">
        <v>3273</v>
      </c>
    </row>
    <row r="2513" spans="1:65" s="13" customFormat="1" ht="11.25">
      <c r="B2513" s="199"/>
      <c r="C2513" s="200"/>
      <c r="D2513" s="201" t="s">
        <v>213</v>
      </c>
      <c r="E2513" s="202" t="s">
        <v>28</v>
      </c>
      <c r="F2513" s="203" t="s">
        <v>3261</v>
      </c>
      <c r="G2513" s="200"/>
      <c r="H2513" s="204">
        <v>4.45</v>
      </c>
      <c r="I2513" s="205"/>
      <c r="J2513" s="200"/>
      <c r="K2513" s="200"/>
      <c r="L2513" s="206"/>
      <c r="M2513" s="207"/>
      <c r="N2513" s="208"/>
      <c r="O2513" s="208"/>
      <c r="P2513" s="208"/>
      <c r="Q2513" s="208"/>
      <c r="R2513" s="208"/>
      <c r="S2513" s="208"/>
      <c r="T2513" s="209"/>
      <c r="AT2513" s="210" t="s">
        <v>213</v>
      </c>
      <c r="AU2513" s="210" t="s">
        <v>84</v>
      </c>
      <c r="AV2513" s="13" t="s">
        <v>84</v>
      </c>
      <c r="AW2513" s="13" t="s">
        <v>35</v>
      </c>
      <c r="AX2513" s="13" t="s">
        <v>82</v>
      </c>
      <c r="AY2513" s="210" t="s">
        <v>197</v>
      </c>
    </row>
    <row r="2514" spans="1:65" s="2" customFormat="1" ht="21.75" customHeight="1">
      <c r="A2514" s="37"/>
      <c r="B2514" s="38"/>
      <c r="C2514" s="181" t="s">
        <v>3274</v>
      </c>
      <c r="D2514" s="181" t="s">
        <v>199</v>
      </c>
      <c r="E2514" s="182" t="s">
        <v>3275</v>
      </c>
      <c r="F2514" s="183" t="s">
        <v>3276</v>
      </c>
      <c r="G2514" s="184" t="s">
        <v>265</v>
      </c>
      <c r="H2514" s="185">
        <v>6.6</v>
      </c>
      <c r="I2514" s="186"/>
      <c r="J2514" s="187">
        <f>ROUND(I2514*H2514,2)</f>
        <v>0</v>
      </c>
      <c r="K2514" s="183" t="s">
        <v>203</v>
      </c>
      <c r="L2514" s="42"/>
      <c r="M2514" s="188" t="s">
        <v>28</v>
      </c>
      <c r="N2514" s="189" t="s">
        <v>45</v>
      </c>
      <c r="O2514" s="67"/>
      <c r="P2514" s="190">
        <f>O2514*H2514</f>
        <v>0</v>
      </c>
      <c r="Q2514" s="190">
        <v>0</v>
      </c>
      <c r="R2514" s="190">
        <f>Q2514*H2514</f>
        <v>0</v>
      </c>
      <c r="S2514" s="190">
        <v>0</v>
      </c>
      <c r="T2514" s="191">
        <f>S2514*H2514</f>
        <v>0</v>
      </c>
      <c r="U2514" s="37"/>
      <c r="V2514" s="37"/>
      <c r="W2514" s="37"/>
      <c r="X2514" s="37"/>
      <c r="Y2514" s="37"/>
      <c r="Z2514" s="37"/>
      <c r="AA2514" s="37"/>
      <c r="AB2514" s="37"/>
      <c r="AC2514" s="37"/>
      <c r="AD2514" s="37"/>
      <c r="AE2514" s="37"/>
      <c r="AR2514" s="192" t="s">
        <v>283</v>
      </c>
      <c r="AT2514" s="192" t="s">
        <v>199</v>
      </c>
      <c r="AU2514" s="192" t="s">
        <v>84</v>
      </c>
      <c r="AY2514" s="20" t="s">
        <v>197</v>
      </c>
      <c r="BE2514" s="193">
        <f>IF(N2514="základní",J2514,0)</f>
        <v>0</v>
      </c>
      <c r="BF2514" s="193">
        <f>IF(N2514="snížená",J2514,0)</f>
        <v>0</v>
      </c>
      <c r="BG2514" s="193">
        <f>IF(N2514="zákl. přenesená",J2514,0)</f>
        <v>0</v>
      </c>
      <c r="BH2514" s="193">
        <f>IF(N2514="sníž. přenesená",J2514,0)</f>
        <v>0</v>
      </c>
      <c r="BI2514" s="193">
        <f>IF(N2514="nulová",J2514,0)</f>
        <v>0</v>
      </c>
      <c r="BJ2514" s="20" t="s">
        <v>82</v>
      </c>
      <c r="BK2514" s="193">
        <f>ROUND(I2514*H2514,2)</f>
        <v>0</v>
      </c>
      <c r="BL2514" s="20" t="s">
        <v>283</v>
      </c>
      <c r="BM2514" s="192" t="s">
        <v>3277</v>
      </c>
    </row>
    <row r="2515" spans="1:65" s="2" customFormat="1" ht="11.25">
      <c r="A2515" s="37"/>
      <c r="B2515" s="38"/>
      <c r="C2515" s="39"/>
      <c r="D2515" s="194" t="s">
        <v>206</v>
      </c>
      <c r="E2515" s="39"/>
      <c r="F2515" s="195" t="s">
        <v>3278</v>
      </c>
      <c r="G2515" s="39"/>
      <c r="H2515" s="39"/>
      <c r="I2515" s="196"/>
      <c r="J2515" s="39"/>
      <c r="K2515" s="39"/>
      <c r="L2515" s="42"/>
      <c r="M2515" s="197"/>
      <c r="N2515" s="198"/>
      <c r="O2515" s="67"/>
      <c r="P2515" s="67"/>
      <c r="Q2515" s="67"/>
      <c r="R2515" s="67"/>
      <c r="S2515" s="67"/>
      <c r="T2515" s="68"/>
      <c r="U2515" s="37"/>
      <c r="V2515" s="37"/>
      <c r="W2515" s="37"/>
      <c r="X2515" s="37"/>
      <c r="Y2515" s="37"/>
      <c r="Z2515" s="37"/>
      <c r="AA2515" s="37"/>
      <c r="AB2515" s="37"/>
      <c r="AC2515" s="37"/>
      <c r="AD2515" s="37"/>
      <c r="AE2515" s="37"/>
      <c r="AT2515" s="20" t="s">
        <v>206</v>
      </c>
      <c r="AU2515" s="20" t="s">
        <v>84</v>
      </c>
    </row>
    <row r="2516" spans="1:65" s="15" customFormat="1" ht="11.25">
      <c r="B2516" s="222"/>
      <c r="C2516" s="223"/>
      <c r="D2516" s="201" t="s">
        <v>213</v>
      </c>
      <c r="E2516" s="224" t="s">
        <v>28</v>
      </c>
      <c r="F2516" s="225" t="s">
        <v>1966</v>
      </c>
      <c r="G2516" s="223"/>
      <c r="H2516" s="224" t="s">
        <v>28</v>
      </c>
      <c r="I2516" s="226"/>
      <c r="J2516" s="223"/>
      <c r="K2516" s="223"/>
      <c r="L2516" s="227"/>
      <c r="M2516" s="228"/>
      <c r="N2516" s="229"/>
      <c r="O2516" s="229"/>
      <c r="P2516" s="229"/>
      <c r="Q2516" s="229"/>
      <c r="R2516" s="229"/>
      <c r="S2516" s="229"/>
      <c r="T2516" s="230"/>
      <c r="AT2516" s="231" t="s">
        <v>213</v>
      </c>
      <c r="AU2516" s="231" t="s">
        <v>84</v>
      </c>
      <c r="AV2516" s="15" t="s">
        <v>82</v>
      </c>
      <c r="AW2516" s="15" t="s">
        <v>35</v>
      </c>
      <c r="AX2516" s="15" t="s">
        <v>74</v>
      </c>
      <c r="AY2516" s="231" t="s">
        <v>197</v>
      </c>
    </row>
    <row r="2517" spans="1:65" s="13" customFormat="1" ht="11.25">
      <c r="B2517" s="199"/>
      <c r="C2517" s="200"/>
      <c r="D2517" s="201" t="s">
        <v>213</v>
      </c>
      <c r="E2517" s="202" t="s">
        <v>28</v>
      </c>
      <c r="F2517" s="203" t="s">
        <v>3279</v>
      </c>
      <c r="G2517" s="200"/>
      <c r="H2517" s="204">
        <v>6.6</v>
      </c>
      <c r="I2517" s="205"/>
      <c r="J2517" s="200"/>
      <c r="K2517" s="200"/>
      <c r="L2517" s="206"/>
      <c r="M2517" s="207"/>
      <c r="N2517" s="208"/>
      <c r="O2517" s="208"/>
      <c r="P2517" s="208"/>
      <c r="Q2517" s="208"/>
      <c r="R2517" s="208"/>
      <c r="S2517" s="208"/>
      <c r="T2517" s="209"/>
      <c r="AT2517" s="210" t="s">
        <v>213</v>
      </c>
      <c r="AU2517" s="210" t="s">
        <v>84</v>
      </c>
      <c r="AV2517" s="13" t="s">
        <v>84</v>
      </c>
      <c r="AW2517" s="13" t="s">
        <v>35</v>
      </c>
      <c r="AX2517" s="13" t="s">
        <v>82</v>
      </c>
      <c r="AY2517" s="210" t="s">
        <v>197</v>
      </c>
    </row>
    <row r="2518" spans="1:65" s="2" customFormat="1" ht="16.5" customHeight="1">
      <c r="A2518" s="37"/>
      <c r="B2518" s="38"/>
      <c r="C2518" s="247" t="s">
        <v>3280</v>
      </c>
      <c r="D2518" s="247" t="s">
        <v>519</v>
      </c>
      <c r="E2518" s="248" t="s">
        <v>3281</v>
      </c>
      <c r="F2518" s="249" t="s">
        <v>3282</v>
      </c>
      <c r="G2518" s="250" t="s">
        <v>265</v>
      </c>
      <c r="H2518" s="251">
        <v>7.26</v>
      </c>
      <c r="I2518" s="252"/>
      <c r="J2518" s="253">
        <f>ROUND(I2518*H2518,2)</f>
        <v>0</v>
      </c>
      <c r="K2518" s="249" t="s">
        <v>203</v>
      </c>
      <c r="L2518" s="254"/>
      <c r="M2518" s="255" t="s">
        <v>28</v>
      </c>
      <c r="N2518" s="256" t="s">
        <v>45</v>
      </c>
      <c r="O2518" s="67"/>
      <c r="P2518" s="190">
        <f>O2518*H2518</f>
        <v>0</v>
      </c>
      <c r="Q2518" s="190">
        <v>2.0000000000000001E-4</v>
      </c>
      <c r="R2518" s="190">
        <f>Q2518*H2518</f>
        <v>1.4519999999999999E-3</v>
      </c>
      <c r="S2518" s="190">
        <v>0</v>
      </c>
      <c r="T2518" s="191">
        <f>S2518*H2518</f>
        <v>0</v>
      </c>
      <c r="U2518" s="37"/>
      <c r="V2518" s="37"/>
      <c r="W2518" s="37"/>
      <c r="X2518" s="37"/>
      <c r="Y2518" s="37"/>
      <c r="Z2518" s="37"/>
      <c r="AA2518" s="37"/>
      <c r="AB2518" s="37"/>
      <c r="AC2518" s="37"/>
      <c r="AD2518" s="37"/>
      <c r="AE2518" s="37"/>
      <c r="AR2518" s="192" t="s">
        <v>365</v>
      </c>
      <c r="AT2518" s="192" t="s">
        <v>519</v>
      </c>
      <c r="AU2518" s="192" t="s">
        <v>84</v>
      </c>
      <c r="AY2518" s="20" t="s">
        <v>197</v>
      </c>
      <c r="BE2518" s="193">
        <f>IF(N2518="základní",J2518,0)</f>
        <v>0</v>
      </c>
      <c r="BF2518" s="193">
        <f>IF(N2518="snížená",J2518,0)</f>
        <v>0</v>
      </c>
      <c r="BG2518" s="193">
        <f>IF(N2518="zákl. přenesená",J2518,0)</f>
        <v>0</v>
      </c>
      <c r="BH2518" s="193">
        <f>IF(N2518="sníž. přenesená",J2518,0)</f>
        <v>0</v>
      </c>
      <c r="BI2518" s="193">
        <f>IF(N2518="nulová",J2518,0)</f>
        <v>0</v>
      </c>
      <c r="BJ2518" s="20" t="s">
        <v>82</v>
      </c>
      <c r="BK2518" s="193">
        <f>ROUND(I2518*H2518,2)</f>
        <v>0</v>
      </c>
      <c r="BL2518" s="20" t="s">
        <v>283</v>
      </c>
      <c r="BM2518" s="192" t="s">
        <v>3283</v>
      </c>
    </row>
    <row r="2519" spans="1:65" s="13" customFormat="1" ht="11.25">
      <c r="B2519" s="199"/>
      <c r="C2519" s="200"/>
      <c r="D2519" s="201" t="s">
        <v>213</v>
      </c>
      <c r="E2519" s="200"/>
      <c r="F2519" s="203" t="s">
        <v>3284</v>
      </c>
      <c r="G2519" s="200"/>
      <c r="H2519" s="204">
        <v>7.26</v>
      </c>
      <c r="I2519" s="205"/>
      <c r="J2519" s="200"/>
      <c r="K2519" s="200"/>
      <c r="L2519" s="206"/>
      <c r="M2519" s="207"/>
      <c r="N2519" s="208"/>
      <c r="O2519" s="208"/>
      <c r="P2519" s="208"/>
      <c r="Q2519" s="208"/>
      <c r="R2519" s="208"/>
      <c r="S2519" s="208"/>
      <c r="T2519" s="209"/>
      <c r="AT2519" s="210" t="s">
        <v>213</v>
      </c>
      <c r="AU2519" s="210" t="s">
        <v>84</v>
      </c>
      <c r="AV2519" s="13" t="s">
        <v>84</v>
      </c>
      <c r="AW2519" s="13" t="s">
        <v>4</v>
      </c>
      <c r="AX2519" s="13" t="s">
        <v>82</v>
      </c>
      <c r="AY2519" s="210" t="s">
        <v>197</v>
      </c>
    </row>
    <row r="2520" spans="1:65" s="2" customFormat="1" ht="16.5" customHeight="1">
      <c r="A2520" s="37"/>
      <c r="B2520" s="38"/>
      <c r="C2520" s="181" t="s">
        <v>3285</v>
      </c>
      <c r="D2520" s="181" t="s">
        <v>199</v>
      </c>
      <c r="E2520" s="182" t="s">
        <v>3286</v>
      </c>
      <c r="F2520" s="183" t="s">
        <v>3287</v>
      </c>
      <c r="G2520" s="184" t="s">
        <v>202</v>
      </c>
      <c r="H2520" s="185">
        <v>2.7</v>
      </c>
      <c r="I2520" s="186"/>
      <c r="J2520" s="187">
        <f>ROUND(I2520*H2520,2)</f>
        <v>0</v>
      </c>
      <c r="K2520" s="183" t="s">
        <v>203</v>
      </c>
      <c r="L2520" s="42"/>
      <c r="M2520" s="188" t="s">
        <v>28</v>
      </c>
      <c r="N2520" s="189" t="s">
        <v>45</v>
      </c>
      <c r="O2520" s="67"/>
      <c r="P2520" s="190">
        <f>O2520*H2520</f>
        <v>0</v>
      </c>
      <c r="Q2520" s="190">
        <v>0</v>
      </c>
      <c r="R2520" s="190">
        <f>Q2520*H2520</f>
        <v>0</v>
      </c>
      <c r="S2520" s="190">
        <v>0</v>
      </c>
      <c r="T2520" s="191">
        <f>S2520*H2520</f>
        <v>0</v>
      </c>
      <c r="U2520" s="37"/>
      <c r="V2520" s="37"/>
      <c r="W2520" s="37"/>
      <c r="X2520" s="37"/>
      <c r="Y2520" s="37"/>
      <c r="Z2520" s="37"/>
      <c r="AA2520" s="37"/>
      <c r="AB2520" s="37"/>
      <c r="AC2520" s="37"/>
      <c r="AD2520" s="37"/>
      <c r="AE2520" s="37"/>
      <c r="AR2520" s="192" t="s">
        <v>283</v>
      </c>
      <c r="AT2520" s="192" t="s">
        <v>199</v>
      </c>
      <c r="AU2520" s="192" t="s">
        <v>84</v>
      </c>
      <c r="AY2520" s="20" t="s">
        <v>197</v>
      </c>
      <c r="BE2520" s="193">
        <f>IF(N2520="základní",J2520,0)</f>
        <v>0</v>
      </c>
      <c r="BF2520" s="193">
        <f>IF(N2520="snížená",J2520,0)</f>
        <v>0</v>
      </c>
      <c r="BG2520" s="193">
        <f>IF(N2520="zákl. přenesená",J2520,0)</f>
        <v>0</v>
      </c>
      <c r="BH2520" s="193">
        <f>IF(N2520="sníž. přenesená",J2520,0)</f>
        <v>0</v>
      </c>
      <c r="BI2520" s="193">
        <f>IF(N2520="nulová",J2520,0)</f>
        <v>0</v>
      </c>
      <c r="BJ2520" s="20" t="s">
        <v>82</v>
      </c>
      <c r="BK2520" s="193">
        <f>ROUND(I2520*H2520,2)</f>
        <v>0</v>
      </c>
      <c r="BL2520" s="20" t="s">
        <v>283</v>
      </c>
      <c r="BM2520" s="192" t="s">
        <v>3288</v>
      </c>
    </row>
    <row r="2521" spans="1:65" s="2" customFormat="1" ht="11.25">
      <c r="A2521" s="37"/>
      <c r="B2521" s="38"/>
      <c r="C2521" s="39"/>
      <c r="D2521" s="194" t="s">
        <v>206</v>
      </c>
      <c r="E2521" s="39"/>
      <c r="F2521" s="195" t="s">
        <v>3289</v>
      </c>
      <c r="G2521" s="39"/>
      <c r="H2521" s="39"/>
      <c r="I2521" s="196"/>
      <c r="J2521" s="39"/>
      <c r="K2521" s="39"/>
      <c r="L2521" s="42"/>
      <c r="M2521" s="197"/>
      <c r="N2521" s="198"/>
      <c r="O2521" s="67"/>
      <c r="P2521" s="67"/>
      <c r="Q2521" s="67"/>
      <c r="R2521" s="67"/>
      <c r="S2521" s="67"/>
      <c r="T2521" s="68"/>
      <c r="U2521" s="37"/>
      <c r="V2521" s="37"/>
      <c r="W2521" s="37"/>
      <c r="X2521" s="37"/>
      <c r="Y2521" s="37"/>
      <c r="Z2521" s="37"/>
      <c r="AA2521" s="37"/>
      <c r="AB2521" s="37"/>
      <c r="AC2521" s="37"/>
      <c r="AD2521" s="37"/>
      <c r="AE2521" s="37"/>
      <c r="AT2521" s="20" t="s">
        <v>206</v>
      </c>
      <c r="AU2521" s="20" t="s">
        <v>84</v>
      </c>
    </row>
    <row r="2522" spans="1:65" s="15" customFormat="1" ht="11.25">
      <c r="B2522" s="222"/>
      <c r="C2522" s="223"/>
      <c r="D2522" s="201" t="s">
        <v>213</v>
      </c>
      <c r="E2522" s="224" t="s">
        <v>28</v>
      </c>
      <c r="F2522" s="225" t="s">
        <v>1966</v>
      </c>
      <c r="G2522" s="223"/>
      <c r="H2522" s="224" t="s">
        <v>28</v>
      </c>
      <c r="I2522" s="226"/>
      <c r="J2522" s="223"/>
      <c r="K2522" s="223"/>
      <c r="L2522" s="227"/>
      <c r="M2522" s="228"/>
      <c r="N2522" s="229"/>
      <c r="O2522" s="229"/>
      <c r="P2522" s="229"/>
      <c r="Q2522" s="229"/>
      <c r="R2522" s="229"/>
      <c r="S2522" s="229"/>
      <c r="T2522" s="230"/>
      <c r="AT2522" s="231" t="s">
        <v>213</v>
      </c>
      <c r="AU2522" s="231" t="s">
        <v>84</v>
      </c>
      <c r="AV2522" s="15" t="s">
        <v>82</v>
      </c>
      <c r="AW2522" s="15" t="s">
        <v>35</v>
      </c>
      <c r="AX2522" s="15" t="s">
        <v>74</v>
      </c>
      <c r="AY2522" s="231" t="s">
        <v>197</v>
      </c>
    </row>
    <row r="2523" spans="1:65" s="13" customFormat="1" ht="11.25">
      <c r="B2523" s="199"/>
      <c r="C2523" s="200"/>
      <c r="D2523" s="201" t="s">
        <v>213</v>
      </c>
      <c r="E2523" s="202" t="s">
        <v>28</v>
      </c>
      <c r="F2523" s="203" t="s">
        <v>3290</v>
      </c>
      <c r="G2523" s="200"/>
      <c r="H2523" s="204">
        <v>2.7</v>
      </c>
      <c r="I2523" s="205"/>
      <c r="J2523" s="200"/>
      <c r="K2523" s="200"/>
      <c r="L2523" s="206"/>
      <c r="M2523" s="207"/>
      <c r="N2523" s="208"/>
      <c r="O2523" s="208"/>
      <c r="P2523" s="208"/>
      <c r="Q2523" s="208"/>
      <c r="R2523" s="208"/>
      <c r="S2523" s="208"/>
      <c r="T2523" s="209"/>
      <c r="AT2523" s="210" t="s">
        <v>213</v>
      </c>
      <c r="AU2523" s="210" t="s">
        <v>84</v>
      </c>
      <c r="AV2523" s="13" t="s">
        <v>84</v>
      </c>
      <c r="AW2523" s="13" t="s">
        <v>35</v>
      </c>
      <c r="AX2523" s="13" t="s">
        <v>82</v>
      </c>
      <c r="AY2523" s="210" t="s">
        <v>197</v>
      </c>
    </row>
    <row r="2524" spans="1:65" s="2" customFormat="1" ht="16.5" customHeight="1">
      <c r="A2524" s="37"/>
      <c r="B2524" s="38"/>
      <c r="C2524" s="247" t="s">
        <v>3291</v>
      </c>
      <c r="D2524" s="247" t="s">
        <v>519</v>
      </c>
      <c r="E2524" s="248" t="s">
        <v>3292</v>
      </c>
      <c r="F2524" s="249" t="s">
        <v>3293</v>
      </c>
      <c r="G2524" s="250" t="s">
        <v>202</v>
      </c>
      <c r="H2524" s="251">
        <v>2.97</v>
      </c>
      <c r="I2524" s="252"/>
      <c r="J2524" s="253">
        <f>ROUND(I2524*H2524,2)</f>
        <v>0</v>
      </c>
      <c r="K2524" s="249" t="s">
        <v>203</v>
      </c>
      <c r="L2524" s="254"/>
      <c r="M2524" s="255" t="s">
        <v>28</v>
      </c>
      <c r="N2524" s="256" t="s">
        <v>45</v>
      </c>
      <c r="O2524" s="67"/>
      <c r="P2524" s="190">
        <f>O2524*H2524</f>
        <v>0</v>
      </c>
      <c r="Q2524" s="190">
        <v>0.01</v>
      </c>
      <c r="R2524" s="190">
        <f>Q2524*H2524</f>
        <v>2.9700000000000004E-2</v>
      </c>
      <c r="S2524" s="190">
        <v>0</v>
      </c>
      <c r="T2524" s="191">
        <f>S2524*H2524</f>
        <v>0</v>
      </c>
      <c r="U2524" s="37"/>
      <c r="V2524" s="37"/>
      <c r="W2524" s="37"/>
      <c r="X2524" s="37"/>
      <c r="Y2524" s="37"/>
      <c r="Z2524" s="37"/>
      <c r="AA2524" s="37"/>
      <c r="AB2524" s="37"/>
      <c r="AC2524" s="37"/>
      <c r="AD2524" s="37"/>
      <c r="AE2524" s="37"/>
      <c r="AR2524" s="192" t="s">
        <v>365</v>
      </c>
      <c r="AT2524" s="192" t="s">
        <v>519</v>
      </c>
      <c r="AU2524" s="192" t="s">
        <v>84</v>
      </c>
      <c r="AY2524" s="20" t="s">
        <v>197</v>
      </c>
      <c r="BE2524" s="193">
        <f>IF(N2524="základní",J2524,0)</f>
        <v>0</v>
      </c>
      <c r="BF2524" s="193">
        <f>IF(N2524="snížená",J2524,0)</f>
        <v>0</v>
      </c>
      <c r="BG2524" s="193">
        <f>IF(N2524="zákl. přenesená",J2524,0)</f>
        <v>0</v>
      </c>
      <c r="BH2524" s="193">
        <f>IF(N2524="sníž. přenesená",J2524,0)</f>
        <v>0</v>
      </c>
      <c r="BI2524" s="193">
        <f>IF(N2524="nulová",J2524,0)</f>
        <v>0</v>
      </c>
      <c r="BJ2524" s="20" t="s">
        <v>82</v>
      </c>
      <c r="BK2524" s="193">
        <f>ROUND(I2524*H2524,2)</f>
        <v>0</v>
      </c>
      <c r="BL2524" s="20" t="s">
        <v>283</v>
      </c>
      <c r="BM2524" s="192" t="s">
        <v>3294</v>
      </c>
    </row>
    <row r="2525" spans="1:65" s="13" customFormat="1" ht="11.25">
      <c r="B2525" s="199"/>
      <c r="C2525" s="200"/>
      <c r="D2525" s="201" t="s">
        <v>213</v>
      </c>
      <c r="E2525" s="200"/>
      <c r="F2525" s="203" t="s">
        <v>3295</v>
      </c>
      <c r="G2525" s="200"/>
      <c r="H2525" s="204">
        <v>2.97</v>
      </c>
      <c r="I2525" s="205"/>
      <c r="J2525" s="200"/>
      <c r="K2525" s="200"/>
      <c r="L2525" s="206"/>
      <c r="M2525" s="207"/>
      <c r="N2525" s="208"/>
      <c r="O2525" s="208"/>
      <c r="P2525" s="208"/>
      <c r="Q2525" s="208"/>
      <c r="R2525" s="208"/>
      <c r="S2525" s="208"/>
      <c r="T2525" s="209"/>
      <c r="AT2525" s="210" t="s">
        <v>213</v>
      </c>
      <c r="AU2525" s="210" t="s">
        <v>84</v>
      </c>
      <c r="AV2525" s="13" t="s">
        <v>84</v>
      </c>
      <c r="AW2525" s="13" t="s">
        <v>4</v>
      </c>
      <c r="AX2525" s="13" t="s">
        <v>82</v>
      </c>
      <c r="AY2525" s="210" t="s">
        <v>197</v>
      </c>
    </row>
    <row r="2526" spans="1:65" s="2" customFormat="1" ht="24.2" customHeight="1">
      <c r="A2526" s="37"/>
      <c r="B2526" s="38"/>
      <c r="C2526" s="181" t="s">
        <v>3296</v>
      </c>
      <c r="D2526" s="181" t="s">
        <v>199</v>
      </c>
      <c r="E2526" s="182" t="s">
        <v>3297</v>
      </c>
      <c r="F2526" s="183" t="s">
        <v>3298</v>
      </c>
      <c r="G2526" s="184" t="s">
        <v>202</v>
      </c>
      <c r="H2526" s="185">
        <v>2</v>
      </c>
      <c r="I2526" s="186"/>
      <c r="J2526" s="187">
        <f>ROUND(I2526*H2526,2)</f>
        <v>0</v>
      </c>
      <c r="K2526" s="183" t="s">
        <v>203</v>
      </c>
      <c r="L2526" s="42"/>
      <c r="M2526" s="188" t="s">
        <v>28</v>
      </c>
      <c r="N2526" s="189" t="s">
        <v>45</v>
      </c>
      <c r="O2526" s="67"/>
      <c r="P2526" s="190">
        <f>O2526*H2526</f>
        <v>0</v>
      </c>
      <c r="Q2526" s="190">
        <v>1.2E-4</v>
      </c>
      <c r="R2526" s="190">
        <f>Q2526*H2526</f>
        <v>2.4000000000000001E-4</v>
      </c>
      <c r="S2526" s="190">
        <v>0</v>
      </c>
      <c r="T2526" s="191">
        <f>S2526*H2526</f>
        <v>0</v>
      </c>
      <c r="U2526" s="37"/>
      <c r="V2526" s="37"/>
      <c r="W2526" s="37"/>
      <c r="X2526" s="37"/>
      <c r="Y2526" s="37"/>
      <c r="Z2526" s="37"/>
      <c r="AA2526" s="37"/>
      <c r="AB2526" s="37"/>
      <c r="AC2526" s="37"/>
      <c r="AD2526" s="37"/>
      <c r="AE2526" s="37"/>
      <c r="AR2526" s="192" t="s">
        <v>283</v>
      </c>
      <c r="AT2526" s="192" t="s">
        <v>199</v>
      </c>
      <c r="AU2526" s="192" t="s">
        <v>84</v>
      </c>
      <c r="AY2526" s="20" t="s">
        <v>197</v>
      </c>
      <c r="BE2526" s="193">
        <f>IF(N2526="základní",J2526,0)</f>
        <v>0</v>
      </c>
      <c r="BF2526" s="193">
        <f>IF(N2526="snížená",J2526,0)</f>
        <v>0</v>
      </c>
      <c r="BG2526" s="193">
        <f>IF(N2526="zákl. přenesená",J2526,0)</f>
        <v>0</v>
      </c>
      <c r="BH2526" s="193">
        <f>IF(N2526="sníž. přenesená",J2526,0)</f>
        <v>0</v>
      </c>
      <c r="BI2526" s="193">
        <f>IF(N2526="nulová",J2526,0)</f>
        <v>0</v>
      </c>
      <c r="BJ2526" s="20" t="s">
        <v>82</v>
      </c>
      <c r="BK2526" s="193">
        <f>ROUND(I2526*H2526,2)</f>
        <v>0</v>
      </c>
      <c r="BL2526" s="20" t="s">
        <v>283</v>
      </c>
      <c r="BM2526" s="192" t="s">
        <v>3299</v>
      </c>
    </row>
    <row r="2527" spans="1:65" s="2" customFormat="1" ht="11.25">
      <c r="A2527" s="37"/>
      <c r="B2527" s="38"/>
      <c r="C2527" s="39"/>
      <c r="D2527" s="194" t="s">
        <v>206</v>
      </c>
      <c r="E2527" s="39"/>
      <c r="F2527" s="195" t="s">
        <v>3300</v>
      </c>
      <c r="G2527" s="39"/>
      <c r="H2527" s="39"/>
      <c r="I2527" s="196"/>
      <c r="J2527" s="39"/>
      <c r="K2527" s="39"/>
      <c r="L2527" s="42"/>
      <c r="M2527" s="197"/>
      <c r="N2527" s="198"/>
      <c r="O2527" s="67"/>
      <c r="P2527" s="67"/>
      <c r="Q2527" s="67"/>
      <c r="R2527" s="67"/>
      <c r="S2527" s="67"/>
      <c r="T2527" s="68"/>
      <c r="U2527" s="37"/>
      <c r="V2527" s="37"/>
      <c r="W2527" s="37"/>
      <c r="X2527" s="37"/>
      <c r="Y2527" s="37"/>
      <c r="Z2527" s="37"/>
      <c r="AA2527" s="37"/>
      <c r="AB2527" s="37"/>
      <c r="AC2527" s="37"/>
      <c r="AD2527" s="37"/>
      <c r="AE2527" s="37"/>
      <c r="AT2527" s="20" t="s">
        <v>206</v>
      </c>
      <c r="AU2527" s="20" t="s">
        <v>84</v>
      </c>
    </row>
    <row r="2528" spans="1:65" s="15" customFormat="1" ht="11.25">
      <c r="B2528" s="222"/>
      <c r="C2528" s="223"/>
      <c r="D2528" s="201" t="s">
        <v>213</v>
      </c>
      <c r="E2528" s="224" t="s">
        <v>28</v>
      </c>
      <c r="F2528" s="225" t="s">
        <v>1966</v>
      </c>
      <c r="G2528" s="223"/>
      <c r="H2528" s="224" t="s">
        <v>28</v>
      </c>
      <c r="I2528" s="226"/>
      <c r="J2528" s="223"/>
      <c r="K2528" s="223"/>
      <c r="L2528" s="227"/>
      <c r="M2528" s="228"/>
      <c r="N2528" s="229"/>
      <c r="O2528" s="229"/>
      <c r="P2528" s="229"/>
      <c r="Q2528" s="229"/>
      <c r="R2528" s="229"/>
      <c r="S2528" s="229"/>
      <c r="T2528" s="230"/>
      <c r="AT2528" s="231" t="s">
        <v>213</v>
      </c>
      <c r="AU2528" s="231" t="s">
        <v>84</v>
      </c>
      <c r="AV2528" s="15" t="s">
        <v>82</v>
      </c>
      <c r="AW2528" s="15" t="s">
        <v>35</v>
      </c>
      <c r="AX2528" s="15" t="s">
        <v>74</v>
      </c>
      <c r="AY2528" s="231" t="s">
        <v>197</v>
      </c>
    </row>
    <row r="2529" spans="1:65" s="13" customFormat="1" ht="11.25">
      <c r="B2529" s="199"/>
      <c r="C2529" s="200"/>
      <c r="D2529" s="201" t="s">
        <v>213</v>
      </c>
      <c r="E2529" s="202" t="s">
        <v>28</v>
      </c>
      <c r="F2529" s="203" t="s">
        <v>3301</v>
      </c>
      <c r="G2529" s="200"/>
      <c r="H2529" s="204">
        <v>1</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3302</v>
      </c>
      <c r="G2530" s="200"/>
      <c r="H2530" s="204">
        <v>1</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4" customFormat="1" ht="11.25">
      <c r="B2531" s="211"/>
      <c r="C2531" s="212"/>
      <c r="D2531" s="201" t="s">
        <v>213</v>
      </c>
      <c r="E2531" s="213" t="s">
        <v>28</v>
      </c>
      <c r="F2531" s="214" t="s">
        <v>226</v>
      </c>
      <c r="G2531" s="212"/>
      <c r="H2531" s="215">
        <v>2</v>
      </c>
      <c r="I2531" s="216"/>
      <c r="J2531" s="212"/>
      <c r="K2531" s="212"/>
      <c r="L2531" s="217"/>
      <c r="M2531" s="218"/>
      <c r="N2531" s="219"/>
      <c r="O2531" s="219"/>
      <c r="P2531" s="219"/>
      <c r="Q2531" s="219"/>
      <c r="R2531" s="219"/>
      <c r="S2531" s="219"/>
      <c r="T2531" s="220"/>
      <c r="AT2531" s="221" t="s">
        <v>213</v>
      </c>
      <c r="AU2531" s="221" t="s">
        <v>84</v>
      </c>
      <c r="AV2531" s="14" t="s">
        <v>204</v>
      </c>
      <c r="AW2531" s="14" t="s">
        <v>35</v>
      </c>
      <c r="AX2531" s="14" t="s">
        <v>82</v>
      </c>
      <c r="AY2531" s="221" t="s">
        <v>197</v>
      </c>
    </row>
    <row r="2532" spans="1:65" s="2" customFormat="1" ht="16.5" customHeight="1">
      <c r="A2532" s="37"/>
      <c r="B2532" s="38"/>
      <c r="C2532" s="247" t="s">
        <v>3303</v>
      </c>
      <c r="D2532" s="247" t="s">
        <v>519</v>
      </c>
      <c r="E2532" s="248" t="s">
        <v>3304</v>
      </c>
      <c r="F2532" s="249" t="s">
        <v>3305</v>
      </c>
      <c r="G2532" s="250" t="s">
        <v>210</v>
      </c>
      <c r="H2532" s="251">
        <v>2</v>
      </c>
      <c r="I2532" s="252"/>
      <c r="J2532" s="253">
        <f>ROUND(I2532*H2532,2)</f>
        <v>0</v>
      </c>
      <c r="K2532" s="249" t="s">
        <v>203</v>
      </c>
      <c r="L2532" s="254"/>
      <c r="M2532" s="255" t="s">
        <v>28</v>
      </c>
      <c r="N2532" s="256" t="s">
        <v>45</v>
      </c>
      <c r="O2532" s="67"/>
      <c r="P2532" s="190">
        <f>O2532*H2532</f>
        <v>0</v>
      </c>
      <c r="Q2532" s="190">
        <v>1.09E-3</v>
      </c>
      <c r="R2532" s="190">
        <f>Q2532*H2532</f>
        <v>2.1800000000000001E-3</v>
      </c>
      <c r="S2532" s="190">
        <v>0</v>
      </c>
      <c r="T2532" s="191">
        <f>S2532*H2532</f>
        <v>0</v>
      </c>
      <c r="U2532" s="37"/>
      <c r="V2532" s="37"/>
      <c r="W2532" s="37"/>
      <c r="X2532" s="37"/>
      <c r="Y2532" s="37"/>
      <c r="Z2532" s="37"/>
      <c r="AA2532" s="37"/>
      <c r="AB2532" s="37"/>
      <c r="AC2532" s="37"/>
      <c r="AD2532" s="37"/>
      <c r="AE2532" s="37"/>
      <c r="AR2532" s="192" t="s">
        <v>365</v>
      </c>
      <c r="AT2532" s="192" t="s">
        <v>519</v>
      </c>
      <c r="AU2532" s="192" t="s">
        <v>84</v>
      </c>
      <c r="AY2532" s="20" t="s">
        <v>197</v>
      </c>
      <c r="BE2532" s="193">
        <f>IF(N2532="základní",J2532,0)</f>
        <v>0</v>
      </c>
      <c r="BF2532" s="193">
        <f>IF(N2532="snížená",J2532,0)</f>
        <v>0</v>
      </c>
      <c r="BG2532" s="193">
        <f>IF(N2532="zákl. přenesená",J2532,0)</f>
        <v>0</v>
      </c>
      <c r="BH2532" s="193">
        <f>IF(N2532="sníž. přenesená",J2532,0)</f>
        <v>0</v>
      </c>
      <c r="BI2532" s="193">
        <f>IF(N2532="nulová",J2532,0)</f>
        <v>0</v>
      </c>
      <c r="BJ2532" s="20" t="s">
        <v>82</v>
      </c>
      <c r="BK2532" s="193">
        <f>ROUND(I2532*H2532,2)</f>
        <v>0</v>
      </c>
      <c r="BL2532" s="20" t="s">
        <v>283</v>
      </c>
      <c r="BM2532" s="192" t="s">
        <v>3306</v>
      </c>
    </row>
    <row r="2533" spans="1:65" s="2" customFormat="1" ht="24.2" customHeight="1">
      <c r="A2533" s="37"/>
      <c r="B2533" s="38"/>
      <c r="C2533" s="181" t="s">
        <v>3307</v>
      </c>
      <c r="D2533" s="181" t="s">
        <v>199</v>
      </c>
      <c r="E2533" s="182" t="s">
        <v>3308</v>
      </c>
      <c r="F2533" s="183" t="s">
        <v>3309</v>
      </c>
      <c r="G2533" s="184" t="s">
        <v>210</v>
      </c>
      <c r="H2533" s="185">
        <v>33</v>
      </c>
      <c r="I2533" s="186"/>
      <c r="J2533" s="187">
        <f>ROUND(I2533*H2533,2)</f>
        <v>0</v>
      </c>
      <c r="K2533" s="183" t="s">
        <v>203</v>
      </c>
      <c r="L2533" s="42"/>
      <c r="M2533" s="188" t="s">
        <v>28</v>
      </c>
      <c r="N2533" s="189" t="s">
        <v>45</v>
      </c>
      <c r="O2533" s="67"/>
      <c r="P2533" s="190">
        <f>O2533*H2533</f>
        <v>0</v>
      </c>
      <c r="Q2533" s="190">
        <v>0</v>
      </c>
      <c r="R2533" s="190">
        <f>Q2533*H2533</f>
        <v>0</v>
      </c>
      <c r="S2533" s="190">
        <v>0</v>
      </c>
      <c r="T2533" s="191">
        <f>S2533*H2533</f>
        <v>0</v>
      </c>
      <c r="U2533" s="37"/>
      <c r="V2533" s="37"/>
      <c r="W2533" s="37"/>
      <c r="X2533" s="37"/>
      <c r="Y2533" s="37"/>
      <c r="Z2533" s="37"/>
      <c r="AA2533" s="37"/>
      <c r="AB2533" s="37"/>
      <c r="AC2533" s="37"/>
      <c r="AD2533" s="37"/>
      <c r="AE2533" s="37"/>
      <c r="AR2533" s="192" t="s">
        <v>283</v>
      </c>
      <c r="AT2533" s="192" t="s">
        <v>199</v>
      </c>
      <c r="AU2533" s="192" t="s">
        <v>84</v>
      </c>
      <c r="AY2533" s="20" t="s">
        <v>197</v>
      </c>
      <c r="BE2533" s="193">
        <f>IF(N2533="základní",J2533,0)</f>
        <v>0</v>
      </c>
      <c r="BF2533" s="193">
        <f>IF(N2533="snížená",J2533,0)</f>
        <v>0</v>
      </c>
      <c r="BG2533" s="193">
        <f>IF(N2533="zákl. přenesená",J2533,0)</f>
        <v>0</v>
      </c>
      <c r="BH2533" s="193">
        <f>IF(N2533="sníž. přenesená",J2533,0)</f>
        <v>0</v>
      </c>
      <c r="BI2533" s="193">
        <f>IF(N2533="nulová",J2533,0)</f>
        <v>0</v>
      </c>
      <c r="BJ2533" s="20" t="s">
        <v>82</v>
      </c>
      <c r="BK2533" s="193">
        <f>ROUND(I2533*H2533,2)</f>
        <v>0</v>
      </c>
      <c r="BL2533" s="20" t="s">
        <v>283</v>
      </c>
      <c r="BM2533" s="192" t="s">
        <v>3310</v>
      </c>
    </row>
    <row r="2534" spans="1:65" s="2" customFormat="1" ht="11.25">
      <c r="A2534" s="37"/>
      <c r="B2534" s="38"/>
      <c r="C2534" s="39"/>
      <c r="D2534" s="194" t="s">
        <v>206</v>
      </c>
      <c r="E2534" s="39"/>
      <c r="F2534" s="195" t="s">
        <v>3311</v>
      </c>
      <c r="G2534" s="39"/>
      <c r="H2534" s="39"/>
      <c r="I2534" s="196"/>
      <c r="J2534" s="39"/>
      <c r="K2534" s="39"/>
      <c r="L2534" s="42"/>
      <c r="M2534" s="197"/>
      <c r="N2534" s="198"/>
      <c r="O2534" s="67"/>
      <c r="P2534" s="67"/>
      <c r="Q2534" s="67"/>
      <c r="R2534" s="67"/>
      <c r="S2534" s="67"/>
      <c r="T2534" s="68"/>
      <c r="U2534" s="37"/>
      <c r="V2534" s="37"/>
      <c r="W2534" s="37"/>
      <c r="X2534" s="37"/>
      <c r="Y2534" s="37"/>
      <c r="Z2534" s="37"/>
      <c r="AA2534" s="37"/>
      <c r="AB2534" s="37"/>
      <c r="AC2534" s="37"/>
      <c r="AD2534" s="37"/>
      <c r="AE2534" s="37"/>
      <c r="AT2534" s="20" t="s">
        <v>206</v>
      </c>
      <c r="AU2534" s="20" t="s">
        <v>84</v>
      </c>
    </row>
    <row r="2535" spans="1:65" s="15" customFormat="1" ht="11.25">
      <c r="B2535" s="222"/>
      <c r="C2535" s="223"/>
      <c r="D2535" s="201" t="s">
        <v>213</v>
      </c>
      <c r="E2535" s="224" t="s">
        <v>28</v>
      </c>
      <c r="F2535" s="225" t="s">
        <v>3312</v>
      </c>
      <c r="G2535" s="223"/>
      <c r="H2535" s="224" t="s">
        <v>28</v>
      </c>
      <c r="I2535" s="226"/>
      <c r="J2535" s="223"/>
      <c r="K2535" s="223"/>
      <c r="L2535" s="227"/>
      <c r="M2535" s="228"/>
      <c r="N2535" s="229"/>
      <c r="O2535" s="229"/>
      <c r="P2535" s="229"/>
      <c r="Q2535" s="229"/>
      <c r="R2535" s="229"/>
      <c r="S2535" s="229"/>
      <c r="T2535" s="230"/>
      <c r="AT2535" s="231" t="s">
        <v>213</v>
      </c>
      <c r="AU2535" s="231" t="s">
        <v>84</v>
      </c>
      <c r="AV2535" s="15" t="s">
        <v>82</v>
      </c>
      <c r="AW2535" s="15" t="s">
        <v>35</v>
      </c>
      <c r="AX2535" s="15" t="s">
        <v>74</v>
      </c>
      <c r="AY2535" s="231" t="s">
        <v>197</v>
      </c>
    </row>
    <row r="2536" spans="1:65" s="13" customFormat="1" ht="11.25">
      <c r="B2536" s="199"/>
      <c r="C2536" s="200"/>
      <c r="D2536" s="201" t="s">
        <v>213</v>
      </c>
      <c r="E2536" s="202" t="s">
        <v>28</v>
      </c>
      <c r="F2536" s="203" t="s">
        <v>3313</v>
      </c>
      <c r="G2536" s="200"/>
      <c r="H2536" s="204">
        <v>27</v>
      </c>
      <c r="I2536" s="205"/>
      <c r="J2536" s="200"/>
      <c r="K2536" s="200"/>
      <c r="L2536" s="206"/>
      <c r="M2536" s="207"/>
      <c r="N2536" s="208"/>
      <c r="O2536" s="208"/>
      <c r="P2536" s="208"/>
      <c r="Q2536" s="208"/>
      <c r="R2536" s="208"/>
      <c r="S2536" s="208"/>
      <c r="T2536" s="209"/>
      <c r="AT2536" s="210" t="s">
        <v>213</v>
      </c>
      <c r="AU2536" s="210" t="s">
        <v>84</v>
      </c>
      <c r="AV2536" s="13" t="s">
        <v>84</v>
      </c>
      <c r="AW2536" s="13" t="s">
        <v>35</v>
      </c>
      <c r="AX2536" s="13" t="s">
        <v>74</v>
      </c>
      <c r="AY2536" s="210" t="s">
        <v>197</v>
      </c>
    </row>
    <row r="2537" spans="1:65" s="13" customFormat="1" ht="11.25">
      <c r="B2537" s="199"/>
      <c r="C2537" s="200"/>
      <c r="D2537" s="201" t="s">
        <v>213</v>
      </c>
      <c r="E2537" s="202" t="s">
        <v>28</v>
      </c>
      <c r="F2537" s="203" t="s">
        <v>3314</v>
      </c>
      <c r="G2537" s="200"/>
      <c r="H2537" s="204">
        <v>6</v>
      </c>
      <c r="I2537" s="205"/>
      <c r="J2537" s="200"/>
      <c r="K2537" s="200"/>
      <c r="L2537" s="206"/>
      <c r="M2537" s="207"/>
      <c r="N2537" s="208"/>
      <c r="O2537" s="208"/>
      <c r="P2537" s="208"/>
      <c r="Q2537" s="208"/>
      <c r="R2537" s="208"/>
      <c r="S2537" s="208"/>
      <c r="T2537" s="209"/>
      <c r="AT2537" s="210" t="s">
        <v>213</v>
      </c>
      <c r="AU2537" s="210" t="s">
        <v>84</v>
      </c>
      <c r="AV2537" s="13" t="s">
        <v>84</v>
      </c>
      <c r="AW2537" s="13" t="s">
        <v>35</v>
      </c>
      <c r="AX2537" s="13" t="s">
        <v>74</v>
      </c>
      <c r="AY2537" s="210" t="s">
        <v>197</v>
      </c>
    </row>
    <row r="2538" spans="1:65" s="14" customFormat="1" ht="11.25">
      <c r="B2538" s="211"/>
      <c r="C2538" s="212"/>
      <c r="D2538" s="201" t="s">
        <v>213</v>
      </c>
      <c r="E2538" s="213" t="s">
        <v>28</v>
      </c>
      <c r="F2538" s="214" t="s">
        <v>226</v>
      </c>
      <c r="G2538" s="212"/>
      <c r="H2538" s="215">
        <v>33</v>
      </c>
      <c r="I2538" s="216"/>
      <c r="J2538" s="212"/>
      <c r="K2538" s="212"/>
      <c r="L2538" s="217"/>
      <c r="M2538" s="218"/>
      <c r="N2538" s="219"/>
      <c r="O2538" s="219"/>
      <c r="P2538" s="219"/>
      <c r="Q2538" s="219"/>
      <c r="R2538" s="219"/>
      <c r="S2538" s="219"/>
      <c r="T2538" s="220"/>
      <c r="AT2538" s="221" t="s">
        <v>213</v>
      </c>
      <c r="AU2538" s="221" t="s">
        <v>84</v>
      </c>
      <c r="AV2538" s="14" t="s">
        <v>204</v>
      </c>
      <c r="AW2538" s="14" t="s">
        <v>35</v>
      </c>
      <c r="AX2538" s="14" t="s">
        <v>82</v>
      </c>
      <c r="AY2538" s="221" t="s">
        <v>197</v>
      </c>
    </row>
    <row r="2539" spans="1:65" s="2" customFormat="1" ht="16.5" customHeight="1">
      <c r="A2539" s="37"/>
      <c r="B2539" s="38"/>
      <c r="C2539" s="247" t="s">
        <v>3315</v>
      </c>
      <c r="D2539" s="247" t="s">
        <v>519</v>
      </c>
      <c r="E2539" s="248" t="s">
        <v>3316</v>
      </c>
      <c r="F2539" s="249" t="s">
        <v>3317</v>
      </c>
      <c r="G2539" s="250" t="s">
        <v>210</v>
      </c>
      <c r="H2539" s="251">
        <v>27</v>
      </c>
      <c r="I2539" s="252"/>
      <c r="J2539" s="253">
        <f>ROUND(I2539*H2539,2)</f>
        <v>0</v>
      </c>
      <c r="K2539" s="249" t="s">
        <v>203</v>
      </c>
      <c r="L2539" s="254"/>
      <c r="M2539" s="255" t="s">
        <v>28</v>
      </c>
      <c r="N2539" s="256" t="s">
        <v>45</v>
      </c>
      <c r="O2539" s="67"/>
      <c r="P2539" s="190">
        <f>O2539*H2539</f>
        <v>0</v>
      </c>
      <c r="Q2539" s="190">
        <v>3.0699999999999998E-3</v>
      </c>
      <c r="R2539" s="190">
        <f>Q2539*H2539</f>
        <v>8.2889999999999991E-2</v>
      </c>
      <c r="S2539" s="190">
        <v>0</v>
      </c>
      <c r="T2539" s="191">
        <f>S2539*H2539</f>
        <v>0</v>
      </c>
      <c r="U2539" s="37"/>
      <c r="V2539" s="37"/>
      <c r="W2539" s="37"/>
      <c r="X2539" s="37"/>
      <c r="Y2539" s="37"/>
      <c r="Z2539" s="37"/>
      <c r="AA2539" s="37"/>
      <c r="AB2539" s="37"/>
      <c r="AC2539" s="37"/>
      <c r="AD2539" s="37"/>
      <c r="AE2539" s="37"/>
      <c r="AR2539" s="192" t="s">
        <v>365</v>
      </c>
      <c r="AT2539" s="192" t="s">
        <v>519</v>
      </c>
      <c r="AU2539" s="192" t="s">
        <v>84</v>
      </c>
      <c r="AY2539" s="20" t="s">
        <v>197</v>
      </c>
      <c r="BE2539" s="193">
        <f>IF(N2539="základní",J2539,0)</f>
        <v>0</v>
      </c>
      <c r="BF2539" s="193">
        <f>IF(N2539="snížená",J2539,0)</f>
        <v>0</v>
      </c>
      <c r="BG2539" s="193">
        <f>IF(N2539="zákl. přenesená",J2539,0)</f>
        <v>0</v>
      </c>
      <c r="BH2539" s="193">
        <f>IF(N2539="sníž. přenesená",J2539,0)</f>
        <v>0</v>
      </c>
      <c r="BI2539" s="193">
        <f>IF(N2539="nulová",J2539,0)</f>
        <v>0</v>
      </c>
      <c r="BJ2539" s="20" t="s">
        <v>82</v>
      </c>
      <c r="BK2539" s="193">
        <f>ROUND(I2539*H2539,2)</f>
        <v>0</v>
      </c>
      <c r="BL2539" s="20" t="s">
        <v>283</v>
      </c>
      <c r="BM2539" s="192" t="s">
        <v>3318</v>
      </c>
    </row>
    <row r="2540" spans="1:65" s="2" customFormat="1" ht="16.5" customHeight="1">
      <c r="A2540" s="37"/>
      <c r="B2540" s="38"/>
      <c r="C2540" s="247" t="s">
        <v>3319</v>
      </c>
      <c r="D2540" s="247" t="s">
        <v>519</v>
      </c>
      <c r="E2540" s="248" t="s">
        <v>3320</v>
      </c>
      <c r="F2540" s="249" t="s">
        <v>3321</v>
      </c>
      <c r="G2540" s="250" t="s">
        <v>210</v>
      </c>
      <c r="H2540" s="251">
        <v>6</v>
      </c>
      <c r="I2540" s="252"/>
      <c r="J2540" s="253">
        <f>ROUND(I2540*H2540,2)</f>
        <v>0</v>
      </c>
      <c r="K2540" s="249" t="s">
        <v>203</v>
      </c>
      <c r="L2540" s="254"/>
      <c r="M2540" s="255" t="s">
        <v>28</v>
      </c>
      <c r="N2540" s="256" t="s">
        <v>45</v>
      </c>
      <c r="O2540" s="67"/>
      <c r="P2540" s="190">
        <f>O2540*H2540</f>
        <v>0</v>
      </c>
      <c r="Q2540" s="190">
        <v>4.4999999999999997E-3</v>
      </c>
      <c r="R2540" s="190">
        <f>Q2540*H2540</f>
        <v>2.6999999999999996E-2</v>
      </c>
      <c r="S2540" s="190">
        <v>0</v>
      </c>
      <c r="T2540" s="191">
        <f>S2540*H2540</f>
        <v>0</v>
      </c>
      <c r="U2540" s="37"/>
      <c r="V2540" s="37"/>
      <c r="W2540" s="37"/>
      <c r="X2540" s="37"/>
      <c r="Y2540" s="37"/>
      <c r="Z2540" s="37"/>
      <c r="AA2540" s="37"/>
      <c r="AB2540" s="37"/>
      <c r="AC2540" s="37"/>
      <c r="AD2540" s="37"/>
      <c r="AE2540" s="37"/>
      <c r="AR2540" s="192" t="s">
        <v>365</v>
      </c>
      <c r="AT2540" s="192" t="s">
        <v>519</v>
      </c>
      <c r="AU2540" s="192" t="s">
        <v>84</v>
      </c>
      <c r="AY2540" s="20" t="s">
        <v>197</v>
      </c>
      <c r="BE2540" s="193">
        <f>IF(N2540="základní",J2540,0)</f>
        <v>0</v>
      </c>
      <c r="BF2540" s="193">
        <f>IF(N2540="snížená",J2540,0)</f>
        <v>0</v>
      </c>
      <c r="BG2540" s="193">
        <f>IF(N2540="zákl. přenesená",J2540,0)</f>
        <v>0</v>
      </c>
      <c r="BH2540" s="193">
        <f>IF(N2540="sníž. přenesená",J2540,0)</f>
        <v>0</v>
      </c>
      <c r="BI2540" s="193">
        <f>IF(N2540="nulová",J2540,0)</f>
        <v>0</v>
      </c>
      <c r="BJ2540" s="20" t="s">
        <v>82</v>
      </c>
      <c r="BK2540" s="193">
        <f>ROUND(I2540*H2540,2)</f>
        <v>0</v>
      </c>
      <c r="BL2540" s="20" t="s">
        <v>283</v>
      </c>
      <c r="BM2540" s="192" t="s">
        <v>3322</v>
      </c>
    </row>
    <row r="2541" spans="1:65" s="2" customFormat="1" ht="24.2" customHeight="1">
      <c r="A2541" s="37"/>
      <c r="B2541" s="38"/>
      <c r="C2541" s="181" t="s">
        <v>3323</v>
      </c>
      <c r="D2541" s="181" t="s">
        <v>199</v>
      </c>
      <c r="E2541" s="182" t="s">
        <v>3324</v>
      </c>
      <c r="F2541" s="183" t="s">
        <v>3325</v>
      </c>
      <c r="G2541" s="184" t="s">
        <v>210</v>
      </c>
      <c r="H2541" s="185">
        <v>8</v>
      </c>
      <c r="I2541" s="186"/>
      <c r="J2541" s="187">
        <f>ROUND(I2541*H2541,2)</f>
        <v>0</v>
      </c>
      <c r="K2541" s="183" t="s">
        <v>203</v>
      </c>
      <c r="L2541" s="42"/>
      <c r="M2541" s="188" t="s">
        <v>28</v>
      </c>
      <c r="N2541" s="189" t="s">
        <v>45</v>
      </c>
      <c r="O2541" s="67"/>
      <c r="P2541" s="190">
        <f>O2541*H2541</f>
        <v>0</v>
      </c>
      <c r="Q2541" s="190">
        <v>0</v>
      </c>
      <c r="R2541" s="190">
        <f>Q2541*H2541</f>
        <v>0</v>
      </c>
      <c r="S2541" s="190">
        <v>0</v>
      </c>
      <c r="T2541" s="191">
        <f>S2541*H2541</f>
        <v>0</v>
      </c>
      <c r="U2541" s="37"/>
      <c r="V2541" s="37"/>
      <c r="W2541" s="37"/>
      <c r="X2541" s="37"/>
      <c r="Y2541" s="37"/>
      <c r="Z2541" s="37"/>
      <c r="AA2541" s="37"/>
      <c r="AB2541" s="37"/>
      <c r="AC2541" s="37"/>
      <c r="AD2541" s="37"/>
      <c r="AE2541" s="37"/>
      <c r="AR2541" s="192" t="s">
        <v>283</v>
      </c>
      <c r="AT2541" s="192" t="s">
        <v>199</v>
      </c>
      <c r="AU2541" s="192" t="s">
        <v>84</v>
      </c>
      <c r="AY2541" s="20" t="s">
        <v>197</v>
      </c>
      <c r="BE2541" s="193">
        <f>IF(N2541="základní",J2541,0)</f>
        <v>0</v>
      </c>
      <c r="BF2541" s="193">
        <f>IF(N2541="snížená",J2541,0)</f>
        <v>0</v>
      </c>
      <c r="BG2541" s="193">
        <f>IF(N2541="zákl. přenesená",J2541,0)</f>
        <v>0</v>
      </c>
      <c r="BH2541" s="193">
        <f>IF(N2541="sníž. přenesená",J2541,0)</f>
        <v>0</v>
      </c>
      <c r="BI2541" s="193">
        <f>IF(N2541="nulová",J2541,0)</f>
        <v>0</v>
      </c>
      <c r="BJ2541" s="20" t="s">
        <v>82</v>
      </c>
      <c r="BK2541" s="193">
        <f>ROUND(I2541*H2541,2)</f>
        <v>0</v>
      </c>
      <c r="BL2541" s="20" t="s">
        <v>283</v>
      </c>
      <c r="BM2541" s="192" t="s">
        <v>3326</v>
      </c>
    </row>
    <row r="2542" spans="1:65" s="2" customFormat="1" ht="11.25">
      <c r="A2542" s="37"/>
      <c r="B2542" s="38"/>
      <c r="C2542" s="39"/>
      <c r="D2542" s="194" t="s">
        <v>206</v>
      </c>
      <c r="E2542" s="39"/>
      <c r="F2542" s="195" t="s">
        <v>3327</v>
      </c>
      <c r="G2542" s="39"/>
      <c r="H2542" s="39"/>
      <c r="I2542" s="196"/>
      <c r="J2542" s="39"/>
      <c r="K2542" s="39"/>
      <c r="L2542" s="42"/>
      <c r="M2542" s="197"/>
      <c r="N2542" s="198"/>
      <c r="O2542" s="67"/>
      <c r="P2542" s="67"/>
      <c r="Q2542" s="67"/>
      <c r="R2542" s="67"/>
      <c r="S2542" s="67"/>
      <c r="T2542" s="68"/>
      <c r="U2542" s="37"/>
      <c r="V2542" s="37"/>
      <c r="W2542" s="37"/>
      <c r="X2542" s="37"/>
      <c r="Y2542" s="37"/>
      <c r="Z2542" s="37"/>
      <c r="AA2542" s="37"/>
      <c r="AB2542" s="37"/>
      <c r="AC2542" s="37"/>
      <c r="AD2542" s="37"/>
      <c r="AE2542" s="37"/>
      <c r="AT2542" s="20" t="s">
        <v>206</v>
      </c>
      <c r="AU2542" s="20" t="s">
        <v>84</v>
      </c>
    </row>
    <row r="2543" spans="1:65" s="15" customFormat="1" ht="11.25">
      <c r="B2543" s="222"/>
      <c r="C2543" s="223"/>
      <c r="D2543" s="201" t="s">
        <v>213</v>
      </c>
      <c r="E2543" s="224" t="s">
        <v>28</v>
      </c>
      <c r="F2543" s="225" t="s">
        <v>3312</v>
      </c>
      <c r="G2543" s="223"/>
      <c r="H2543" s="224" t="s">
        <v>28</v>
      </c>
      <c r="I2543" s="226"/>
      <c r="J2543" s="223"/>
      <c r="K2543" s="223"/>
      <c r="L2543" s="227"/>
      <c r="M2543" s="228"/>
      <c r="N2543" s="229"/>
      <c r="O2543" s="229"/>
      <c r="P2543" s="229"/>
      <c r="Q2543" s="229"/>
      <c r="R2543" s="229"/>
      <c r="S2543" s="229"/>
      <c r="T2543" s="230"/>
      <c r="AT2543" s="231" t="s">
        <v>213</v>
      </c>
      <c r="AU2543" s="231" t="s">
        <v>84</v>
      </c>
      <c r="AV2543" s="15" t="s">
        <v>82</v>
      </c>
      <c r="AW2543" s="15" t="s">
        <v>35</v>
      </c>
      <c r="AX2543" s="15" t="s">
        <v>74</v>
      </c>
      <c r="AY2543" s="231" t="s">
        <v>197</v>
      </c>
    </row>
    <row r="2544" spans="1:65" s="15" customFormat="1" ht="11.25">
      <c r="B2544" s="222"/>
      <c r="C2544" s="223"/>
      <c r="D2544" s="201" t="s">
        <v>213</v>
      </c>
      <c r="E2544" s="224" t="s">
        <v>28</v>
      </c>
      <c r="F2544" s="225" t="s">
        <v>3328</v>
      </c>
      <c r="G2544" s="223"/>
      <c r="H2544" s="224" t="s">
        <v>28</v>
      </c>
      <c r="I2544" s="226"/>
      <c r="J2544" s="223"/>
      <c r="K2544" s="223"/>
      <c r="L2544" s="227"/>
      <c r="M2544" s="228"/>
      <c r="N2544" s="229"/>
      <c r="O2544" s="229"/>
      <c r="P2544" s="229"/>
      <c r="Q2544" s="229"/>
      <c r="R2544" s="229"/>
      <c r="S2544" s="229"/>
      <c r="T2544" s="230"/>
      <c r="AT2544" s="231" t="s">
        <v>213</v>
      </c>
      <c r="AU2544" s="231" t="s">
        <v>84</v>
      </c>
      <c r="AV2544" s="15" t="s">
        <v>82</v>
      </c>
      <c r="AW2544" s="15" t="s">
        <v>35</v>
      </c>
      <c r="AX2544" s="15" t="s">
        <v>74</v>
      </c>
      <c r="AY2544" s="231" t="s">
        <v>197</v>
      </c>
    </row>
    <row r="2545" spans="1:65" s="13" customFormat="1" ht="11.25">
      <c r="B2545" s="199"/>
      <c r="C2545" s="200"/>
      <c r="D2545" s="201" t="s">
        <v>213</v>
      </c>
      <c r="E2545" s="202" t="s">
        <v>28</v>
      </c>
      <c r="F2545" s="203" t="s">
        <v>3329</v>
      </c>
      <c r="G2545" s="200"/>
      <c r="H2545" s="204">
        <v>1</v>
      </c>
      <c r="I2545" s="205"/>
      <c r="J2545" s="200"/>
      <c r="K2545" s="200"/>
      <c r="L2545" s="206"/>
      <c r="M2545" s="207"/>
      <c r="N2545" s="208"/>
      <c r="O2545" s="208"/>
      <c r="P2545" s="208"/>
      <c r="Q2545" s="208"/>
      <c r="R2545" s="208"/>
      <c r="S2545" s="208"/>
      <c r="T2545" s="209"/>
      <c r="AT2545" s="210" t="s">
        <v>213</v>
      </c>
      <c r="AU2545" s="210" t="s">
        <v>84</v>
      </c>
      <c r="AV2545" s="13" t="s">
        <v>84</v>
      </c>
      <c r="AW2545" s="13" t="s">
        <v>35</v>
      </c>
      <c r="AX2545" s="13" t="s">
        <v>74</v>
      </c>
      <c r="AY2545" s="210" t="s">
        <v>197</v>
      </c>
    </row>
    <row r="2546" spans="1:65" s="13" customFormat="1" ht="11.25">
      <c r="B2546" s="199"/>
      <c r="C2546" s="200"/>
      <c r="D2546" s="201" t="s">
        <v>213</v>
      </c>
      <c r="E2546" s="202" t="s">
        <v>28</v>
      </c>
      <c r="F2546" s="203" t="s">
        <v>3330</v>
      </c>
      <c r="G2546" s="200"/>
      <c r="H2546" s="204">
        <v>1</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74</v>
      </c>
      <c r="AY2546" s="210" t="s">
        <v>197</v>
      </c>
    </row>
    <row r="2547" spans="1:65" s="13" customFormat="1" ht="11.25">
      <c r="B2547" s="199"/>
      <c r="C2547" s="200"/>
      <c r="D2547" s="201" t="s">
        <v>213</v>
      </c>
      <c r="E2547" s="202" t="s">
        <v>28</v>
      </c>
      <c r="F2547" s="203" t="s">
        <v>3331</v>
      </c>
      <c r="G2547" s="200"/>
      <c r="H2547" s="204">
        <v>1</v>
      </c>
      <c r="I2547" s="205"/>
      <c r="J2547" s="200"/>
      <c r="K2547" s="200"/>
      <c r="L2547" s="206"/>
      <c r="M2547" s="207"/>
      <c r="N2547" s="208"/>
      <c r="O2547" s="208"/>
      <c r="P2547" s="208"/>
      <c r="Q2547" s="208"/>
      <c r="R2547" s="208"/>
      <c r="S2547" s="208"/>
      <c r="T2547" s="209"/>
      <c r="AT2547" s="210" t="s">
        <v>213</v>
      </c>
      <c r="AU2547" s="210" t="s">
        <v>84</v>
      </c>
      <c r="AV2547" s="13" t="s">
        <v>84</v>
      </c>
      <c r="AW2547" s="13" t="s">
        <v>35</v>
      </c>
      <c r="AX2547" s="13" t="s">
        <v>74</v>
      </c>
      <c r="AY2547" s="210" t="s">
        <v>197</v>
      </c>
    </row>
    <row r="2548" spans="1:65" s="16" customFormat="1" ht="11.25">
      <c r="B2548" s="232"/>
      <c r="C2548" s="233"/>
      <c r="D2548" s="201" t="s">
        <v>213</v>
      </c>
      <c r="E2548" s="234" t="s">
        <v>28</v>
      </c>
      <c r="F2548" s="235" t="s">
        <v>416</v>
      </c>
      <c r="G2548" s="233"/>
      <c r="H2548" s="236">
        <v>3</v>
      </c>
      <c r="I2548" s="237"/>
      <c r="J2548" s="233"/>
      <c r="K2548" s="233"/>
      <c r="L2548" s="238"/>
      <c r="M2548" s="239"/>
      <c r="N2548" s="240"/>
      <c r="O2548" s="240"/>
      <c r="P2548" s="240"/>
      <c r="Q2548" s="240"/>
      <c r="R2548" s="240"/>
      <c r="S2548" s="240"/>
      <c r="T2548" s="241"/>
      <c r="AT2548" s="242" t="s">
        <v>213</v>
      </c>
      <c r="AU2548" s="242" t="s">
        <v>84</v>
      </c>
      <c r="AV2548" s="16" t="s">
        <v>160</v>
      </c>
      <c r="AW2548" s="16" t="s">
        <v>35</v>
      </c>
      <c r="AX2548" s="16" t="s">
        <v>74</v>
      </c>
      <c r="AY2548" s="242" t="s">
        <v>197</v>
      </c>
    </row>
    <row r="2549" spans="1:65" s="15" customFormat="1" ht="11.25">
      <c r="B2549" s="222"/>
      <c r="C2549" s="223"/>
      <c r="D2549" s="201" t="s">
        <v>213</v>
      </c>
      <c r="E2549" s="224" t="s">
        <v>28</v>
      </c>
      <c r="F2549" s="225" t="s">
        <v>3332</v>
      </c>
      <c r="G2549" s="223"/>
      <c r="H2549" s="224" t="s">
        <v>28</v>
      </c>
      <c r="I2549" s="226"/>
      <c r="J2549" s="223"/>
      <c r="K2549" s="223"/>
      <c r="L2549" s="227"/>
      <c r="M2549" s="228"/>
      <c r="N2549" s="229"/>
      <c r="O2549" s="229"/>
      <c r="P2549" s="229"/>
      <c r="Q2549" s="229"/>
      <c r="R2549" s="229"/>
      <c r="S2549" s="229"/>
      <c r="T2549" s="230"/>
      <c r="AT2549" s="231" t="s">
        <v>213</v>
      </c>
      <c r="AU2549" s="231" t="s">
        <v>84</v>
      </c>
      <c r="AV2549" s="15" t="s">
        <v>82</v>
      </c>
      <c r="AW2549" s="15" t="s">
        <v>35</v>
      </c>
      <c r="AX2549" s="15" t="s">
        <v>74</v>
      </c>
      <c r="AY2549" s="231" t="s">
        <v>197</v>
      </c>
    </row>
    <row r="2550" spans="1:65" s="13" customFormat="1" ht="11.25">
      <c r="B2550" s="199"/>
      <c r="C2550" s="200"/>
      <c r="D2550" s="201" t="s">
        <v>213</v>
      </c>
      <c r="E2550" s="202" t="s">
        <v>28</v>
      </c>
      <c r="F2550" s="203" t="s">
        <v>3333</v>
      </c>
      <c r="G2550" s="200"/>
      <c r="H2550" s="204">
        <v>4</v>
      </c>
      <c r="I2550" s="205"/>
      <c r="J2550" s="200"/>
      <c r="K2550" s="200"/>
      <c r="L2550" s="206"/>
      <c r="M2550" s="207"/>
      <c r="N2550" s="208"/>
      <c r="O2550" s="208"/>
      <c r="P2550" s="208"/>
      <c r="Q2550" s="208"/>
      <c r="R2550" s="208"/>
      <c r="S2550" s="208"/>
      <c r="T2550" s="209"/>
      <c r="AT2550" s="210" t="s">
        <v>213</v>
      </c>
      <c r="AU2550" s="210" t="s">
        <v>84</v>
      </c>
      <c r="AV2550" s="13" t="s">
        <v>84</v>
      </c>
      <c r="AW2550" s="13" t="s">
        <v>35</v>
      </c>
      <c r="AX2550" s="13" t="s">
        <v>74</v>
      </c>
      <c r="AY2550" s="210" t="s">
        <v>197</v>
      </c>
    </row>
    <row r="2551" spans="1:65" s="13" customFormat="1" ht="11.25">
      <c r="B2551" s="199"/>
      <c r="C2551" s="200"/>
      <c r="D2551" s="201" t="s">
        <v>213</v>
      </c>
      <c r="E2551" s="202" t="s">
        <v>28</v>
      </c>
      <c r="F2551" s="203" t="s">
        <v>3334</v>
      </c>
      <c r="G2551" s="200"/>
      <c r="H2551" s="204">
        <v>1</v>
      </c>
      <c r="I2551" s="205"/>
      <c r="J2551" s="200"/>
      <c r="K2551" s="200"/>
      <c r="L2551" s="206"/>
      <c r="M2551" s="207"/>
      <c r="N2551" s="208"/>
      <c r="O2551" s="208"/>
      <c r="P2551" s="208"/>
      <c r="Q2551" s="208"/>
      <c r="R2551" s="208"/>
      <c r="S2551" s="208"/>
      <c r="T2551" s="209"/>
      <c r="AT2551" s="210" t="s">
        <v>213</v>
      </c>
      <c r="AU2551" s="210" t="s">
        <v>84</v>
      </c>
      <c r="AV2551" s="13" t="s">
        <v>84</v>
      </c>
      <c r="AW2551" s="13" t="s">
        <v>35</v>
      </c>
      <c r="AX2551" s="13" t="s">
        <v>74</v>
      </c>
      <c r="AY2551" s="210" t="s">
        <v>197</v>
      </c>
    </row>
    <row r="2552" spans="1:65" s="16" customFormat="1" ht="11.25">
      <c r="B2552" s="232"/>
      <c r="C2552" s="233"/>
      <c r="D2552" s="201" t="s">
        <v>213</v>
      </c>
      <c r="E2552" s="234" t="s">
        <v>28</v>
      </c>
      <c r="F2552" s="235" t="s">
        <v>416</v>
      </c>
      <c r="G2552" s="233"/>
      <c r="H2552" s="236">
        <v>5</v>
      </c>
      <c r="I2552" s="237"/>
      <c r="J2552" s="233"/>
      <c r="K2552" s="233"/>
      <c r="L2552" s="238"/>
      <c r="M2552" s="239"/>
      <c r="N2552" s="240"/>
      <c r="O2552" s="240"/>
      <c r="P2552" s="240"/>
      <c r="Q2552" s="240"/>
      <c r="R2552" s="240"/>
      <c r="S2552" s="240"/>
      <c r="T2552" s="241"/>
      <c r="AT2552" s="242" t="s">
        <v>213</v>
      </c>
      <c r="AU2552" s="242" t="s">
        <v>84</v>
      </c>
      <c r="AV2552" s="16" t="s">
        <v>160</v>
      </c>
      <c r="AW2552" s="16" t="s">
        <v>35</v>
      </c>
      <c r="AX2552" s="16" t="s">
        <v>74</v>
      </c>
      <c r="AY2552" s="242" t="s">
        <v>197</v>
      </c>
    </row>
    <row r="2553" spans="1:65" s="14" customFormat="1" ht="11.25">
      <c r="B2553" s="211"/>
      <c r="C2553" s="212"/>
      <c r="D2553" s="201" t="s">
        <v>213</v>
      </c>
      <c r="E2553" s="213" t="s">
        <v>28</v>
      </c>
      <c r="F2553" s="214" t="s">
        <v>226</v>
      </c>
      <c r="G2553" s="212"/>
      <c r="H2553" s="215">
        <v>8</v>
      </c>
      <c r="I2553" s="216"/>
      <c r="J2553" s="212"/>
      <c r="K2553" s="212"/>
      <c r="L2553" s="217"/>
      <c r="M2553" s="218"/>
      <c r="N2553" s="219"/>
      <c r="O2553" s="219"/>
      <c r="P2553" s="219"/>
      <c r="Q2553" s="219"/>
      <c r="R2553" s="219"/>
      <c r="S2553" s="219"/>
      <c r="T2553" s="220"/>
      <c r="AT2553" s="221" t="s">
        <v>213</v>
      </c>
      <c r="AU2553" s="221" t="s">
        <v>84</v>
      </c>
      <c r="AV2553" s="14" t="s">
        <v>204</v>
      </c>
      <c r="AW2553" s="14" t="s">
        <v>35</v>
      </c>
      <c r="AX2553" s="14" t="s">
        <v>82</v>
      </c>
      <c r="AY2553" s="221" t="s">
        <v>197</v>
      </c>
    </row>
    <row r="2554" spans="1:65" s="2" customFormat="1" ht="16.5" customHeight="1">
      <c r="A2554" s="37"/>
      <c r="B2554" s="38"/>
      <c r="C2554" s="247" t="s">
        <v>3335</v>
      </c>
      <c r="D2554" s="247" t="s">
        <v>519</v>
      </c>
      <c r="E2554" s="248" t="s">
        <v>3336</v>
      </c>
      <c r="F2554" s="249" t="s">
        <v>3337</v>
      </c>
      <c r="G2554" s="250" t="s">
        <v>265</v>
      </c>
      <c r="H2554" s="251">
        <v>47.575000000000003</v>
      </c>
      <c r="I2554" s="252"/>
      <c r="J2554" s="253">
        <f>ROUND(I2554*H2554,2)</f>
        <v>0</v>
      </c>
      <c r="K2554" s="249" t="s">
        <v>203</v>
      </c>
      <c r="L2554" s="254"/>
      <c r="M2554" s="255" t="s">
        <v>28</v>
      </c>
      <c r="N2554" s="256" t="s">
        <v>45</v>
      </c>
      <c r="O2554" s="67"/>
      <c r="P2554" s="190">
        <f>O2554*H2554</f>
        <v>0</v>
      </c>
      <c r="Q2554" s="190">
        <v>2.4000000000000001E-4</v>
      </c>
      <c r="R2554" s="190">
        <f>Q2554*H2554</f>
        <v>1.1418000000000001E-2</v>
      </c>
      <c r="S2554" s="190">
        <v>0</v>
      </c>
      <c r="T2554" s="191">
        <f>S2554*H2554</f>
        <v>0</v>
      </c>
      <c r="U2554" s="37"/>
      <c r="V2554" s="37"/>
      <c r="W2554" s="37"/>
      <c r="X2554" s="37"/>
      <c r="Y2554" s="37"/>
      <c r="Z2554" s="37"/>
      <c r="AA2554" s="37"/>
      <c r="AB2554" s="37"/>
      <c r="AC2554" s="37"/>
      <c r="AD2554" s="37"/>
      <c r="AE2554" s="37"/>
      <c r="AR2554" s="192" t="s">
        <v>365</v>
      </c>
      <c r="AT2554" s="192" t="s">
        <v>519</v>
      </c>
      <c r="AU2554" s="192" t="s">
        <v>84</v>
      </c>
      <c r="AY2554" s="20" t="s">
        <v>197</v>
      </c>
      <c r="BE2554" s="193">
        <f>IF(N2554="základní",J2554,0)</f>
        <v>0</v>
      </c>
      <c r="BF2554" s="193">
        <f>IF(N2554="snížená",J2554,0)</f>
        <v>0</v>
      </c>
      <c r="BG2554" s="193">
        <f>IF(N2554="zákl. přenesená",J2554,0)</f>
        <v>0</v>
      </c>
      <c r="BH2554" s="193">
        <f>IF(N2554="sníž. přenesená",J2554,0)</f>
        <v>0</v>
      </c>
      <c r="BI2554" s="193">
        <f>IF(N2554="nulová",J2554,0)</f>
        <v>0</v>
      </c>
      <c r="BJ2554" s="20" t="s">
        <v>82</v>
      </c>
      <c r="BK2554" s="193">
        <f>ROUND(I2554*H2554,2)</f>
        <v>0</v>
      </c>
      <c r="BL2554" s="20" t="s">
        <v>283</v>
      </c>
      <c r="BM2554" s="192" t="s">
        <v>3338</v>
      </c>
    </row>
    <row r="2555" spans="1:65" s="15" customFormat="1" ht="11.25">
      <c r="B2555" s="222"/>
      <c r="C2555" s="223"/>
      <c r="D2555" s="201" t="s">
        <v>213</v>
      </c>
      <c r="E2555" s="224" t="s">
        <v>28</v>
      </c>
      <c r="F2555" s="225" t="s">
        <v>2350</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3" customFormat="1" ht="11.25">
      <c r="B2556" s="199"/>
      <c r="C2556" s="200"/>
      <c r="D2556" s="201" t="s">
        <v>213</v>
      </c>
      <c r="E2556" s="202" t="s">
        <v>28</v>
      </c>
      <c r="F2556" s="203" t="s">
        <v>3339</v>
      </c>
      <c r="G2556" s="200"/>
      <c r="H2556" s="204">
        <v>9.8000000000000007</v>
      </c>
      <c r="I2556" s="205"/>
      <c r="J2556" s="200"/>
      <c r="K2556" s="200"/>
      <c r="L2556" s="206"/>
      <c r="M2556" s="207"/>
      <c r="N2556" s="208"/>
      <c r="O2556" s="208"/>
      <c r="P2556" s="208"/>
      <c r="Q2556" s="208"/>
      <c r="R2556" s="208"/>
      <c r="S2556" s="208"/>
      <c r="T2556" s="209"/>
      <c r="AT2556" s="210" t="s">
        <v>213</v>
      </c>
      <c r="AU2556" s="210" t="s">
        <v>84</v>
      </c>
      <c r="AV2556" s="13" t="s">
        <v>84</v>
      </c>
      <c r="AW2556" s="13" t="s">
        <v>35</v>
      </c>
      <c r="AX2556" s="13" t="s">
        <v>74</v>
      </c>
      <c r="AY2556" s="210" t="s">
        <v>197</v>
      </c>
    </row>
    <row r="2557" spans="1:65" s="13" customFormat="1" ht="11.25">
      <c r="B2557" s="199"/>
      <c r="C2557" s="200"/>
      <c r="D2557" s="201" t="s">
        <v>213</v>
      </c>
      <c r="E2557" s="202" t="s">
        <v>28</v>
      </c>
      <c r="F2557" s="203" t="s">
        <v>3340</v>
      </c>
      <c r="G2557" s="200"/>
      <c r="H2557" s="204">
        <v>27.7</v>
      </c>
      <c r="I2557" s="205"/>
      <c r="J2557" s="200"/>
      <c r="K2557" s="200"/>
      <c r="L2557" s="206"/>
      <c r="M2557" s="207"/>
      <c r="N2557" s="208"/>
      <c r="O2557" s="208"/>
      <c r="P2557" s="208"/>
      <c r="Q2557" s="208"/>
      <c r="R2557" s="208"/>
      <c r="S2557" s="208"/>
      <c r="T2557" s="209"/>
      <c r="AT2557" s="210" t="s">
        <v>213</v>
      </c>
      <c r="AU2557" s="210" t="s">
        <v>84</v>
      </c>
      <c r="AV2557" s="13" t="s">
        <v>84</v>
      </c>
      <c r="AW2557" s="13" t="s">
        <v>35</v>
      </c>
      <c r="AX2557" s="13" t="s">
        <v>74</v>
      </c>
      <c r="AY2557" s="210" t="s">
        <v>197</v>
      </c>
    </row>
    <row r="2558" spans="1:65" s="13" customFormat="1" ht="11.25">
      <c r="B2558" s="199"/>
      <c r="C2558" s="200"/>
      <c r="D2558" s="201" t="s">
        <v>213</v>
      </c>
      <c r="E2558" s="202" t="s">
        <v>28</v>
      </c>
      <c r="F2558" s="203" t="s">
        <v>3341</v>
      </c>
      <c r="G2558" s="200"/>
      <c r="H2558" s="204">
        <v>5.75</v>
      </c>
      <c r="I2558" s="205"/>
      <c r="J2558" s="200"/>
      <c r="K2558" s="200"/>
      <c r="L2558" s="206"/>
      <c r="M2558" s="207"/>
      <c r="N2558" s="208"/>
      <c r="O2558" s="208"/>
      <c r="P2558" s="208"/>
      <c r="Q2558" s="208"/>
      <c r="R2558" s="208"/>
      <c r="S2558" s="208"/>
      <c r="T2558" s="209"/>
      <c r="AT2558" s="210" t="s">
        <v>213</v>
      </c>
      <c r="AU2558" s="210" t="s">
        <v>84</v>
      </c>
      <c r="AV2558" s="13" t="s">
        <v>84</v>
      </c>
      <c r="AW2558" s="13" t="s">
        <v>35</v>
      </c>
      <c r="AX2558" s="13" t="s">
        <v>74</v>
      </c>
      <c r="AY2558" s="210" t="s">
        <v>197</v>
      </c>
    </row>
    <row r="2559" spans="1:65" s="14" customFormat="1" ht="11.25">
      <c r="B2559" s="211"/>
      <c r="C2559" s="212"/>
      <c r="D2559" s="201" t="s">
        <v>213</v>
      </c>
      <c r="E2559" s="213" t="s">
        <v>28</v>
      </c>
      <c r="F2559" s="214" t="s">
        <v>226</v>
      </c>
      <c r="G2559" s="212"/>
      <c r="H2559" s="215">
        <v>43.25</v>
      </c>
      <c r="I2559" s="216"/>
      <c r="J2559" s="212"/>
      <c r="K2559" s="212"/>
      <c r="L2559" s="217"/>
      <c r="M2559" s="218"/>
      <c r="N2559" s="219"/>
      <c r="O2559" s="219"/>
      <c r="P2559" s="219"/>
      <c r="Q2559" s="219"/>
      <c r="R2559" s="219"/>
      <c r="S2559" s="219"/>
      <c r="T2559" s="220"/>
      <c r="AT2559" s="221" t="s">
        <v>213</v>
      </c>
      <c r="AU2559" s="221" t="s">
        <v>84</v>
      </c>
      <c r="AV2559" s="14" t="s">
        <v>204</v>
      </c>
      <c r="AW2559" s="14" t="s">
        <v>35</v>
      </c>
      <c r="AX2559" s="14" t="s">
        <v>82</v>
      </c>
      <c r="AY2559" s="221" t="s">
        <v>197</v>
      </c>
    </row>
    <row r="2560" spans="1:65" s="13" customFormat="1" ht="11.25">
      <c r="B2560" s="199"/>
      <c r="C2560" s="200"/>
      <c r="D2560" s="201" t="s">
        <v>213</v>
      </c>
      <c r="E2560" s="200"/>
      <c r="F2560" s="203" t="s">
        <v>3342</v>
      </c>
      <c r="G2560" s="200"/>
      <c r="H2560" s="204">
        <v>47.575000000000003</v>
      </c>
      <c r="I2560" s="205"/>
      <c r="J2560" s="200"/>
      <c r="K2560" s="200"/>
      <c r="L2560" s="206"/>
      <c r="M2560" s="207"/>
      <c r="N2560" s="208"/>
      <c r="O2560" s="208"/>
      <c r="P2560" s="208"/>
      <c r="Q2560" s="208"/>
      <c r="R2560" s="208"/>
      <c r="S2560" s="208"/>
      <c r="T2560" s="209"/>
      <c r="AT2560" s="210" t="s">
        <v>213</v>
      </c>
      <c r="AU2560" s="210" t="s">
        <v>84</v>
      </c>
      <c r="AV2560" s="13" t="s">
        <v>84</v>
      </c>
      <c r="AW2560" s="13" t="s">
        <v>4</v>
      </c>
      <c r="AX2560" s="13" t="s">
        <v>82</v>
      </c>
      <c r="AY2560" s="210" t="s">
        <v>197</v>
      </c>
    </row>
    <row r="2561" spans="1:65" s="2" customFormat="1" ht="21.75" customHeight="1">
      <c r="A2561" s="37"/>
      <c r="B2561" s="38"/>
      <c r="C2561" s="247" t="s">
        <v>3343</v>
      </c>
      <c r="D2561" s="247" t="s">
        <v>519</v>
      </c>
      <c r="E2561" s="248" t="s">
        <v>3344</v>
      </c>
      <c r="F2561" s="249" t="s">
        <v>3345</v>
      </c>
      <c r="G2561" s="250" t="s">
        <v>210</v>
      </c>
      <c r="H2561" s="251">
        <v>3</v>
      </c>
      <c r="I2561" s="252"/>
      <c r="J2561" s="253">
        <f>ROUND(I2561*H2561,2)</f>
        <v>0</v>
      </c>
      <c r="K2561" s="249" t="s">
        <v>203</v>
      </c>
      <c r="L2561" s="254"/>
      <c r="M2561" s="255" t="s">
        <v>28</v>
      </c>
      <c r="N2561" s="256" t="s">
        <v>45</v>
      </c>
      <c r="O2561" s="67"/>
      <c r="P2561" s="190">
        <f>O2561*H2561</f>
        <v>0</v>
      </c>
      <c r="Q2561" s="190">
        <v>8.4000000000000003E-4</v>
      </c>
      <c r="R2561" s="190">
        <f>Q2561*H2561</f>
        <v>2.5200000000000001E-3</v>
      </c>
      <c r="S2561" s="190">
        <v>0</v>
      </c>
      <c r="T2561" s="191">
        <f>S2561*H2561</f>
        <v>0</v>
      </c>
      <c r="U2561" s="37"/>
      <c r="V2561" s="37"/>
      <c r="W2561" s="37"/>
      <c r="X2561" s="37"/>
      <c r="Y2561" s="37"/>
      <c r="Z2561" s="37"/>
      <c r="AA2561" s="37"/>
      <c r="AB2561" s="37"/>
      <c r="AC2561" s="37"/>
      <c r="AD2561" s="37"/>
      <c r="AE2561" s="37"/>
      <c r="AR2561" s="192" t="s">
        <v>365</v>
      </c>
      <c r="AT2561" s="192" t="s">
        <v>519</v>
      </c>
      <c r="AU2561" s="192" t="s">
        <v>84</v>
      </c>
      <c r="AY2561" s="20" t="s">
        <v>197</v>
      </c>
      <c r="BE2561" s="193">
        <f>IF(N2561="základní",J2561,0)</f>
        <v>0</v>
      </c>
      <c r="BF2561" s="193">
        <f>IF(N2561="snížená",J2561,0)</f>
        <v>0</v>
      </c>
      <c r="BG2561" s="193">
        <f>IF(N2561="zákl. přenesená",J2561,0)</f>
        <v>0</v>
      </c>
      <c r="BH2561" s="193">
        <f>IF(N2561="sníž. přenesená",J2561,0)</f>
        <v>0</v>
      </c>
      <c r="BI2561" s="193">
        <f>IF(N2561="nulová",J2561,0)</f>
        <v>0</v>
      </c>
      <c r="BJ2561" s="20" t="s">
        <v>82</v>
      </c>
      <c r="BK2561" s="193">
        <f>ROUND(I2561*H2561,2)</f>
        <v>0</v>
      </c>
      <c r="BL2561" s="20" t="s">
        <v>283</v>
      </c>
      <c r="BM2561" s="192" t="s">
        <v>3346</v>
      </c>
    </row>
    <row r="2562" spans="1:65" s="2" customFormat="1" ht="16.5" customHeight="1">
      <c r="A2562" s="37"/>
      <c r="B2562" s="38"/>
      <c r="C2562" s="247" t="s">
        <v>3347</v>
      </c>
      <c r="D2562" s="247" t="s">
        <v>519</v>
      </c>
      <c r="E2562" s="248" t="s">
        <v>3348</v>
      </c>
      <c r="F2562" s="249" t="s">
        <v>3349</v>
      </c>
      <c r="G2562" s="250" t="s">
        <v>210</v>
      </c>
      <c r="H2562" s="251">
        <v>3</v>
      </c>
      <c r="I2562" s="252"/>
      <c r="J2562" s="253">
        <f>ROUND(I2562*H2562,2)</f>
        <v>0</v>
      </c>
      <c r="K2562" s="249" t="s">
        <v>203</v>
      </c>
      <c r="L2562" s="254"/>
      <c r="M2562" s="255" t="s">
        <v>28</v>
      </c>
      <c r="N2562" s="256" t="s">
        <v>45</v>
      </c>
      <c r="O2562" s="67"/>
      <c r="P2562" s="190">
        <f>O2562*H2562</f>
        <v>0</v>
      </c>
      <c r="Q2562" s="190">
        <v>3.2000000000000003E-4</v>
      </c>
      <c r="R2562" s="190">
        <f>Q2562*H2562</f>
        <v>9.6000000000000013E-4</v>
      </c>
      <c r="S2562" s="190">
        <v>0</v>
      </c>
      <c r="T2562" s="191">
        <f>S2562*H2562</f>
        <v>0</v>
      </c>
      <c r="U2562" s="37"/>
      <c r="V2562" s="37"/>
      <c r="W2562" s="37"/>
      <c r="X2562" s="37"/>
      <c r="Y2562" s="37"/>
      <c r="Z2562" s="37"/>
      <c r="AA2562" s="37"/>
      <c r="AB2562" s="37"/>
      <c r="AC2562" s="37"/>
      <c r="AD2562" s="37"/>
      <c r="AE2562" s="37"/>
      <c r="AR2562" s="192" t="s">
        <v>365</v>
      </c>
      <c r="AT2562" s="192" t="s">
        <v>519</v>
      </c>
      <c r="AU2562" s="192" t="s">
        <v>84</v>
      </c>
      <c r="AY2562" s="20" t="s">
        <v>197</v>
      </c>
      <c r="BE2562" s="193">
        <f>IF(N2562="základní",J2562,0)</f>
        <v>0</v>
      </c>
      <c r="BF2562" s="193">
        <f>IF(N2562="snížená",J2562,0)</f>
        <v>0</v>
      </c>
      <c r="BG2562" s="193">
        <f>IF(N2562="zákl. přenesená",J2562,0)</f>
        <v>0</v>
      </c>
      <c r="BH2562" s="193">
        <f>IF(N2562="sníž. přenesená",J2562,0)</f>
        <v>0</v>
      </c>
      <c r="BI2562" s="193">
        <f>IF(N2562="nulová",J2562,0)</f>
        <v>0</v>
      </c>
      <c r="BJ2562" s="20" t="s">
        <v>82</v>
      </c>
      <c r="BK2562" s="193">
        <f>ROUND(I2562*H2562,2)</f>
        <v>0</v>
      </c>
      <c r="BL2562" s="20" t="s">
        <v>283</v>
      </c>
      <c r="BM2562" s="192" t="s">
        <v>3350</v>
      </c>
    </row>
    <row r="2563" spans="1:65" s="2" customFormat="1" ht="16.5" customHeight="1">
      <c r="A2563" s="37"/>
      <c r="B2563" s="38"/>
      <c r="C2563" s="247" t="s">
        <v>3351</v>
      </c>
      <c r="D2563" s="247" t="s">
        <v>519</v>
      </c>
      <c r="E2563" s="248" t="s">
        <v>3352</v>
      </c>
      <c r="F2563" s="249" t="s">
        <v>3353</v>
      </c>
      <c r="G2563" s="250" t="s">
        <v>265</v>
      </c>
      <c r="H2563" s="251">
        <v>143.66</v>
      </c>
      <c r="I2563" s="252"/>
      <c r="J2563" s="253">
        <f>ROUND(I2563*H2563,2)</f>
        <v>0</v>
      </c>
      <c r="K2563" s="249" t="s">
        <v>28</v>
      </c>
      <c r="L2563" s="254"/>
      <c r="M2563" s="255" t="s">
        <v>28</v>
      </c>
      <c r="N2563" s="256" t="s">
        <v>45</v>
      </c>
      <c r="O2563" s="67"/>
      <c r="P2563" s="190">
        <f>O2563*H2563</f>
        <v>0</v>
      </c>
      <c r="Q2563" s="190">
        <v>0</v>
      </c>
      <c r="R2563" s="190">
        <f>Q2563*H2563</f>
        <v>0</v>
      </c>
      <c r="S2563" s="190">
        <v>0</v>
      </c>
      <c r="T2563" s="191">
        <f>S2563*H2563</f>
        <v>0</v>
      </c>
      <c r="U2563" s="37"/>
      <c r="V2563" s="37"/>
      <c r="W2563" s="37"/>
      <c r="X2563" s="37"/>
      <c r="Y2563" s="37"/>
      <c r="Z2563" s="37"/>
      <c r="AA2563" s="37"/>
      <c r="AB2563" s="37"/>
      <c r="AC2563" s="37"/>
      <c r="AD2563" s="37"/>
      <c r="AE2563" s="37"/>
      <c r="AR2563" s="192" t="s">
        <v>365</v>
      </c>
      <c r="AT2563" s="192" t="s">
        <v>519</v>
      </c>
      <c r="AU2563" s="192" t="s">
        <v>84</v>
      </c>
      <c r="AY2563" s="20" t="s">
        <v>197</v>
      </c>
      <c r="BE2563" s="193">
        <f>IF(N2563="základní",J2563,0)</f>
        <v>0</v>
      </c>
      <c r="BF2563" s="193">
        <f>IF(N2563="snížená",J2563,0)</f>
        <v>0</v>
      </c>
      <c r="BG2563" s="193">
        <f>IF(N2563="zákl. přenesená",J2563,0)</f>
        <v>0</v>
      </c>
      <c r="BH2563" s="193">
        <f>IF(N2563="sníž. přenesená",J2563,0)</f>
        <v>0</v>
      </c>
      <c r="BI2563" s="193">
        <f>IF(N2563="nulová",J2563,0)</f>
        <v>0</v>
      </c>
      <c r="BJ2563" s="20" t="s">
        <v>82</v>
      </c>
      <c r="BK2563" s="193">
        <f>ROUND(I2563*H2563,2)</f>
        <v>0</v>
      </c>
      <c r="BL2563" s="20" t="s">
        <v>283</v>
      </c>
      <c r="BM2563" s="192" t="s">
        <v>3354</v>
      </c>
    </row>
    <row r="2564" spans="1:65" s="15" customFormat="1" ht="11.25">
      <c r="B2564" s="222"/>
      <c r="C2564" s="223"/>
      <c r="D2564" s="201" t="s">
        <v>213</v>
      </c>
      <c r="E2564" s="224" t="s">
        <v>28</v>
      </c>
      <c r="F2564" s="225" t="s">
        <v>3332</v>
      </c>
      <c r="G2564" s="223"/>
      <c r="H2564" s="224" t="s">
        <v>28</v>
      </c>
      <c r="I2564" s="226"/>
      <c r="J2564" s="223"/>
      <c r="K2564" s="223"/>
      <c r="L2564" s="227"/>
      <c r="M2564" s="228"/>
      <c r="N2564" s="229"/>
      <c r="O2564" s="229"/>
      <c r="P2564" s="229"/>
      <c r="Q2564" s="229"/>
      <c r="R2564" s="229"/>
      <c r="S2564" s="229"/>
      <c r="T2564" s="230"/>
      <c r="AT2564" s="231" t="s">
        <v>213</v>
      </c>
      <c r="AU2564" s="231" t="s">
        <v>84</v>
      </c>
      <c r="AV2564" s="15" t="s">
        <v>82</v>
      </c>
      <c r="AW2564" s="15" t="s">
        <v>35</v>
      </c>
      <c r="AX2564" s="15" t="s">
        <v>74</v>
      </c>
      <c r="AY2564" s="231" t="s">
        <v>197</v>
      </c>
    </row>
    <row r="2565" spans="1:65" s="13" customFormat="1" ht="11.25">
      <c r="B2565" s="199"/>
      <c r="C2565" s="200"/>
      <c r="D2565" s="201" t="s">
        <v>213</v>
      </c>
      <c r="E2565" s="202" t="s">
        <v>28</v>
      </c>
      <c r="F2565" s="203" t="s">
        <v>3355</v>
      </c>
      <c r="G2565" s="200"/>
      <c r="H2565" s="204">
        <v>127</v>
      </c>
      <c r="I2565" s="205"/>
      <c r="J2565" s="200"/>
      <c r="K2565" s="200"/>
      <c r="L2565" s="206"/>
      <c r="M2565" s="207"/>
      <c r="N2565" s="208"/>
      <c r="O2565" s="208"/>
      <c r="P2565" s="208"/>
      <c r="Q2565" s="208"/>
      <c r="R2565" s="208"/>
      <c r="S2565" s="208"/>
      <c r="T2565" s="209"/>
      <c r="AT2565" s="210" t="s">
        <v>213</v>
      </c>
      <c r="AU2565" s="210" t="s">
        <v>84</v>
      </c>
      <c r="AV2565" s="13" t="s">
        <v>84</v>
      </c>
      <c r="AW2565" s="13" t="s">
        <v>35</v>
      </c>
      <c r="AX2565" s="13" t="s">
        <v>74</v>
      </c>
      <c r="AY2565" s="210" t="s">
        <v>197</v>
      </c>
    </row>
    <row r="2566" spans="1:65" s="13" customFormat="1" ht="11.25">
      <c r="B2566" s="199"/>
      <c r="C2566" s="200"/>
      <c r="D2566" s="201" t="s">
        <v>213</v>
      </c>
      <c r="E2566" s="202" t="s">
        <v>28</v>
      </c>
      <c r="F2566" s="203" t="s">
        <v>3356</v>
      </c>
      <c r="G2566" s="200"/>
      <c r="H2566" s="204">
        <v>3.6</v>
      </c>
      <c r="I2566" s="205"/>
      <c r="J2566" s="200"/>
      <c r="K2566" s="200"/>
      <c r="L2566" s="206"/>
      <c r="M2566" s="207"/>
      <c r="N2566" s="208"/>
      <c r="O2566" s="208"/>
      <c r="P2566" s="208"/>
      <c r="Q2566" s="208"/>
      <c r="R2566" s="208"/>
      <c r="S2566" s="208"/>
      <c r="T2566" s="209"/>
      <c r="AT2566" s="210" t="s">
        <v>213</v>
      </c>
      <c r="AU2566" s="210" t="s">
        <v>84</v>
      </c>
      <c r="AV2566" s="13" t="s">
        <v>84</v>
      </c>
      <c r="AW2566" s="13" t="s">
        <v>35</v>
      </c>
      <c r="AX2566" s="13" t="s">
        <v>74</v>
      </c>
      <c r="AY2566" s="210" t="s">
        <v>197</v>
      </c>
    </row>
    <row r="2567" spans="1:65" s="14" customFormat="1" ht="11.25">
      <c r="B2567" s="211"/>
      <c r="C2567" s="212"/>
      <c r="D2567" s="201" t="s">
        <v>213</v>
      </c>
      <c r="E2567" s="213" t="s">
        <v>28</v>
      </c>
      <c r="F2567" s="214" t="s">
        <v>226</v>
      </c>
      <c r="G2567" s="212"/>
      <c r="H2567" s="215">
        <v>130.6</v>
      </c>
      <c r="I2567" s="216"/>
      <c r="J2567" s="212"/>
      <c r="K2567" s="212"/>
      <c r="L2567" s="217"/>
      <c r="M2567" s="218"/>
      <c r="N2567" s="219"/>
      <c r="O2567" s="219"/>
      <c r="P2567" s="219"/>
      <c r="Q2567" s="219"/>
      <c r="R2567" s="219"/>
      <c r="S2567" s="219"/>
      <c r="T2567" s="220"/>
      <c r="AT2567" s="221" t="s">
        <v>213</v>
      </c>
      <c r="AU2567" s="221" t="s">
        <v>84</v>
      </c>
      <c r="AV2567" s="14" t="s">
        <v>204</v>
      </c>
      <c r="AW2567" s="14" t="s">
        <v>35</v>
      </c>
      <c r="AX2567" s="14" t="s">
        <v>82</v>
      </c>
      <c r="AY2567" s="221" t="s">
        <v>197</v>
      </c>
    </row>
    <row r="2568" spans="1:65" s="13" customFormat="1" ht="11.25">
      <c r="B2568" s="199"/>
      <c r="C2568" s="200"/>
      <c r="D2568" s="201" t="s">
        <v>213</v>
      </c>
      <c r="E2568" s="200"/>
      <c r="F2568" s="203" t="s">
        <v>3357</v>
      </c>
      <c r="G2568" s="200"/>
      <c r="H2568" s="204">
        <v>143.66</v>
      </c>
      <c r="I2568" s="205"/>
      <c r="J2568" s="200"/>
      <c r="K2568" s="200"/>
      <c r="L2568" s="206"/>
      <c r="M2568" s="207"/>
      <c r="N2568" s="208"/>
      <c r="O2568" s="208"/>
      <c r="P2568" s="208"/>
      <c r="Q2568" s="208"/>
      <c r="R2568" s="208"/>
      <c r="S2568" s="208"/>
      <c r="T2568" s="209"/>
      <c r="AT2568" s="210" t="s">
        <v>213</v>
      </c>
      <c r="AU2568" s="210" t="s">
        <v>84</v>
      </c>
      <c r="AV2568" s="13" t="s">
        <v>84</v>
      </c>
      <c r="AW2568" s="13" t="s">
        <v>4</v>
      </c>
      <c r="AX2568" s="13" t="s">
        <v>82</v>
      </c>
      <c r="AY2568" s="210" t="s">
        <v>197</v>
      </c>
    </row>
    <row r="2569" spans="1:65" s="2" customFormat="1" ht="16.5" customHeight="1">
      <c r="A2569" s="37"/>
      <c r="B2569" s="38"/>
      <c r="C2569" s="181" t="s">
        <v>3358</v>
      </c>
      <c r="D2569" s="181" t="s">
        <v>199</v>
      </c>
      <c r="E2569" s="182" t="s">
        <v>3359</v>
      </c>
      <c r="F2569" s="183" t="s">
        <v>3360</v>
      </c>
      <c r="G2569" s="184" t="s">
        <v>1591</v>
      </c>
      <c r="H2569" s="185">
        <v>1</v>
      </c>
      <c r="I2569" s="186"/>
      <c r="J2569" s="187">
        <f>ROUND(I2569*H2569,2)</f>
        <v>0</v>
      </c>
      <c r="K2569" s="183" t="s">
        <v>28</v>
      </c>
      <c r="L2569" s="42"/>
      <c r="M2569" s="188" t="s">
        <v>28</v>
      </c>
      <c r="N2569" s="189" t="s">
        <v>45</v>
      </c>
      <c r="O2569" s="67"/>
      <c r="P2569" s="190">
        <f>O2569*H2569</f>
        <v>0</v>
      </c>
      <c r="Q2569" s="190">
        <v>0</v>
      </c>
      <c r="R2569" s="190">
        <f>Q2569*H2569</f>
        <v>0</v>
      </c>
      <c r="S2569" s="190">
        <v>0</v>
      </c>
      <c r="T2569" s="191">
        <f>S2569*H2569</f>
        <v>0</v>
      </c>
      <c r="U2569" s="37"/>
      <c r="V2569" s="37"/>
      <c r="W2569" s="37"/>
      <c r="X2569" s="37"/>
      <c r="Y2569" s="37"/>
      <c r="Z2569" s="37"/>
      <c r="AA2569" s="37"/>
      <c r="AB2569" s="37"/>
      <c r="AC2569" s="37"/>
      <c r="AD2569" s="37"/>
      <c r="AE2569" s="37"/>
      <c r="AR2569" s="192" t="s">
        <v>283</v>
      </c>
      <c r="AT2569" s="192" t="s">
        <v>199</v>
      </c>
      <c r="AU2569" s="192" t="s">
        <v>84</v>
      </c>
      <c r="AY2569" s="20" t="s">
        <v>197</v>
      </c>
      <c r="BE2569" s="193">
        <f>IF(N2569="základní",J2569,0)</f>
        <v>0</v>
      </c>
      <c r="BF2569" s="193">
        <f>IF(N2569="snížená",J2569,0)</f>
        <v>0</v>
      </c>
      <c r="BG2569" s="193">
        <f>IF(N2569="zákl. přenesená",J2569,0)</f>
        <v>0</v>
      </c>
      <c r="BH2569" s="193">
        <f>IF(N2569="sníž. přenesená",J2569,0)</f>
        <v>0</v>
      </c>
      <c r="BI2569" s="193">
        <f>IF(N2569="nulová",J2569,0)</f>
        <v>0</v>
      </c>
      <c r="BJ2569" s="20" t="s">
        <v>82</v>
      </c>
      <c r="BK2569" s="193">
        <f>ROUND(I2569*H2569,2)</f>
        <v>0</v>
      </c>
      <c r="BL2569" s="20" t="s">
        <v>283</v>
      </c>
      <c r="BM2569" s="192" t="s">
        <v>3361</v>
      </c>
    </row>
    <row r="2570" spans="1:65" s="2" customFormat="1" ht="16.5" customHeight="1">
      <c r="A2570" s="37"/>
      <c r="B2570" s="38"/>
      <c r="C2570" s="181" t="s">
        <v>3362</v>
      </c>
      <c r="D2570" s="181" t="s">
        <v>199</v>
      </c>
      <c r="E2570" s="182" t="s">
        <v>3363</v>
      </c>
      <c r="F2570" s="183" t="s">
        <v>3364</v>
      </c>
      <c r="G2570" s="184" t="s">
        <v>210</v>
      </c>
      <c r="H2570" s="185">
        <v>1</v>
      </c>
      <c r="I2570" s="186"/>
      <c r="J2570" s="187">
        <f>ROUND(I2570*H2570,2)</f>
        <v>0</v>
      </c>
      <c r="K2570" s="183" t="s">
        <v>28</v>
      </c>
      <c r="L2570" s="42"/>
      <c r="M2570" s="188" t="s">
        <v>28</v>
      </c>
      <c r="N2570" s="189" t="s">
        <v>45</v>
      </c>
      <c r="O2570" s="67"/>
      <c r="P2570" s="190">
        <f>O2570*H2570</f>
        <v>0</v>
      </c>
      <c r="Q2570" s="190">
        <v>0</v>
      </c>
      <c r="R2570" s="190">
        <f>Q2570*H2570</f>
        <v>0</v>
      </c>
      <c r="S2570" s="190">
        <v>0</v>
      </c>
      <c r="T2570" s="191">
        <f>S2570*H2570</f>
        <v>0</v>
      </c>
      <c r="U2570" s="37"/>
      <c r="V2570" s="37"/>
      <c r="W2570" s="37"/>
      <c r="X2570" s="37"/>
      <c r="Y2570" s="37"/>
      <c r="Z2570" s="37"/>
      <c r="AA2570" s="37"/>
      <c r="AB2570" s="37"/>
      <c r="AC2570" s="37"/>
      <c r="AD2570" s="37"/>
      <c r="AE2570" s="37"/>
      <c r="AR2570" s="192" t="s">
        <v>283</v>
      </c>
      <c r="AT2570" s="192" t="s">
        <v>199</v>
      </c>
      <c r="AU2570" s="192" t="s">
        <v>84</v>
      </c>
      <c r="AY2570" s="20" t="s">
        <v>197</v>
      </c>
      <c r="BE2570" s="193">
        <f>IF(N2570="základní",J2570,0)</f>
        <v>0</v>
      </c>
      <c r="BF2570" s="193">
        <f>IF(N2570="snížená",J2570,0)</f>
        <v>0</v>
      </c>
      <c r="BG2570" s="193">
        <f>IF(N2570="zákl. přenesená",J2570,0)</f>
        <v>0</v>
      </c>
      <c r="BH2570" s="193">
        <f>IF(N2570="sníž. přenesená",J2570,0)</f>
        <v>0</v>
      </c>
      <c r="BI2570" s="193">
        <f>IF(N2570="nulová",J2570,0)</f>
        <v>0</v>
      </c>
      <c r="BJ2570" s="20" t="s">
        <v>82</v>
      </c>
      <c r="BK2570" s="193">
        <f>ROUND(I2570*H2570,2)</f>
        <v>0</v>
      </c>
      <c r="BL2570" s="20" t="s">
        <v>283</v>
      </c>
      <c r="BM2570" s="192" t="s">
        <v>3365</v>
      </c>
    </row>
    <row r="2571" spans="1:65" s="15" customFormat="1" ht="11.25">
      <c r="B2571" s="222"/>
      <c r="C2571" s="223"/>
      <c r="D2571" s="201" t="s">
        <v>213</v>
      </c>
      <c r="E2571" s="224" t="s">
        <v>28</v>
      </c>
      <c r="F2571" s="225" t="s">
        <v>3126</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3127</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5" customFormat="1" ht="11.25">
      <c r="B2573" s="222"/>
      <c r="C2573" s="223"/>
      <c r="D2573" s="201" t="s">
        <v>213</v>
      </c>
      <c r="E2573" s="224" t="s">
        <v>28</v>
      </c>
      <c r="F2573" s="225" t="s">
        <v>3128</v>
      </c>
      <c r="G2573" s="223"/>
      <c r="H2573" s="224" t="s">
        <v>28</v>
      </c>
      <c r="I2573" s="226"/>
      <c r="J2573" s="223"/>
      <c r="K2573" s="223"/>
      <c r="L2573" s="227"/>
      <c r="M2573" s="228"/>
      <c r="N2573" s="229"/>
      <c r="O2573" s="229"/>
      <c r="P2573" s="229"/>
      <c r="Q2573" s="229"/>
      <c r="R2573" s="229"/>
      <c r="S2573" s="229"/>
      <c r="T2573" s="230"/>
      <c r="AT2573" s="231" t="s">
        <v>213</v>
      </c>
      <c r="AU2573" s="231" t="s">
        <v>84</v>
      </c>
      <c r="AV2573" s="15" t="s">
        <v>82</v>
      </c>
      <c r="AW2573" s="15" t="s">
        <v>35</v>
      </c>
      <c r="AX2573" s="15" t="s">
        <v>74</v>
      </c>
      <c r="AY2573" s="231" t="s">
        <v>197</v>
      </c>
    </row>
    <row r="2574" spans="1:65" s="13" customFormat="1" ht="11.25">
      <c r="B2574" s="199"/>
      <c r="C2574" s="200"/>
      <c r="D2574" s="201" t="s">
        <v>213</v>
      </c>
      <c r="E2574" s="202" t="s">
        <v>28</v>
      </c>
      <c r="F2574" s="203" t="s">
        <v>3366</v>
      </c>
      <c r="G2574" s="200"/>
      <c r="H2574" s="204">
        <v>1</v>
      </c>
      <c r="I2574" s="205"/>
      <c r="J2574" s="200"/>
      <c r="K2574" s="200"/>
      <c r="L2574" s="206"/>
      <c r="M2574" s="207"/>
      <c r="N2574" s="208"/>
      <c r="O2574" s="208"/>
      <c r="P2574" s="208"/>
      <c r="Q2574" s="208"/>
      <c r="R2574" s="208"/>
      <c r="S2574" s="208"/>
      <c r="T2574" s="209"/>
      <c r="AT2574" s="210" t="s">
        <v>213</v>
      </c>
      <c r="AU2574" s="210" t="s">
        <v>84</v>
      </c>
      <c r="AV2574" s="13" t="s">
        <v>84</v>
      </c>
      <c r="AW2574" s="13" t="s">
        <v>35</v>
      </c>
      <c r="AX2574" s="13" t="s">
        <v>82</v>
      </c>
      <c r="AY2574" s="210" t="s">
        <v>197</v>
      </c>
    </row>
    <row r="2575" spans="1:65" s="2" customFormat="1" ht="16.5" customHeight="1">
      <c r="A2575" s="37"/>
      <c r="B2575" s="38"/>
      <c r="C2575" s="181" t="s">
        <v>3367</v>
      </c>
      <c r="D2575" s="181" t="s">
        <v>199</v>
      </c>
      <c r="E2575" s="182" t="s">
        <v>3368</v>
      </c>
      <c r="F2575" s="183" t="s">
        <v>3369</v>
      </c>
      <c r="G2575" s="184" t="s">
        <v>210</v>
      </c>
      <c r="H2575" s="185">
        <v>6</v>
      </c>
      <c r="I2575" s="186"/>
      <c r="J2575" s="187">
        <f>ROUND(I2575*H2575,2)</f>
        <v>0</v>
      </c>
      <c r="K2575" s="183" t="s">
        <v>28</v>
      </c>
      <c r="L2575" s="42"/>
      <c r="M2575" s="188" t="s">
        <v>28</v>
      </c>
      <c r="N2575" s="189" t="s">
        <v>45</v>
      </c>
      <c r="O2575" s="67"/>
      <c r="P2575" s="190">
        <f>O2575*H2575</f>
        <v>0</v>
      </c>
      <c r="Q2575" s="190">
        <v>0</v>
      </c>
      <c r="R2575" s="190">
        <f>Q2575*H2575</f>
        <v>0</v>
      </c>
      <c r="S2575" s="190">
        <v>0</v>
      </c>
      <c r="T2575" s="191">
        <f>S2575*H2575</f>
        <v>0</v>
      </c>
      <c r="U2575" s="37"/>
      <c r="V2575" s="37"/>
      <c r="W2575" s="37"/>
      <c r="X2575" s="37"/>
      <c r="Y2575" s="37"/>
      <c r="Z2575" s="37"/>
      <c r="AA2575" s="37"/>
      <c r="AB2575" s="37"/>
      <c r="AC2575" s="37"/>
      <c r="AD2575" s="37"/>
      <c r="AE2575" s="37"/>
      <c r="AR2575" s="192" t="s">
        <v>283</v>
      </c>
      <c r="AT2575" s="192" t="s">
        <v>199</v>
      </c>
      <c r="AU2575" s="192" t="s">
        <v>84</v>
      </c>
      <c r="AY2575" s="20" t="s">
        <v>197</v>
      </c>
      <c r="BE2575" s="193">
        <f>IF(N2575="základní",J2575,0)</f>
        <v>0</v>
      </c>
      <c r="BF2575" s="193">
        <f>IF(N2575="snížená",J2575,0)</f>
        <v>0</v>
      </c>
      <c r="BG2575" s="193">
        <f>IF(N2575="zákl. přenesená",J2575,0)</f>
        <v>0</v>
      </c>
      <c r="BH2575" s="193">
        <f>IF(N2575="sníž. přenesená",J2575,0)</f>
        <v>0</v>
      </c>
      <c r="BI2575" s="193">
        <f>IF(N2575="nulová",J2575,0)</f>
        <v>0</v>
      </c>
      <c r="BJ2575" s="20" t="s">
        <v>82</v>
      </c>
      <c r="BK2575" s="193">
        <f>ROUND(I2575*H2575,2)</f>
        <v>0</v>
      </c>
      <c r="BL2575" s="20" t="s">
        <v>283</v>
      </c>
      <c r="BM2575" s="192" t="s">
        <v>3370</v>
      </c>
    </row>
    <row r="2576" spans="1:65" s="15" customFormat="1" ht="11.25">
      <c r="B2576" s="222"/>
      <c r="C2576" s="223"/>
      <c r="D2576" s="201" t="s">
        <v>213</v>
      </c>
      <c r="E2576" s="224" t="s">
        <v>28</v>
      </c>
      <c r="F2576" s="225" t="s">
        <v>3126</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3127</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5" customFormat="1" ht="11.25">
      <c r="B2578" s="222"/>
      <c r="C2578" s="223"/>
      <c r="D2578" s="201" t="s">
        <v>213</v>
      </c>
      <c r="E2578" s="224" t="s">
        <v>28</v>
      </c>
      <c r="F2578" s="225" t="s">
        <v>3371</v>
      </c>
      <c r="G2578" s="223"/>
      <c r="H2578" s="224" t="s">
        <v>28</v>
      </c>
      <c r="I2578" s="226"/>
      <c r="J2578" s="223"/>
      <c r="K2578" s="223"/>
      <c r="L2578" s="227"/>
      <c r="M2578" s="228"/>
      <c r="N2578" s="229"/>
      <c r="O2578" s="229"/>
      <c r="P2578" s="229"/>
      <c r="Q2578" s="229"/>
      <c r="R2578" s="229"/>
      <c r="S2578" s="229"/>
      <c r="T2578" s="230"/>
      <c r="AT2578" s="231" t="s">
        <v>213</v>
      </c>
      <c r="AU2578" s="231" t="s">
        <v>84</v>
      </c>
      <c r="AV2578" s="15" t="s">
        <v>82</v>
      </c>
      <c r="AW2578" s="15" t="s">
        <v>35</v>
      </c>
      <c r="AX2578" s="15" t="s">
        <v>74</v>
      </c>
      <c r="AY2578" s="231" t="s">
        <v>197</v>
      </c>
    </row>
    <row r="2579" spans="1:65" s="15" customFormat="1" ht="11.25">
      <c r="B2579" s="222"/>
      <c r="C2579" s="223"/>
      <c r="D2579" s="201" t="s">
        <v>213</v>
      </c>
      <c r="E2579" s="224" t="s">
        <v>28</v>
      </c>
      <c r="F2579" s="225" t="s">
        <v>3372</v>
      </c>
      <c r="G2579" s="223"/>
      <c r="H2579" s="224" t="s">
        <v>28</v>
      </c>
      <c r="I2579" s="226"/>
      <c r="J2579" s="223"/>
      <c r="K2579" s="223"/>
      <c r="L2579" s="227"/>
      <c r="M2579" s="228"/>
      <c r="N2579" s="229"/>
      <c r="O2579" s="229"/>
      <c r="P2579" s="229"/>
      <c r="Q2579" s="229"/>
      <c r="R2579" s="229"/>
      <c r="S2579" s="229"/>
      <c r="T2579" s="230"/>
      <c r="AT2579" s="231" t="s">
        <v>213</v>
      </c>
      <c r="AU2579" s="231" t="s">
        <v>84</v>
      </c>
      <c r="AV2579" s="15" t="s">
        <v>82</v>
      </c>
      <c r="AW2579" s="15" t="s">
        <v>35</v>
      </c>
      <c r="AX2579" s="15" t="s">
        <v>74</v>
      </c>
      <c r="AY2579" s="231" t="s">
        <v>197</v>
      </c>
    </row>
    <row r="2580" spans="1:65" s="15" customFormat="1" ht="11.25">
      <c r="B2580" s="222"/>
      <c r="C2580" s="223"/>
      <c r="D2580" s="201" t="s">
        <v>213</v>
      </c>
      <c r="E2580" s="224" t="s">
        <v>28</v>
      </c>
      <c r="F2580" s="225" t="s">
        <v>3373</v>
      </c>
      <c r="G2580" s="223"/>
      <c r="H2580" s="224" t="s">
        <v>28</v>
      </c>
      <c r="I2580" s="226"/>
      <c r="J2580" s="223"/>
      <c r="K2580" s="223"/>
      <c r="L2580" s="227"/>
      <c r="M2580" s="228"/>
      <c r="N2580" s="229"/>
      <c r="O2580" s="229"/>
      <c r="P2580" s="229"/>
      <c r="Q2580" s="229"/>
      <c r="R2580" s="229"/>
      <c r="S2580" s="229"/>
      <c r="T2580" s="230"/>
      <c r="AT2580" s="231" t="s">
        <v>213</v>
      </c>
      <c r="AU2580" s="231" t="s">
        <v>84</v>
      </c>
      <c r="AV2580" s="15" t="s">
        <v>82</v>
      </c>
      <c r="AW2580" s="15" t="s">
        <v>35</v>
      </c>
      <c r="AX2580" s="15" t="s">
        <v>74</v>
      </c>
      <c r="AY2580" s="231" t="s">
        <v>197</v>
      </c>
    </row>
    <row r="2581" spans="1:65" s="13" customFormat="1" ht="11.25">
      <c r="B2581" s="199"/>
      <c r="C2581" s="200"/>
      <c r="D2581" s="201" t="s">
        <v>213</v>
      </c>
      <c r="E2581" s="202" t="s">
        <v>28</v>
      </c>
      <c r="F2581" s="203" t="s">
        <v>3374</v>
      </c>
      <c r="G2581" s="200"/>
      <c r="H2581" s="204">
        <v>6</v>
      </c>
      <c r="I2581" s="205"/>
      <c r="J2581" s="200"/>
      <c r="K2581" s="200"/>
      <c r="L2581" s="206"/>
      <c r="M2581" s="207"/>
      <c r="N2581" s="208"/>
      <c r="O2581" s="208"/>
      <c r="P2581" s="208"/>
      <c r="Q2581" s="208"/>
      <c r="R2581" s="208"/>
      <c r="S2581" s="208"/>
      <c r="T2581" s="209"/>
      <c r="AT2581" s="210" t="s">
        <v>213</v>
      </c>
      <c r="AU2581" s="210" t="s">
        <v>84</v>
      </c>
      <c r="AV2581" s="13" t="s">
        <v>84</v>
      </c>
      <c r="AW2581" s="13" t="s">
        <v>35</v>
      </c>
      <c r="AX2581" s="13" t="s">
        <v>82</v>
      </c>
      <c r="AY2581" s="210" t="s">
        <v>197</v>
      </c>
    </row>
    <row r="2582" spans="1:65" s="2" customFormat="1" ht="16.5" customHeight="1">
      <c r="A2582" s="37"/>
      <c r="B2582" s="38"/>
      <c r="C2582" s="181" t="s">
        <v>3375</v>
      </c>
      <c r="D2582" s="181" t="s">
        <v>199</v>
      </c>
      <c r="E2582" s="182" t="s">
        <v>3376</v>
      </c>
      <c r="F2582" s="183" t="s">
        <v>3377</v>
      </c>
      <c r="G2582" s="184" t="s">
        <v>210</v>
      </c>
      <c r="H2582" s="185">
        <v>1</v>
      </c>
      <c r="I2582" s="186"/>
      <c r="J2582" s="187">
        <f>ROUND(I2582*H2582,2)</f>
        <v>0</v>
      </c>
      <c r="K2582" s="183" t="s">
        <v>28</v>
      </c>
      <c r="L2582" s="42"/>
      <c r="M2582" s="188" t="s">
        <v>28</v>
      </c>
      <c r="N2582" s="189" t="s">
        <v>45</v>
      </c>
      <c r="O2582" s="67"/>
      <c r="P2582" s="190">
        <f>O2582*H2582</f>
        <v>0</v>
      </c>
      <c r="Q2582" s="190">
        <v>0</v>
      </c>
      <c r="R2582" s="190">
        <f>Q2582*H2582</f>
        <v>0</v>
      </c>
      <c r="S2582" s="190">
        <v>0</v>
      </c>
      <c r="T2582" s="191">
        <f>S2582*H2582</f>
        <v>0</v>
      </c>
      <c r="U2582" s="37"/>
      <c r="V2582" s="37"/>
      <c r="W2582" s="37"/>
      <c r="X2582" s="37"/>
      <c r="Y2582" s="37"/>
      <c r="Z2582" s="37"/>
      <c r="AA2582" s="37"/>
      <c r="AB2582" s="37"/>
      <c r="AC2582" s="37"/>
      <c r="AD2582" s="37"/>
      <c r="AE2582" s="37"/>
      <c r="AR2582" s="192" t="s">
        <v>283</v>
      </c>
      <c r="AT2582" s="192" t="s">
        <v>199</v>
      </c>
      <c r="AU2582" s="192" t="s">
        <v>84</v>
      </c>
      <c r="AY2582" s="20" t="s">
        <v>197</v>
      </c>
      <c r="BE2582" s="193">
        <f>IF(N2582="základní",J2582,0)</f>
        <v>0</v>
      </c>
      <c r="BF2582" s="193">
        <f>IF(N2582="snížená",J2582,0)</f>
        <v>0</v>
      </c>
      <c r="BG2582" s="193">
        <f>IF(N2582="zákl. přenesená",J2582,0)</f>
        <v>0</v>
      </c>
      <c r="BH2582" s="193">
        <f>IF(N2582="sníž. přenesená",J2582,0)</f>
        <v>0</v>
      </c>
      <c r="BI2582" s="193">
        <f>IF(N2582="nulová",J2582,0)</f>
        <v>0</v>
      </c>
      <c r="BJ2582" s="20" t="s">
        <v>82</v>
      </c>
      <c r="BK2582" s="193">
        <f>ROUND(I2582*H2582,2)</f>
        <v>0</v>
      </c>
      <c r="BL2582" s="20" t="s">
        <v>283</v>
      </c>
      <c r="BM2582" s="192" t="s">
        <v>3378</v>
      </c>
    </row>
    <row r="2583" spans="1:65" s="15" customFormat="1" ht="11.25">
      <c r="B2583" s="222"/>
      <c r="C2583" s="223"/>
      <c r="D2583" s="201" t="s">
        <v>213</v>
      </c>
      <c r="E2583" s="224" t="s">
        <v>28</v>
      </c>
      <c r="F2583" s="225" t="s">
        <v>3126</v>
      </c>
      <c r="G2583" s="223"/>
      <c r="H2583" s="224" t="s">
        <v>28</v>
      </c>
      <c r="I2583" s="226"/>
      <c r="J2583" s="223"/>
      <c r="K2583" s="223"/>
      <c r="L2583" s="227"/>
      <c r="M2583" s="228"/>
      <c r="N2583" s="229"/>
      <c r="O2583" s="229"/>
      <c r="P2583" s="229"/>
      <c r="Q2583" s="229"/>
      <c r="R2583" s="229"/>
      <c r="S2583" s="229"/>
      <c r="T2583" s="230"/>
      <c r="AT2583" s="231" t="s">
        <v>213</v>
      </c>
      <c r="AU2583" s="231" t="s">
        <v>84</v>
      </c>
      <c r="AV2583" s="15" t="s">
        <v>82</v>
      </c>
      <c r="AW2583" s="15" t="s">
        <v>35</v>
      </c>
      <c r="AX2583" s="15" t="s">
        <v>74</v>
      </c>
      <c r="AY2583" s="231" t="s">
        <v>197</v>
      </c>
    </row>
    <row r="2584" spans="1:65" s="15" customFormat="1" ht="11.25">
      <c r="B2584" s="222"/>
      <c r="C2584" s="223"/>
      <c r="D2584" s="201" t="s">
        <v>213</v>
      </c>
      <c r="E2584" s="224" t="s">
        <v>28</v>
      </c>
      <c r="F2584" s="225" t="s">
        <v>3127</v>
      </c>
      <c r="G2584" s="223"/>
      <c r="H2584" s="224" t="s">
        <v>28</v>
      </c>
      <c r="I2584" s="226"/>
      <c r="J2584" s="223"/>
      <c r="K2584" s="223"/>
      <c r="L2584" s="227"/>
      <c r="M2584" s="228"/>
      <c r="N2584" s="229"/>
      <c r="O2584" s="229"/>
      <c r="P2584" s="229"/>
      <c r="Q2584" s="229"/>
      <c r="R2584" s="229"/>
      <c r="S2584" s="229"/>
      <c r="T2584" s="230"/>
      <c r="AT2584" s="231" t="s">
        <v>213</v>
      </c>
      <c r="AU2584" s="231" t="s">
        <v>84</v>
      </c>
      <c r="AV2584" s="15" t="s">
        <v>82</v>
      </c>
      <c r="AW2584" s="15" t="s">
        <v>35</v>
      </c>
      <c r="AX2584" s="15" t="s">
        <v>74</v>
      </c>
      <c r="AY2584" s="231" t="s">
        <v>197</v>
      </c>
    </row>
    <row r="2585" spans="1:65" s="15" customFormat="1" ht="11.25">
      <c r="B2585" s="222"/>
      <c r="C2585" s="223"/>
      <c r="D2585" s="201" t="s">
        <v>213</v>
      </c>
      <c r="E2585" s="224" t="s">
        <v>28</v>
      </c>
      <c r="F2585" s="225" t="s">
        <v>3128</v>
      </c>
      <c r="G2585" s="223"/>
      <c r="H2585" s="224" t="s">
        <v>28</v>
      </c>
      <c r="I2585" s="226"/>
      <c r="J2585" s="223"/>
      <c r="K2585" s="223"/>
      <c r="L2585" s="227"/>
      <c r="M2585" s="228"/>
      <c r="N2585" s="229"/>
      <c r="O2585" s="229"/>
      <c r="P2585" s="229"/>
      <c r="Q2585" s="229"/>
      <c r="R2585" s="229"/>
      <c r="S2585" s="229"/>
      <c r="T2585" s="230"/>
      <c r="AT2585" s="231" t="s">
        <v>213</v>
      </c>
      <c r="AU2585" s="231" t="s">
        <v>84</v>
      </c>
      <c r="AV2585" s="15" t="s">
        <v>82</v>
      </c>
      <c r="AW2585" s="15" t="s">
        <v>35</v>
      </c>
      <c r="AX2585" s="15" t="s">
        <v>74</v>
      </c>
      <c r="AY2585" s="231" t="s">
        <v>197</v>
      </c>
    </row>
    <row r="2586" spans="1:65" s="13" customFormat="1" ht="11.25">
      <c r="B2586" s="199"/>
      <c r="C2586" s="200"/>
      <c r="D2586" s="201" t="s">
        <v>213</v>
      </c>
      <c r="E2586" s="202" t="s">
        <v>28</v>
      </c>
      <c r="F2586" s="203" t="s">
        <v>3379</v>
      </c>
      <c r="G2586" s="200"/>
      <c r="H2586" s="204">
        <v>1</v>
      </c>
      <c r="I2586" s="205"/>
      <c r="J2586" s="200"/>
      <c r="K2586" s="200"/>
      <c r="L2586" s="206"/>
      <c r="M2586" s="207"/>
      <c r="N2586" s="208"/>
      <c r="O2586" s="208"/>
      <c r="P2586" s="208"/>
      <c r="Q2586" s="208"/>
      <c r="R2586" s="208"/>
      <c r="S2586" s="208"/>
      <c r="T2586" s="209"/>
      <c r="AT2586" s="210" t="s">
        <v>213</v>
      </c>
      <c r="AU2586" s="210" t="s">
        <v>84</v>
      </c>
      <c r="AV2586" s="13" t="s">
        <v>84</v>
      </c>
      <c r="AW2586" s="13" t="s">
        <v>35</v>
      </c>
      <c r="AX2586" s="13" t="s">
        <v>82</v>
      </c>
      <c r="AY2586" s="210" t="s">
        <v>197</v>
      </c>
    </row>
    <row r="2587" spans="1:65" s="2" customFormat="1" ht="16.5" customHeight="1">
      <c r="A2587" s="37"/>
      <c r="B2587" s="38"/>
      <c r="C2587" s="181" t="s">
        <v>3380</v>
      </c>
      <c r="D2587" s="181" t="s">
        <v>199</v>
      </c>
      <c r="E2587" s="182" t="s">
        <v>3381</v>
      </c>
      <c r="F2587" s="183" t="s">
        <v>3382</v>
      </c>
      <c r="G2587" s="184" t="s">
        <v>210</v>
      </c>
      <c r="H2587" s="185">
        <v>1</v>
      </c>
      <c r="I2587" s="186"/>
      <c r="J2587" s="187">
        <f>ROUND(I2587*H2587,2)</f>
        <v>0</v>
      </c>
      <c r="K2587" s="183" t="s">
        <v>28</v>
      </c>
      <c r="L2587" s="42"/>
      <c r="M2587" s="188" t="s">
        <v>28</v>
      </c>
      <c r="N2587" s="189" t="s">
        <v>45</v>
      </c>
      <c r="O2587" s="67"/>
      <c r="P2587" s="190">
        <f>O2587*H2587</f>
        <v>0</v>
      </c>
      <c r="Q2587" s="190">
        <v>0</v>
      </c>
      <c r="R2587" s="190">
        <f>Q2587*H2587</f>
        <v>0</v>
      </c>
      <c r="S2587" s="190">
        <v>0</v>
      </c>
      <c r="T2587" s="191">
        <f>S2587*H2587</f>
        <v>0</v>
      </c>
      <c r="U2587" s="37"/>
      <c r="V2587" s="37"/>
      <c r="W2587" s="37"/>
      <c r="X2587" s="37"/>
      <c r="Y2587" s="37"/>
      <c r="Z2587" s="37"/>
      <c r="AA2587" s="37"/>
      <c r="AB2587" s="37"/>
      <c r="AC2587" s="37"/>
      <c r="AD2587" s="37"/>
      <c r="AE2587" s="37"/>
      <c r="AR2587" s="192" t="s">
        <v>283</v>
      </c>
      <c r="AT2587" s="192" t="s">
        <v>199</v>
      </c>
      <c r="AU2587" s="192" t="s">
        <v>84</v>
      </c>
      <c r="AY2587" s="20" t="s">
        <v>197</v>
      </c>
      <c r="BE2587" s="193">
        <f>IF(N2587="základní",J2587,0)</f>
        <v>0</v>
      </c>
      <c r="BF2587" s="193">
        <f>IF(N2587="snížená",J2587,0)</f>
        <v>0</v>
      </c>
      <c r="BG2587" s="193">
        <f>IF(N2587="zákl. přenesená",J2587,0)</f>
        <v>0</v>
      </c>
      <c r="BH2587" s="193">
        <f>IF(N2587="sníž. přenesená",J2587,0)</f>
        <v>0</v>
      </c>
      <c r="BI2587" s="193">
        <f>IF(N2587="nulová",J2587,0)</f>
        <v>0</v>
      </c>
      <c r="BJ2587" s="20" t="s">
        <v>82</v>
      </c>
      <c r="BK2587" s="193">
        <f>ROUND(I2587*H2587,2)</f>
        <v>0</v>
      </c>
      <c r="BL2587" s="20" t="s">
        <v>283</v>
      </c>
      <c r="BM2587" s="192" t="s">
        <v>3383</v>
      </c>
    </row>
    <row r="2588" spans="1:65" s="15" customFormat="1" ht="11.25">
      <c r="B2588" s="222"/>
      <c r="C2588" s="223"/>
      <c r="D2588" s="201" t="s">
        <v>213</v>
      </c>
      <c r="E2588" s="224" t="s">
        <v>28</v>
      </c>
      <c r="F2588" s="225" t="s">
        <v>3126</v>
      </c>
      <c r="G2588" s="223"/>
      <c r="H2588" s="224" t="s">
        <v>28</v>
      </c>
      <c r="I2588" s="226"/>
      <c r="J2588" s="223"/>
      <c r="K2588" s="223"/>
      <c r="L2588" s="227"/>
      <c r="M2588" s="228"/>
      <c r="N2588" s="229"/>
      <c r="O2588" s="229"/>
      <c r="P2588" s="229"/>
      <c r="Q2588" s="229"/>
      <c r="R2588" s="229"/>
      <c r="S2588" s="229"/>
      <c r="T2588" s="230"/>
      <c r="AT2588" s="231" t="s">
        <v>213</v>
      </c>
      <c r="AU2588" s="231" t="s">
        <v>84</v>
      </c>
      <c r="AV2588" s="15" t="s">
        <v>82</v>
      </c>
      <c r="AW2588" s="15" t="s">
        <v>35</v>
      </c>
      <c r="AX2588" s="15" t="s">
        <v>74</v>
      </c>
      <c r="AY2588" s="231" t="s">
        <v>197</v>
      </c>
    </row>
    <row r="2589" spans="1:65" s="15" customFormat="1" ht="11.25">
      <c r="B2589" s="222"/>
      <c r="C2589" s="223"/>
      <c r="D2589" s="201" t="s">
        <v>213</v>
      </c>
      <c r="E2589" s="224" t="s">
        <v>28</v>
      </c>
      <c r="F2589" s="225" t="s">
        <v>2937</v>
      </c>
      <c r="G2589" s="223"/>
      <c r="H2589" s="224" t="s">
        <v>28</v>
      </c>
      <c r="I2589" s="226"/>
      <c r="J2589" s="223"/>
      <c r="K2589" s="223"/>
      <c r="L2589" s="227"/>
      <c r="M2589" s="228"/>
      <c r="N2589" s="229"/>
      <c r="O2589" s="229"/>
      <c r="P2589" s="229"/>
      <c r="Q2589" s="229"/>
      <c r="R2589" s="229"/>
      <c r="S2589" s="229"/>
      <c r="T2589" s="230"/>
      <c r="AT2589" s="231" t="s">
        <v>213</v>
      </c>
      <c r="AU2589" s="231" t="s">
        <v>84</v>
      </c>
      <c r="AV2589" s="15" t="s">
        <v>82</v>
      </c>
      <c r="AW2589" s="15" t="s">
        <v>35</v>
      </c>
      <c r="AX2589" s="15" t="s">
        <v>74</v>
      </c>
      <c r="AY2589" s="231" t="s">
        <v>197</v>
      </c>
    </row>
    <row r="2590" spans="1:65" s="15" customFormat="1" ht="11.25">
      <c r="B2590" s="222"/>
      <c r="C2590" s="223"/>
      <c r="D2590" s="201" t="s">
        <v>213</v>
      </c>
      <c r="E2590" s="224" t="s">
        <v>28</v>
      </c>
      <c r="F2590" s="225" t="s">
        <v>3384</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3" customFormat="1" ht="11.25">
      <c r="B2591" s="199"/>
      <c r="C2591" s="200"/>
      <c r="D2591" s="201" t="s">
        <v>213</v>
      </c>
      <c r="E2591" s="202" t="s">
        <v>28</v>
      </c>
      <c r="F2591" s="203" t="s">
        <v>3385</v>
      </c>
      <c r="G2591" s="200"/>
      <c r="H2591" s="204">
        <v>1</v>
      </c>
      <c r="I2591" s="205"/>
      <c r="J2591" s="200"/>
      <c r="K2591" s="200"/>
      <c r="L2591" s="206"/>
      <c r="M2591" s="207"/>
      <c r="N2591" s="208"/>
      <c r="O2591" s="208"/>
      <c r="P2591" s="208"/>
      <c r="Q2591" s="208"/>
      <c r="R2591" s="208"/>
      <c r="S2591" s="208"/>
      <c r="T2591" s="209"/>
      <c r="AT2591" s="210" t="s">
        <v>213</v>
      </c>
      <c r="AU2591" s="210" t="s">
        <v>84</v>
      </c>
      <c r="AV2591" s="13" t="s">
        <v>84</v>
      </c>
      <c r="AW2591" s="13" t="s">
        <v>35</v>
      </c>
      <c r="AX2591" s="13" t="s">
        <v>82</v>
      </c>
      <c r="AY2591" s="210" t="s">
        <v>197</v>
      </c>
    </row>
    <row r="2592" spans="1:65" s="2" customFormat="1" ht="16.5" customHeight="1">
      <c r="A2592" s="37"/>
      <c r="B2592" s="38"/>
      <c r="C2592" s="181" t="s">
        <v>3386</v>
      </c>
      <c r="D2592" s="181" t="s">
        <v>199</v>
      </c>
      <c r="E2592" s="182" t="s">
        <v>3387</v>
      </c>
      <c r="F2592" s="183" t="s">
        <v>3388</v>
      </c>
      <c r="G2592" s="184" t="s">
        <v>210</v>
      </c>
      <c r="H2592" s="185">
        <v>1</v>
      </c>
      <c r="I2592" s="186"/>
      <c r="J2592" s="187">
        <f>ROUND(I2592*H2592,2)</f>
        <v>0</v>
      </c>
      <c r="K2592" s="183" t="s">
        <v>28</v>
      </c>
      <c r="L2592" s="42"/>
      <c r="M2592" s="188" t="s">
        <v>28</v>
      </c>
      <c r="N2592" s="189" t="s">
        <v>45</v>
      </c>
      <c r="O2592" s="67"/>
      <c r="P2592" s="190">
        <f>O2592*H2592</f>
        <v>0</v>
      </c>
      <c r="Q2592" s="190">
        <v>0</v>
      </c>
      <c r="R2592" s="190">
        <f>Q2592*H2592</f>
        <v>0</v>
      </c>
      <c r="S2592" s="190">
        <v>0</v>
      </c>
      <c r="T2592" s="191">
        <f>S2592*H2592</f>
        <v>0</v>
      </c>
      <c r="U2592" s="37"/>
      <c r="V2592" s="37"/>
      <c r="W2592" s="37"/>
      <c r="X2592" s="37"/>
      <c r="Y2592" s="37"/>
      <c r="Z2592" s="37"/>
      <c r="AA2592" s="37"/>
      <c r="AB2592" s="37"/>
      <c r="AC2592" s="37"/>
      <c r="AD2592" s="37"/>
      <c r="AE2592" s="37"/>
      <c r="AR2592" s="192" t="s">
        <v>283</v>
      </c>
      <c r="AT2592" s="192" t="s">
        <v>199</v>
      </c>
      <c r="AU2592" s="192" t="s">
        <v>84</v>
      </c>
      <c r="AY2592" s="20" t="s">
        <v>197</v>
      </c>
      <c r="BE2592" s="193">
        <f>IF(N2592="základní",J2592,0)</f>
        <v>0</v>
      </c>
      <c r="BF2592" s="193">
        <f>IF(N2592="snížená",J2592,0)</f>
        <v>0</v>
      </c>
      <c r="BG2592" s="193">
        <f>IF(N2592="zákl. přenesená",J2592,0)</f>
        <v>0</v>
      </c>
      <c r="BH2592" s="193">
        <f>IF(N2592="sníž. přenesená",J2592,0)</f>
        <v>0</v>
      </c>
      <c r="BI2592" s="193">
        <f>IF(N2592="nulová",J2592,0)</f>
        <v>0</v>
      </c>
      <c r="BJ2592" s="20" t="s">
        <v>82</v>
      </c>
      <c r="BK2592" s="193">
        <f>ROUND(I2592*H2592,2)</f>
        <v>0</v>
      </c>
      <c r="BL2592" s="20" t="s">
        <v>283</v>
      </c>
      <c r="BM2592" s="192" t="s">
        <v>3389</v>
      </c>
    </row>
    <row r="2593" spans="1:65" s="15" customFormat="1" ht="11.25">
      <c r="B2593" s="222"/>
      <c r="C2593" s="223"/>
      <c r="D2593" s="201" t="s">
        <v>213</v>
      </c>
      <c r="E2593" s="224" t="s">
        <v>28</v>
      </c>
      <c r="F2593" s="225" t="s">
        <v>3126</v>
      </c>
      <c r="G2593" s="223"/>
      <c r="H2593" s="224" t="s">
        <v>28</v>
      </c>
      <c r="I2593" s="226"/>
      <c r="J2593" s="223"/>
      <c r="K2593" s="223"/>
      <c r="L2593" s="227"/>
      <c r="M2593" s="228"/>
      <c r="N2593" s="229"/>
      <c r="O2593" s="229"/>
      <c r="P2593" s="229"/>
      <c r="Q2593" s="229"/>
      <c r="R2593" s="229"/>
      <c r="S2593" s="229"/>
      <c r="T2593" s="230"/>
      <c r="AT2593" s="231" t="s">
        <v>213</v>
      </c>
      <c r="AU2593" s="231" t="s">
        <v>84</v>
      </c>
      <c r="AV2593" s="15" t="s">
        <v>82</v>
      </c>
      <c r="AW2593" s="15" t="s">
        <v>35</v>
      </c>
      <c r="AX2593" s="15" t="s">
        <v>74</v>
      </c>
      <c r="AY2593" s="231" t="s">
        <v>197</v>
      </c>
    </row>
    <row r="2594" spans="1:65" s="15" customFormat="1" ht="11.25">
      <c r="B2594" s="222"/>
      <c r="C2594" s="223"/>
      <c r="D2594" s="201" t="s">
        <v>213</v>
      </c>
      <c r="E2594" s="224" t="s">
        <v>28</v>
      </c>
      <c r="F2594" s="225" t="s">
        <v>2937</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3384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3" customFormat="1" ht="11.25">
      <c r="B2596" s="199"/>
      <c r="C2596" s="200"/>
      <c r="D2596" s="201" t="s">
        <v>213</v>
      </c>
      <c r="E2596" s="202" t="s">
        <v>28</v>
      </c>
      <c r="F2596" s="203" t="s">
        <v>3390</v>
      </c>
      <c r="G2596" s="200"/>
      <c r="H2596" s="204">
        <v>1</v>
      </c>
      <c r="I2596" s="205"/>
      <c r="J2596" s="200"/>
      <c r="K2596" s="200"/>
      <c r="L2596" s="206"/>
      <c r="M2596" s="207"/>
      <c r="N2596" s="208"/>
      <c r="O2596" s="208"/>
      <c r="P2596" s="208"/>
      <c r="Q2596" s="208"/>
      <c r="R2596" s="208"/>
      <c r="S2596" s="208"/>
      <c r="T2596" s="209"/>
      <c r="AT2596" s="210" t="s">
        <v>213</v>
      </c>
      <c r="AU2596" s="210" t="s">
        <v>84</v>
      </c>
      <c r="AV2596" s="13" t="s">
        <v>84</v>
      </c>
      <c r="AW2596" s="13" t="s">
        <v>35</v>
      </c>
      <c r="AX2596" s="13" t="s">
        <v>82</v>
      </c>
      <c r="AY2596" s="210" t="s">
        <v>197</v>
      </c>
    </row>
    <row r="2597" spans="1:65" s="2" customFormat="1" ht="16.5" customHeight="1">
      <c r="A2597" s="37"/>
      <c r="B2597" s="38"/>
      <c r="C2597" s="181" t="s">
        <v>3391</v>
      </c>
      <c r="D2597" s="181" t="s">
        <v>199</v>
      </c>
      <c r="E2597" s="182" t="s">
        <v>3392</v>
      </c>
      <c r="F2597" s="183" t="s">
        <v>3393</v>
      </c>
      <c r="G2597" s="184" t="s">
        <v>210</v>
      </c>
      <c r="H2597" s="185">
        <v>4</v>
      </c>
      <c r="I2597" s="186"/>
      <c r="J2597" s="187">
        <f>ROUND(I2597*H2597,2)</f>
        <v>0</v>
      </c>
      <c r="K2597" s="183" t="s">
        <v>28</v>
      </c>
      <c r="L2597" s="42"/>
      <c r="M2597" s="188" t="s">
        <v>28</v>
      </c>
      <c r="N2597" s="189" t="s">
        <v>45</v>
      </c>
      <c r="O2597" s="67"/>
      <c r="P2597" s="190">
        <f>O2597*H2597</f>
        <v>0</v>
      </c>
      <c r="Q2597" s="190">
        <v>0</v>
      </c>
      <c r="R2597" s="190">
        <f>Q2597*H2597</f>
        <v>0</v>
      </c>
      <c r="S2597" s="190">
        <v>0</v>
      </c>
      <c r="T2597" s="191">
        <f>S2597*H2597</f>
        <v>0</v>
      </c>
      <c r="U2597" s="37"/>
      <c r="V2597" s="37"/>
      <c r="W2597" s="37"/>
      <c r="X2597" s="37"/>
      <c r="Y2597" s="37"/>
      <c r="Z2597" s="37"/>
      <c r="AA2597" s="37"/>
      <c r="AB2597" s="37"/>
      <c r="AC2597" s="37"/>
      <c r="AD2597" s="37"/>
      <c r="AE2597" s="37"/>
      <c r="AR2597" s="192" t="s">
        <v>283</v>
      </c>
      <c r="AT2597" s="192" t="s">
        <v>199</v>
      </c>
      <c r="AU2597" s="192" t="s">
        <v>84</v>
      </c>
      <c r="AY2597" s="20" t="s">
        <v>197</v>
      </c>
      <c r="BE2597" s="193">
        <f>IF(N2597="základní",J2597,0)</f>
        <v>0</v>
      </c>
      <c r="BF2597" s="193">
        <f>IF(N2597="snížená",J2597,0)</f>
        <v>0</v>
      </c>
      <c r="BG2597" s="193">
        <f>IF(N2597="zákl. přenesená",J2597,0)</f>
        <v>0</v>
      </c>
      <c r="BH2597" s="193">
        <f>IF(N2597="sníž. přenesená",J2597,0)</f>
        <v>0</v>
      </c>
      <c r="BI2597" s="193">
        <f>IF(N2597="nulová",J2597,0)</f>
        <v>0</v>
      </c>
      <c r="BJ2597" s="20" t="s">
        <v>82</v>
      </c>
      <c r="BK2597" s="193">
        <f>ROUND(I2597*H2597,2)</f>
        <v>0</v>
      </c>
      <c r="BL2597" s="20" t="s">
        <v>283</v>
      </c>
      <c r="BM2597" s="192" t="s">
        <v>3394</v>
      </c>
    </row>
    <row r="2598" spans="1:65" s="15" customFormat="1" ht="11.25">
      <c r="B2598" s="222"/>
      <c r="C2598" s="223"/>
      <c r="D2598" s="201" t="s">
        <v>213</v>
      </c>
      <c r="E2598" s="224" t="s">
        <v>28</v>
      </c>
      <c r="F2598" s="225" t="s">
        <v>3126</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5" customFormat="1" ht="11.25">
      <c r="B2599" s="222"/>
      <c r="C2599" s="223"/>
      <c r="D2599" s="201" t="s">
        <v>213</v>
      </c>
      <c r="E2599" s="224" t="s">
        <v>28</v>
      </c>
      <c r="F2599" s="225" t="s">
        <v>2937</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5" customFormat="1" ht="11.25">
      <c r="B2600" s="222"/>
      <c r="C2600" s="223"/>
      <c r="D2600" s="201" t="s">
        <v>213</v>
      </c>
      <c r="E2600" s="224" t="s">
        <v>28</v>
      </c>
      <c r="F2600" s="225" t="s">
        <v>3384</v>
      </c>
      <c r="G2600" s="223"/>
      <c r="H2600" s="224" t="s">
        <v>28</v>
      </c>
      <c r="I2600" s="226"/>
      <c r="J2600" s="223"/>
      <c r="K2600" s="223"/>
      <c r="L2600" s="227"/>
      <c r="M2600" s="228"/>
      <c r="N2600" s="229"/>
      <c r="O2600" s="229"/>
      <c r="P2600" s="229"/>
      <c r="Q2600" s="229"/>
      <c r="R2600" s="229"/>
      <c r="S2600" s="229"/>
      <c r="T2600" s="230"/>
      <c r="AT2600" s="231" t="s">
        <v>213</v>
      </c>
      <c r="AU2600" s="231" t="s">
        <v>84</v>
      </c>
      <c r="AV2600" s="15" t="s">
        <v>82</v>
      </c>
      <c r="AW2600" s="15" t="s">
        <v>35</v>
      </c>
      <c r="AX2600" s="15" t="s">
        <v>74</v>
      </c>
      <c r="AY2600" s="231" t="s">
        <v>197</v>
      </c>
    </row>
    <row r="2601" spans="1:65" s="13" customFormat="1" ht="11.25">
      <c r="B2601" s="199"/>
      <c r="C2601" s="200"/>
      <c r="D2601" s="201" t="s">
        <v>213</v>
      </c>
      <c r="E2601" s="202" t="s">
        <v>28</v>
      </c>
      <c r="F2601" s="203" t="s">
        <v>3395</v>
      </c>
      <c r="G2601" s="200"/>
      <c r="H2601" s="204">
        <v>4</v>
      </c>
      <c r="I2601" s="205"/>
      <c r="J2601" s="200"/>
      <c r="K2601" s="200"/>
      <c r="L2601" s="206"/>
      <c r="M2601" s="207"/>
      <c r="N2601" s="208"/>
      <c r="O2601" s="208"/>
      <c r="P2601" s="208"/>
      <c r="Q2601" s="208"/>
      <c r="R2601" s="208"/>
      <c r="S2601" s="208"/>
      <c r="T2601" s="209"/>
      <c r="AT2601" s="210" t="s">
        <v>213</v>
      </c>
      <c r="AU2601" s="210" t="s">
        <v>84</v>
      </c>
      <c r="AV2601" s="13" t="s">
        <v>84</v>
      </c>
      <c r="AW2601" s="13" t="s">
        <v>35</v>
      </c>
      <c r="AX2601" s="13" t="s">
        <v>82</v>
      </c>
      <c r="AY2601" s="210" t="s">
        <v>197</v>
      </c>
    </row>
    <row r="2602" spans="1:65" s="2" customFormat="1" ht="16.5" customHeight="1">
      <c r="A2602" s="37"/>
      <c r="B2602" s="38"/>
      <c r="C2602" s="181" t="s">
        <v>3396</v>
      </c>
      <c r="D2602" s="181" t="s">
        <v>199</v>
      </c>
      <c r="E2602" s="182" t="s">
        <v>3397</v>
      </c>
      <c r="F2602" s="183" t="s">
        <v>3398</v>
      </c>
      <c r="G2602" s="184" t="s">
        <v>210</v>
      </c>
      <c r="H2602" s="185">
        <v>1</v>
      </c>
      <c r="I2602" s="186"/>
      <c r="J2602" s="187">
        <f>ROUND(I2602*H2602,2)</f>
        <v>0</v>
      </c>
      <c r="K2602" s="183" t="s">
        <v>28</v>
      </c>
      <c r="L2602" s="42"/>
      <c r="M2602" s="188" t="s">
        <v>28</v>
      </c>
      <c r="N2602" s="189" t="s">
        <v>45</v>
      </c>
      <c r="O2602" s="67"/>
      <c r="P2602" s="190">
        <f>O2602*H2602</f>
        <v>0</v>
      </c>
      <c r="Q2602" s="190">
        <v>0</v>
      </c>
      <c r="R2602" s="190">
        <f>Q2602*H2602</f>
        <v>0</v>
      </c>
      <c r="S2602" s="190">
        <v>0</v>
      </c>
      <c r="T2602" s="191">
        <f>S2602*H2602</f>
        <v>0</v>
      </c>
      <c r="U2602" s="37"/>
      <c r="V2602" s="37"/>
      <c r="W2602" s="37"/>
      <c r="X2602" s="37"/>
      <c r="Y2602" s="37"/>
      <c r="Z2602" s="37"/>
      <c r="AA2602" s="37"/>
      <c r="AB2602" s="37"/>
      <c r="AC2602" s="37"/>
      <c r="AD2602" s="37"/>
      <c r="AE2602" s="37"/>
      <c r="AR2602" s="192" t="s">
        <v>283</v>
      </c>
      <c r="AT2602" s="192" t="s">
        <v>199</v>
      </c>
      <c r="AU2602" s="192" t="s">
        <v>84</v>
      </c>
      <c r="AY2602" s="20" t="s">
        <v>197</v>
      </c>
      <c r="BE2602" s="193">
        <f>IF(N2602="základní",J2602,0)</f>
        <v>0</v>
      </c>
      <c r="BF2602" s="193">
        <f>IF(N2602="snížená",J2602,0)</f>
        <v>0</v>
      </c>
      <c r="BG2602" s="193">
        <f>IF(N2602="zákl. přenesená",J2602,0)</f>
        <v>0</v>
      </c>
      <c r="BH2602" s="193">
        <f>IF(N2602="sníž. přenesená",J2602,0)</f>
        <v>0</v>
      </c>
      <c r="BI2602" s="193">
        <f>IF(N2602="nulová",J2602,0)</f>
        <v>0</v>
      </c>
      <c r="BJ2602" s="20" t="s">
        <v>82</v>
      </c>
      <c r="BK2602" s="193">
        <f>ROUND(I2602*H2602,2)</f>
        <v>0</v>
      </c>
      <c r="BL2602" s="20" t="s">
        <v>283</v>
      </c>
      <c r="BM2602" s="192" t="s">
        <v>3399</v>
      </c>
    </row>
    <row r="2603" spans="1:65" s="15" customFormat="1" ht="11.25">
      <c r="B2603" s="222"/>
      <c r="C2603" s="223"/>
      <c r="D2603" s="201" t="s">
        <v>213</v>
      </c>
      <c r="E2603" s="224" t="s">
        <v>28</v>
      </c>
      <c r="F2603" s="225" t="s">
        <v>3126</v>
      </c>
      <c r="G2603" s="223"/>
      <c r="H2603" s="224" t="s">
        <v>28</v>
      </c>
      <c r="I2603" s="226"/>
      <c r="J2603" s="223"/>
      <c r="K2603" s="223"/>
      <c r="L2603" s="227"/>
      <c r="M2603" s="228"/>
      <c r="N2603" s="229"/>
      <c r="O2603" s="229"/>
      <c r="P2603" s="229"/>
      <c r="Q2603" s="229"/>
      <c r="R2603" s="229"/>
      <c r="S2603" s="229"/>
      <c r="T2603" s="230"/>
      <c r="AT2603" s="231" t="s">
        <v>213</v>
      </c>
      <c r="AU2603" s="231" t="s">
        <v>84</v>
      </c>
      <c r="AV2603" s="15" t="s">
        <v>82</v>
      </c>
      <c r="AW2603" s="15" t="s">
        <v>35</v>
      </c>
      <c r="AX2603" s="15" t="s">
        <v>74</v>
      </c>
      <c r="AY2603" s="231" t="s">
        <v>197</v>
      </c>
    </row>
    <row r="2604" spans="1:65" s="15" customFormat="1" ht="11.25">
      <c r="B2604" s="222"/>
      <c r="C2604" s="223"/>
      <c r="D2604" s="201" t="s">
        <v>213</v>
      </c>
      <c r="E2604" s="224" t="s">
        <v>28</v>
      </c>
      <c r="F2604" s="225" t="s">
        <v>2937</v>
      </c>
      <c r="G2604" s="223"/>
      <c r="H2604" s="224" t="s">
        <v>28</v>
      </c>
      <c r="I2604" s="226"/>
      <c r="J2604" s="223"/>
      <c r="K2604" s="223"/>
      <c r="L2604" s="227"/>
      <c r="M2604" s="228"/>
      <c r="N2604" s="229"/>
      <c r="O2604" s="229"/>
      <c r="P2604" s="229"/>
      <c r="Q2604" s="229"/>
      <c r="R2604" s="229"/>
      <c r="S2604" s="229"/>
      <c r="T2604" s="230"/>
      <c r="AT2604" s="231" t="s">
        <v>213</v>
      </c>
      <c r="AU2604" s="231" t="s">
        <v>84</v>
      </c>
      <c r="AV2604" s="15" t="s">
        <v>82</v>
      </c>
      <c r="AW2604" s="15" t="s">
        <v>35</v>
      </c>
      <c r="AX2604" s="15" t="s">
        <v>74</v>
      </c>
      <c r="AY2604" s="231" t="s">
        <v>197</v>
      </c>
    </row>
    <row r="2605" spans="1:65" s="15" customFormat="1" ht="11.25">
      <c r="B2605" s="222"/>
      <c r="C2605" s="223"/>
      <c r="D2605" s="201" t="s">
        <v>213</v>
      </c>
      <c r="E2605" s="224" t="s">
        <v>28</v>
      </c>
      <c r="F2605" s="225" t="s">
        <v>3384</v>
      </c>
      <c r="G2605" s="223"/>
      <c r="H2605" s="224" t="s">
        <v>28</v>
      </c>
      <c r="I2605" s="226"/>
      <c r="J2605" s="223"/>
      <c r="K2605" s="223"/>
      <c r="L2605" s="227"/>
      <c r="M2605" s="228"/>
      <c r="N2605" s="229"/>
      <c r="O2605" s="229"/>
      <c r="P2605" s="229"/>
      <c r="Q2605" s="229"/>
      <c r="R2605" s="229"/>
      <c r="S2605" s="229"/>
      <c r="T2605" s="230"/>
      <c r="AT2605" s="231" t="s">
        <v>213</v>
      </c>
      <c r="AU2605" s="231" t="s">
        <v>84</v>
      </c>
      <c r="AV2605" s="15" t="s">
        <v>82</v>
      </c>
      <c r="AW2605" s="15" t="s">
        <v>35</v>
      </c>
      <c r="AX2605" s="15" t="s">
        <v>74</v>
      </c>
      <c r="AY2605" s="231" t="s">
        <v>197</v>
      </c>
    </row>
    <row r="2606" spans="1:65" s="13" customFormat="1" ht="11.25">
      <c r="B2606" s="199"/>
      <c r="C2606" s="200"/>
      <c r="D2606" s="201" t="s">
        <v>213</v>
      </c>
      <c r="E2606" s="202" t="s">
        <v>28</v>
      </c>
      <c r="F2606" s="203" t="s">
        <v>3400</v>
      </c>
      <c r="G2606" s="200"/>
      <c r="H2606" s="204">
        <v>1</v>
      </c>
      <c r="I2606" s="205"/>
      <c r="J2606" s="200"/>
      <c r="K2606" s="200"/>
      <c r="L2606" s="206"/>
      <c r="M2606" s="207"/>
      <c r="N2606" s="208"/>
      <c r="O2606" s="208"/>
      <c r="P2606" s="208"/>
      <c r="Q2606" s="208"/>
      <c r="R2606" s="208"/>
      <c r="S2606" s="208"/>
      <c r="T2606" s="209"/>
      <c r="AT2606" s="210" t="s">
        <v>213</v>
      </c>
      <c r="AU2606" s="210" t="s">
        <v>84</v>
      </c>
      <c r="AV2606" s="13" t="s">
        <v>84</v>
      </c>
      <c r="AW2606" s="13" t="s">
        <v>35</v>
      </c>
      <c r="AX2606" s="13" t="s">
        <v>82</v>
      </c>
      <c r="AY2606" s="210" t="s">
        <v>197</v>
      </c>
    </row>
    <row r="2607" spans="1:65" s="2" customFormat="1" ht="16.5" customHeight="1">
      <c r="A2607" s="37"/>
      <c r="B2607" s="38"/>
      <c r="C2607" s="181" t="s">
        <v>3401</v>
      </c>
      <c r="D2607" s="181" t="s">
        <v>199</v>
      </c>
      <c r="E2607" s="182" t="s">
        <v>3402</v>
      </c>
      <c r="F2607" s="183" t="s">
        <v>3403</v>
      </c>
      <c r="G2607" s="184" t="s">
        <v>210</v>
      </c>
      <c r="H2607" s="185">
        <v>1</v>
      </c>
      <c r="I2607" s="186"/>
      <c r="J2607" s="187">
        <f>ROUND(I2607*H2607,2)</f>
        <v>0</v>
      </c>
      <c r="K2607" s="183" t="s">
        <v>203</v>
      </c>
      <c r="L2607" s="42"/>
      <c r="M2607" s="188" t="s">
        <v>28</v>
      </c>
      <c r="N2607" s="189" t="s">
        <v>45</v>
      </c>
      <c r="O2607" s="67"/>
      <c r="P2607" s="190">
        <f>O2607*H2607</f>
        <v>0</v>
      </c>
      <c r="Q2607" s="190">
        <v>0</v>
      </c>
      <c r="R2607" s="190">
        <f>Q2607*H2607</f>
        <v>0</v>
      </c>
      <c r="S2607" s="190">
        <v>0</v>
      </c>
      <c r="T2607" s="191">
        <f>S2607*H2607</f>
        <v>0</v>
      </c>
      <c r="U2607" s="37"/>
      <c r="V2607" s="37"/>
      <c r="W2607" s="37"/>
      <c r="X2607" s="37"/>
      <c r="Y2607" s="37"/>
      <c r="Z2607" s="37"/>
      <c r="AA2607" s="37"/>
      <c r="AB2607" s="37"/>
      <c r="AC2607" s="37"/>
      <c r="AD2607" s="37"/>
      <c r="AE2607" s="37"/>
      <c r="AR2607" s="192" t="s">
        <v>283</v>
      </c>
      <c r="AT2607" s="192" t="s">
        <v>199</v>
      </c>
      <c r="AU2607" s="192" t="s">
        <v>84</v>
      </c>
      <c r="AY2607" s="20" t="s">
        <v>197</v>
      </c>
      <c r="BE2607" s="193">
        <f>IF(N2607="základní",J2607,0)</f>
        <v>0</v>
      </c>
      <c r="BF2607" s="193">
        <f>IF(N2607="snížená",J2607,0)</f>
        <v>0</v>
      </c>
      <c r="BG2607" s="193">
        <f>IF(N2607="zákl. přenesená",J2607,0)</f>
        <v>0</v>
      </c>
      <c r="BH2607" s="193">
        <f>IF(N2607="sníž. přenesená",J2607,0)</f>
        <v>0</v>
      </c>
      <c r="BI2607" s="193">
        <f>IF(N2607="nulová",J2607,0)</f>
        <v>0</v>
      </c>
      <c r="BJ2607" s="20" t="s">
        <v>82</v>
      </c>
      <c r="BK2607" s="193">
        <f>ROUND(I2607*H2607,2)</f>
        <v>0</v>
      </c>
      <c r="BL2607" s="20" t="s">
        <v>283</v>
      </c>
      <c r="BM2607" s="192" t="s">
        <v>3404</v>
      </c>
    </row>
    <row r="2608" spans="1:65" s="2" customFormat="1" ht="11.25">
      <c r="A2608" s="37"/>
      <c r="B2608" s="38"/>
      <c r="C2608" s="39"/>
      <c r="D2608" s="194" t="s">
        <v>206</v>
      </c>
      <c r="E2608" s="39"/>
      <c r="F2608" s="195" t="s">
        <v>3405</v>
      </c>
      <c r="G2608" s="39"/>
      <c r="H2608" s="39"/>
      <c r="I2608" s="196"/>
      <c r="J2608" s="39"/>
      <c r="K2608" s="39"/>
      <c r="L2608" s="42"/>
      <c r="M2608" s="197"/>
      <c r="N2608" s="198"/>
      <c r="O2608" s="67"/>
      <c r="P2608" s="67"/>
      <c r="Q2608" s="67"/>
      <c r="R2608" s="67"/>
      <c r="S2608" s="67"/>
      <c r="T2608" s="68"/>
      <c r="U2608" s="37"/>
      <c r="V2608" s="37"/>
      <c r="W2608" s="37"/>
      <c r="X2608" s="37"/>
      <c r="Y2608" s="37"/>
      <c r="Z2608" s="37"/>
      <c r="AA2608" s="37"/>
      <c r="AB2608" s="37"/>
      <c r="AC2608" s="37"/>
      <c r="AD2608" s="37"/>
      <c r="AE2608" s="37"/>
      <c r="AT2608" s="20" t="s">
        <v>206</v>
      </c>
      <c r="AU2608" s="20" t="s">
        <v>84</v>
      </c>
    </row>
    <row r="2609" spans="1:65" s="15" customFormat="1" ht="11.25">
      <c r="B2609" s="222"/>
      <c r="C2609" s="223"/>
      <c r="D2609" s="201" t="s">
        <v>213</v>
      </c>
      <c r="E2609" s="224" t="s">
        <v>28</v>
      </c>
      <c r="F2609" s="225" t="s">
        <v>3126</v>
      </c>
      <c r="G2609" s="223"/>
      <c r="H2609" s="224" t="s">
        <v>28</v>
      </c>
      <c r="I2609" s="226"/>
      <c r="J2609" s="223"/>
      <c r="K2609" s="223"/>
      <c r="L2609" s="227"/>
      <c r="M2609" s="228"/>
      <c r="N2609" s="229"/>
      <c r="O2609" s="229"/>
      <c r="P2609" s="229"/>
      <c r="Q2609" s="229"/>
      <c r="R2609" s="229"/>
      <c r="S2609" s="229"/>
      <c r="T2609" s="230"/>
      <c r="AT2609" s="231" t="s">
        <v>213</v>
      </c>
      <c r="AU2609" s="231" t="s">
        <v>84</v>
      </c>
      <c r="AV2609" s="15" t="s">
        <v>82</v>
      </c>
      <c r="AW2609" s="15" t="s">
        <v>35</v>
      </c>
      <c r="AX2609" s="15" t="s">
        <v>74</v>
      </c>
      <c r="AY2609" s="231" t="s">
        <v>197</v>
      </c>
    </row>
    <row r="2610" spans="1:65" s="15" customFormat="1" ht="11.25">
      <c r="B2610" s="222"/>
      <c r="C2610" s="223"/>
      <c r="D2610" s="201" t="s">
        <v>213</v>
      </c>
      <c r="E2610" s="224" t="s">
        <v>28</v>
      </c>
      <c r="F2610" s="225" t="s">
        <v>2937</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3" customFormat="1" ht="11.25">
      <c r="B2611" s="199"/>
      <c r="C2611" s="200"/>
      <c r="D2611" s="201" t="s">
        <v>213</v>
      </c>
      <c r="E2611" s="202" t="s">
        <v>28</v>
      </c>
      <c r="F2611" s="203" t="s">
        <v>3406</v>
      </c>
      <c r="G2611" s="200"/>
      <c r="H2611" s="204">
        <v>1</v>
      </c>
      <c r="I2611" s="205"/>
      <c r="J2611" s="200"/>
      <c r="K2611" s="200"/>
      <c r="L2611" s="206"/>
      <c r="M2611" s="207"/>
      <c r="N2611" s="208"/>
      <c r="O2611" s="208"/>
      <c r="P2611" s="208"/>
      <c r="Q2611" s="208"/>
      <c r="R2611" s="208"/>
      <c r="S2611" s="208"/>
      <c r="T2611" s="209"/>
      <c r="AT2611" s="210" t="s">
        <v>213</v>
      </c>
      <c r="AU2611" s="210" t="s">
        <v>84</v>
      </c>
      <c r="AV2611" s="13" t="s">
        <v>84</v>
      </c>
      <c r="AW2611" s="13" t="s">
        <v>35</v>
      </c>
      <c r="AX2611" s="13" t="s">
        <v>82</v>
      </c>
      <c r="AY2611" s="210" t="s">
        <v>197</v>
      </c>
    </row>
    <row r="2612" spans="1:65" s="2" customFormat="1" ht="16.5" customHeight="1">
      <c r="A2612" s="37"/>
      <c r="B2612" s="38"/>
      <c r="C2612" s="247" t="s">
        <v>3407</v>
      </c>
      <c r="D2612" s="247" t="s">
        <v>519</v>
      </c>
      <c r="E2612" s="248" t="s">
        <v>3408</v>
      </c>
      <c r="F2612" s="249" t="s">
        <v>3409</v>
      </c>
      <c r="G2612" s="250" t="s">
        <v>210</v>
      </c>
      <c r="H2612" s="251">
        <v>1</v>
      </c>
      <c r="I2612" s="252"/>
      <c r="J2612" s="253">
        <f>ROUND(I2612*H2612,2)</f>
        <v>0</v>
      </c>
      <c r="K2612" s="249" t="s">
        <v>28</v>
      </c>
      <c r="L2612" s="254"/>
      <c r="M2612" s="255" t="s">
        <v>28</v>
      </c>
      <c r="N2612" s="256" t="s">
        <v>45</v>
      </c>
      <c r="O2612" s="67"/>
      <c r="P2612" s="190">
        <f>O2612*H2612</f>
        <v>0</v>
      </c>
      <c r="Q2612" s="190">
        <v>0</v>
      </c>
      <c r="R2612" s="190">
        <f>Q2612*H2612</f>
        <v>0</v>
      </c>
      <c r="S2612" s="190">
        <v>0</v>
      </c>
      <c r="T2612" s="191">
        <f>S2612*H2612</f>
        <v>0</v>
      </c>
      <c r="U2612" s="37"/>
      <c r="V2612" s="37"/>
      <c r="W2612" s="37"/>
      <c r="X2612" s="37"/>
      <c r="Y2612" s="37"/>
      <c r="Z2612" s="37"/>
      <c r="AA2612" s="37"/>
      <c r="AB2612" s="37"/>
      <c r="AC2612" s="37"/>
      <c r="AD2612" s="37"/>
      <c r="AE2612" s="37"/>
      <c r="AR2612" s="192" t="s">
        <v>365</v>
      </c>
      <c r="AT2612" s="192" t="s">
        <v>519</v>
      </c>
      <c r="AU2612" s="192" t="s">
        <v>84</v>
      </c>
      <c r="AY2612" s="20" t="s">
        <v>197</v>
      </c>
      <c r="BE2612" s="193">
        <f>IF(N2612="základní",J2612,0)</f>
        <v>0</v>
      </c>
      <c r="BF2612" s="193">
        <f>IF(N2612="snížená",J2612,0)</f>
        <v>0</v>
      </c>
      <c r="BG2612" s="193">
        <f>IF(N2612="zákl. přenesená",J2612,0)</f>
        <v>0</v>
      </c>
      <c r="BH2612" s="193">
        <f>IF(N2612="sníž. přenesená",J2612,0)</f>
        <v>0</v>
      </c>
      <c r="BI2612" s="193">
        <f>IF(N2612="nulová",J2612,0)</f>
        <v>0</v>
      </c>
      <c r="BJ2612" s="20" t="s">
        <v>82</v>
      </c>
      <c r="BK2612" s="193">
        <f>ROUND(I2612*H2612,2)</f>
        <v>0</v>
      </c>
      <c r="BL2612" s="20" t="s">
        <v>283</v>
      </c>
      <c r="BM2612" s="192" t="s">
        <v>3410</v>
      </c>
    </row>
    <row r="2613" spans="1:65" s="2" customFormat="1" ht="16.5" customHeight="1">
      <c r="A2613" s="37"/>
      <c r="B2613" s="38"/>
      <c r="C2613" s="181" t="s">
        <v>3411</v>
      </c>
      <c r="D2613" s="181" t="s">
        <v>199</v>
      </c>
      <c r="E2613" s="182" t="s">
        <v>3412</v>
      </c>
      <c r="F2613" s="183" t="s">
        <v>3413</v>
      </c>
      <c r="G2613" s="184" t="s">
        <v>1591</v>
      </c>
      <c r="H2613" s="185">
        <v>2</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3414</v>
      </c>
    </row>
    <row r="2614" spans="1:65" s="15" customFormat="1" ht="11.25">
      <c r="B2614" s="222"/>
      <c r="C2614" s="223"/>
      <c r="D2614" s="201" t="s">
        <v>213</v>
      </c>
      <c r="E2614" s="224" t="s">
        <v>28</v>
      </c>
      <c r="F2614" s="225" t="s">
        <v>1966</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2937</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3415</v>
      </c>
      <c r="G2616" s="200"/>
      <c r="H2616" s="204">
        <v>2</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3416</v>
      </c>
      <c r="D2617" s="181" t="s">
        <v>199</v>
      </c>
      <c r="E2617" s="182" t="s">
        <v>3417</v>
      </c>
      <c r="F2617" s="183" t="s">
        <v>3418</v>
      </c>
      <c r="G2617" s="184" t="s">
        <v>1591</v>
      </c>
      <c r="H2617" s="185">
        <v>2</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3419</v>
      </c>
    </row>
    <row r="2618" spans="1:65" s="15" customFormat="1" ht="11.25">
      <c r="B2618" s="222"/>
      <c r="C2618" s="223"/>
      <c r="D2618" s="201" t="s">
        <v>213</v>
      </c>
      <c r="E2618" s="224" t="s">
        <v>28</v>
      </c>
      <c r="F2618" s="225" t="s">
        <v>1966</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2937</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3420</v>
      </c>
      <c r="G2620" s="200"/>
      <c r="H2620" s="204">
        <v>2</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3421</v>
      </c>
      <c r="D2621" s="181" t="s">
        <v>199</v>
      </c>
      <c r="E2621" s="182" t="s">
        <v>3422</v>
      </c>
      <c r="F2621" s="183" t="s">
        <v>3423</v>
      </c>
      <c r="G2621" s="184" t="s">
        <v>1591</v>
      </c>
      <c r="H2621" s="185">
        <v>2</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3424</v>
      </c>
    </row>
    <row r="2622" spans="1:65" s="15" customFormat="1" ht="11.25">
      <c r="B2622" s="222"/>
      <c r="C2622" s="223"/>
      <c r="D2622" s="201" t="s">
        <v>213</v>
      </c>
      <c r="E2622" s="224" t="s">
        <v>28</v>
      </c>
      <c r="F2622" s="225" t="s">
        <v>1966</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2937</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3425</v>
      </c>
      <c r="G2624" s="200"/>
      <c r="H2624" s="204">
        <v>2</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3426</v>
      </c>
      <c r="D2625" s="181" t="s">
        <v>199</v>
      </c>
      <c r="E2625" s="182" t="s">
        <v>3427</v>
      </c>
      <c r="F2625" s="183" t="s">
        <v>3428</v>
      </c>
      <c r="G2625" s="184" t="s">
        <v>1591</v>
      </c>
      <c r="H2625" s="185">
        <v>2</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3429</v>
      </c>
    </row>
    <row r="2626" spans="1:65" s="15" customFormat="1" ht="11.25">
      <c r="B2626" s="222"/>
      <c r="C2626" s="223"/>
      <c r="D2626" s="201" t="s">
        <v>213</v>
      </c>
      <c r="E2626" s="224" t="s">
        <v>28</v>
      </c>
      <c r="F2626" s="225" t="s">
        <v>1966</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2937</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3430</v>
      </c>
      <c r="G2628" s="200"/>
      <c r="H2628" s="204">
        <v>2</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3431</v>
      </c>
      <c r="D2629" s="181" t="s">
        <v>199</v>
      </c>
      <c r="E2629" s="182" t="s">
        <v>3432</v>
      </c>
      <c r="F2629" s="183" t="s">
        <v>3433</v>
      </c>
      <c r="G2629" s="184" t="s">
        <v>210</v>
      </c>
      <c r="H2629" s="185">
        <v>1</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3434</v>
      </c>
    </row>
    <row r="2630" spans="1:65" s="15" customFormat="1" ht="11.25">
      <c r="B2630" s="222"/>
      <c r="C2630" s="223"/>
      <c r="D2630" s="201" t="s">
        <v>213</v>
      </c>
      <c r="E2630" s="224" t="s">
        <v>28</v>
      </c>
      <c r="F2630" s="225" t="s">
        <v>3111</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3127</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3435</v>
      </c>
      <c r="G2632" s="200"/>
      <c r="H2632" s="204">
        <v>1</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3436</v>
      </c>
      <c r="D2633" s="181" t="s">
        <v>199</v>
      </c>
      <c r="E2633" s="182" t="s">
        <v>3437</v>
      </c>
      <c r="F2633" s="183" t="s">
        <v>3438</v>
      </c>
      <c r="G2633" s="184" t="s">
        <v>210</v>
      </c>
      <c r="H2633" s="185">
        <v>2</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3439</v>
      </c>
    </row>
    <row r="2634" spans="1:65" s="15" customFormat="1" ht="11.25">
      <c r="B2634" s="222"/>
      <c r="C2634" s="223"/>
      <c r="D2634" s="201" t="s">
        <v>213</v>
      </c>
      <c r="E2634" s="224" t="s">
        <v>28</v>
      </c>
      <c r="F2634" s="225" t="s">
        <v>3111</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3127</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3440</v>
      </c>
      <c r="G2636" s="200"/>
      <c r="H2636" s="204">
        <v>2</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3441</v>
      </c>
      <c r="D2637" s="181" t="s">
        <v>199</v>
      </c>
      <c r="E2637" s="182" t="s">
        <v>3442</v>
      </c>
      <c r="F2637" s="183" t="s">
        <v>3438</v>
      </c>
      <c r="G2637" s="184" t="s">
        <v>210</v>
      </c>
      <c r="H2637" s="185">
        <v>1</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3443</v>
      </c>
    </row>
    <row r="2638" spans="1:65" s="15" customFormat="1" ht="11.25">
      <c r="B2638" s="222"/>
      <c r="C2638" s="223"/>
      <c r="D2638" s="201" t="s">
        <v>213</v>
      </c>
      <c r="E2638" s="224" t="s">
        <v>28</v>
      </c>
      <c r="F2638" s="225" t="s">
        <v>3111</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3127</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3" customFormat="1" ht="11.25">
      <c r="B2640" s="199"/>
      <c r="C2640" s="200"/>
      <c r="D2640" s="201" t="s">
        <v>213</v>
      </c>
      <c r="E2640" s="202" t="s">
        <v>28</v>
      </c>
      <c r="F2640" s="203" t="s">
        <v>3444</v>
      </c>
      <c r="G2640" s="200"/>
      <c r="H2640" s="204">
        <v>1</v>
      </c>
      <c r="I2640" s="205"/>
      <c r="J2640" s="200"/>
      <c r="K2640" s="200"/>
      <c r="L2640" s="206"/>
      <c r="M2640" s="207"/>
      <c r="N2640" s="208"/>
      <c r="O2640" s="208"/>
      <c r="P2640" s="208"/>
      <c r="Q2640" s="208"/>
      <c r="R2640" s="208"/>
      <c r="S2640" s="208"/>
      <c r="T2640" s="209"/>
      <c r="AT2640" s="210" t="s">
        <v>213</v>
      </c>
      <c r="AU2640" s="210" t="s">
        <v>84</v>
      </c>
      <c r="AV2640" s="13" t="s">
        <v>84</v>
      </c>
      <c r="AW2640" s="13" t="s">
        <v>35</v>
      </c>
      <c r="AX2640" s="13" t="s">
        <v>82</v>
      </c>
      <c r="AY2640" s="210" t="s">
        <v>197</v>
      </c>
    </row>
    <row r="2641" spans="1:65" s="2" customFormat="1" ht="16.5" customHeight="1">
      <c r="A2641" s="37"/>
      <c r="B2641" s="38"/>
      <c r="C2641" s="181" t="s">
        <v>3445</v>
      </c>
      <c r="D2641" s="181" t="s">
        <v>199</v>
      </c>
      <c r="E2641" s="182" t="s">
        <v>3446</v>
      </c>
      <c r="F2641" s="183" t="s">
        <v>3438</v>
      </c>
      <c r="G2641" s="184" t="s">
        <v>210</v>
      </c>
      <c r="H2641" s="185">
        <v>1</v>
      </c>
      <c r="I2641" s="186"/>
      <c r="J2641" s="187">
        <f>ROUND(I2641*H2641,2)</f>
        <v>0</v>
      </c>
      <c r="K2641" s="183" t="s">
        <v>28</v>
      </c>
      <c r="L2641" s="42"/>
      <c r="M2641" s="188" t="s">
        <v>28</v>
      </c>
      <c r="N2641" s="189" t="s">
        <v>45</v>
      </c>
      <c r="O2641" s="67"/>
      <c r="P2641" s="190">
        <f>O2641*H2641</f>
        <v>0</v>
      </c>
      <c r="Q2641" s="190">
        <v>0</v>
      </c>
      <c r="R2641" s="190">
        <f>Q2641*H2641</f>
        <v>0</v>
      </c>
      <c r="S2641" s="190">
        <v>0</v>
      </c>
      <c r="T2641" s="191">
        <f>S2641*H2641</f>
        <v>0</v>
      </c>
      <c r="U2641" s="37"/>
      <c r="V2641" s="37"/>
      <c r="W2641" s="37"/>
      <c r="X2641" s="37"/>
      <c r="Y2641" s="37"/>
      <c r="Z2641" s="37"/>
      <c r="AA2641" s="37"/>
      <c r="AB2641" s="37"/>
      <c r="AC2641" s="37"/>
      <c r="AD2641" s="37"/>
      <c r="AE2641" s="37"/>
      <c r="AR2641" s="192" t="s">
        <v>283</v>
      </c>
      <c r="AT2641" s="192" t="s">
        <v>199</v>
      </c>
      <c r="AU2641" s="192" t="s">
        <v>84</v>
      </c>
      <c r="AY2641" s="20" t="s">
        <v>197</v>
      </c>
      <c r="BE2641" s="193">
        <f>IF(N2641="základní",J2641,0)</f>
        <v>0</v>
      </c>
      <c r="BF2641" s="193">
        <f>IF(N2641="snížená",J2641,0)</f>
        <v>0</v>
      </c>
      <c r="BG2641" s="193">
        <f>IF(N2641="zákl. přenesená",J2641,0)</f>
        <v>0</v>
      </c>
      <c r="BH2641" s="193">
        <f>IF(N2641="sníž. přenesená",J2641,0)</f>
        <v>0</v>
      </c>
      <c r="BI2641" s="193">
        <f>IF(N2641="nulová",J2641,0)</f>
        <v>0</v>
      </c>
      <c r="BJ2641" s="20" t="s">
        <v>82</v>
      </c>
      <c r="BK2641" s="193">
        <f>ROUND(I2641*H2641,2)</f>
        <v>0</v>
      </c>
      <c r="BL2641" s="20" t="s">
        <v>283</v>
      </c>
      <c r="BM2641" s="192" t="s">
        <v>3447</v>
      </c>
    </row>
    <row r="2642" spans="1:65" s="15" customFormat="1" ht="11.25">
      <c r="B2642" s="222"/>
      <c r="C2642" s="223"/>
      <c r="D2642" s="201" t="s">
        <v>213</v>
      </c>
      <c r="E2642" s="224" t="s">
        <v>28</v>
      </c>
      <c r="F2642" s="225" t="s">
        <v>3111</v>
      </c>
      <c r="G2642" s="223"/>
      <c r="H2642" s="224" t="s">
        <v>28</v>
      </c>
      <c r="I2642" s="226"/>
      <c r="J2642" s="223"/>
      <c r="K2642" s="223"/>
      <c r="L2642" s="227"/>
      <c r="M2642" s="228"/>
      <c r="N2642" s="229"/>
      <c r="O2642" s="229"/>
      <c r="P2642" s="229"/>
      <c r="Q2642" s="229"/>
      <c r="R2642" s="229"/>
      <c r="S2642" s="229"/>
      <c r="T2642" s="230"/>
      <c r="AT2642" s="231" t="s">
        <v>213</v>
      </c>
      <c r="AU2642" s="231" t="s">
        <v>84</v>
      </c>
      <c r="AV2642" s="15" t="s">
        <v>82</v>
      </c>
      <c r="AW2642" s="15" t="s">
        <v>35</v>
      </c>
      <c r="AX2642" s="15" t="s">
        <v>74</v>
      </c>
      <c r="AY2642" s="231" t="s">
        <v>197</v>
      </c>
    </row>
    <row r="2643" spans="1:65" s="15" customFormat="1" ht="11.25">
      <c r="B2643" s="222"/>
      <c r="C2643" s="223"/>
      <c r="D2643" s="201" t="s">
        <v>213</v>
      </c>
      <c r="E2643" s="224" t="s">
        <v>28</v>
      </c>
      <c r="F2643" s="225" t="s">
        <v>3127</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3" customFormat="1" ht="11.25">
      <c r="B2644" s="199"/>
      <c r="C2644" s="200"/>
      <c r="D2644" s="201" t="s">
        <v>213</v>
      </c>
      <c r="E2644" s="202" t="s">
        <v>28</v>
      </c>
      <c r="F2644" s="203" t="s">
        <v>3448</v>
      </c>
      <c r="G2644" s="200"/>
      <c r="H2644" s="204">
        <v>1</v>
      </c>
      <c r="I2644" s="205"/>
      <c r="J2644" s="200"/>
      <c r="K2644" s="200"/>
      <c r="L2644" s="206"/>
      <c r="M2644" s="207"/>
      <c r="N2644" s="208"/>
      <c r="O2644" s="208"/>
      <c r="P2644" s="208"/>
      <c r="Q2644" s="208"/>
      <c r="R2644" s="208"/>
      <c r="S2644" s="208"/>
      <c r="T2644" s="209"/>
      <c r="AT2644" s="210" t="s">
        <v>213</v>
      </c>
      <c r="AU2644" s="210" t="s">
        <v>84</v>
      </c>
      <c r="AV2644" s="13" t="s">
        <v>84</v>
      </c>
      <c r="AW2644" s="13" t="s">
        <v>35</v>
      </c>
      <c r="AX2644" s="13" t="s">
        <v>82</v>
      </c>
      <c r="AY2644" s="210" t="s">
        <v>197</v>
      </c>
    </row>
    <row r="2645" spans="1:65" s="2" customFormat="1" ht="16.5" customHeight="1">
      <c r="A2645" s="37"/>
      <c r="B2645" s="38"/>
      <c r="C2645" s="181" t="s">
        <v>3449</v>
      </c>
      <c r="D2645" s="181" t="s">
        <v>199</v>
      </c>
      <c r="E2645" s="182" t="s">
        <v>3450</v>
      </c>
      <c r="F2645" s="183" t="s">
        <v>3451</v>
      </c>
      <c r="G2645" s="184" t="s">
        <v>210</v>
      </c>
      <c r="H2645" s="185">
        <v>1</v>
      </c>
      <c r="I2645" s="186"/>
      <c r="J2645" s="187">
        <f>ROUND(I2645*H2645,2)</f>
        <v>0</v>
      </c>
      <c r="K2645" s="183" t="s">
        <v>28</v>
      </c>
      <c r="L2645" s="42"/>
      <c r="M2645" s="188" t="s">
        <v>28</v>
      </c>
      <c r="N2645" s="189" t="s">
        <v>45</v>
      </c>
      <c r="O2645" s="67"/>
      <c r="P2645" s="190">
        <f>O2645*H2645</f>
        <v>0</v>
      </c>
      <c r="Q2645" s="190">
        <v>0</v>
      </c>
      <c r="R2645" s="190">
        <f>Q2645*H2645</f>
        <v>0</v>
      </c>
      <c r="S2645" s="190">
        <v>0</v>
      </c>
      <c r="T2645" s="191">
        <f>S2645*H2645</f>
        <v>0</v>
      </c>
      <c r="U2645" s="37"/>
      <c r="V2645" s="37"/>
      <c r="W2645" s="37"/>
      <c r="X2645" s="37"/>
      <c r="Y2645" s="37"/>
      <c r="Z2645" s="37"/>
      <c r="AA2645" s="37"/>
      <c r="AB2645" s="37"/>
      <c r="AC2645" s="37"/>
      <c r="AD2645" s="37"/>
      <c r="AE2645" s="37"/>
      <c r="AR2645" s="192" t="s">
        <v>283</v>
      </c>
      <c r="AT2645" s="192" t="s">
        <v>199</v>
      </c>
      <c r="AU2645" s="192" t="s">
        <v>84</v>
      </c>
      <c r="AY2645" s="20" t="s">
        <v>197</v>
      </c>
      <c r="BE2645" s="193">
        <f>IF(N2645="základní",J2645,0)</f>
        <v>0</v>
      </c>
      <c r="BF2645" s="193">
        <f>IF(N2645="snížená",J2645,0)</f>
        <v>0</v>
      </c>
      <c r="BG2645" s="193">
        <f>IF(N2645="zákl. přenesená",J2645,0)</f>
        <v>0</v>
      </c>
      <c r="BH2645" s="193">
        <f>IF(N2645="sníž. přenesená",J2645,0)</f>
        <v>0</v>
      </c>
      <c r="BI2645" s="193">
        <f>IF(N2645="nulová",J2645,0)</f>
        <v>0</v>
      </c>
      <c r="BJ2645" s="20" t="s">
        <v>82</v>
      </c>
      <c r="BK2645" s="193">
        <f>ROUND(I2645*H2645,2)</f>
        <v>0</v>
      </c>
      <c r="BL2645" s="20" t="s">
        <v>283</v>
      </c>
      <c r="BM2645" s="192" t="s">
        <v>3452</v>
      </c>
    </row>
    <row r="2646" spans="1:65" s="15" customFormat="1" ht="11.25">
      <c r="B2646" s="222"/>
      <c r="C2646" s="223"/>
      <c r="D2646" s="201" t="s">
        <v>213</v>
      </c>
      <c r="E2646" s="224" t="s">
        <v>28</v>
      </c>
      <c r="F2646" s="225" t="s">
        <v>3111</v>
      </c>
      <c r="G2646" s="223"/>
      <c r="H2646" s="224" t="s">
        <v>28</v>
      </c>
      <c r="I2646" s="226"/>
      <c r="J2646" s="223"/>
      <c r="K2646" s="223"/>
      <c r="L2646" s="227"/>
      <c r="M2646" s="228"/>
      <c r="N2646" s="229"/>
      <c r="O2646" s="229"/>
      <c r="P2646" s="229"/>
      <c r="Q2646" s="229"/>
      <c r="R2646" s="229"/>
      <c r="S2646" s="229"/>
      <c r="T2646" s="230"/>
      <c r="AT2646" s="231" t="s">
        <v>213</v>
      </c>
      <c r="AU2646" s="231" t="s">
        <v>84</v>
      </c>
      <c r="AV2646" s="15" t="s">
        <v>82</v>
      </c>
      <c r="AW2646" s="15" t="s">
        <v>35</v>
      </c>
      <c r="AX2646" s="15" t="s">
        <v>74</v>
      </c>
      <c r="AY2646" s="231" t="s">
        <v>197</v>
      </c>
    </row>
    <row r="2647" spans="1:65" s="15" customFormat="1" ht="11.25">
      <c r="B2647" s="222"/>
      <c r="C2647" s="223"/>
      <c r="D2647" s="201" t="s">
        <v>213</v>
      </c>
      <c r="E2647" s="224" t="s">
        <v>28</v>
      </c>
      <c r="F2647" s="225" t="s">
        <v>3127</v>
      </c>
      <c r="G2647" s="223"/>
      <c r="H2647" s="224" t="s">
        <v>28</v>
      </c>
      <c r="I2647" s="226"/>
      <c r="J2647" s="223"/>
      <c r="K2647" s="223"/>
      <c r="L2647" s="227"/>
      <c r="M2647" s="228"/>
      <c r="N2647" s="229"/>
      <c r="O2647" s="229"/>
      <c r="P2647" s="229"/>
      <c r="Q2647" s="229"/>
      <c r="R2647" s="229"/>
      <c r="S2647" s="229"/>
      <c r="T2647" s="230"/>
      <c r="AT2647" s="231" t="s">
        <v>213</v>
      </c>
      <c r="AU2647" s="231" t="s">
        <v>84</v>
      </c>
      <c r="AV2647" s="15" t="s">
        <v>82</v>
      </c>
      <c r="AW2647" s="15" t="s">
        <v>35</v>
      </c>
      <c r="AX2647" s="15" t="s">
        <v>74</v>
      </c>
      <c r="AY2647" s="231" t="s">
        <v>197</v>
      </c>
    </row>
    <row r="2648" spans="1:65" s="13" customFormat="1" ht="11.25">
      <c r="B2648" s="199"/>
      <c r="C2648" s="200"/>
      <c r="D2648" s="201" t="s">
        <v>213</v>
      </c>
      <c r="E2648" s="202" t="s">
        <v>28</v>
      </c>
      <c r="F2648" s="203" t="s">
        <v>3453</v>
      </c>
      <c r="G2648" s="200"/>
      <c r="H2648" s="204">
        <v>1</v>
      </c>
      <c r="I2648" s="205"/>
      <c r="J2648" s="200"/>
      <c r="K2648" s="200"/>
      <c r="L2648" s="206"/>
      <c r="M2648" s="207"/>
      <c r="N2648" s="208"/>
      <c r="O2648" s="208"/>
      <c r="P2648" s="208"/>
      <c r="Q2648" s="208"/>
      <c r="R2648" s="208"/>
      <c r="S2648" s="208"/>
      <c r="T2648" s="209"/>
      <c r="AT2648" s="210" t="s">
        <v>213</v>
      </c>
      <c r="AU2648" s="210" t="s">
        <v>84</v>
      </c>
      <c r="AV2648" s="13" t="s">
        <v>84</v>
      </c>
      <c r="AW2648" s="13" t="s">
        <v>35</v>
      </c>
      <c r="AX2648" s="13" t="s">
        <v>82</v>
      </c>
      <c r="AY2648" s="210" t="s">
        <v>197</v>
      </c>
    </row>
    <row r="2649" spans="1:65" s="2" customFormat="1" ht="16.5" customHeight="1">
      <c r="A2649" s="37"/>
      <c r="B2649" s="38"/>
      <c r="C2649" s="181" t="s">
        <v>3454</v>
      </c>
      <c r="D2649" s="181" t="s">
        <v>199</v>
      </c>
      <c r="E2649" s="182" t="s">
        <v>3455</v>
      </c>
      <c r="F2649" s="183" t="s">
        <v>3456</v>
      </c>
      <c r="G2649" s="184" t="s">
        <v>210</v>
      </c>
      <c r="H2649" s="185">
        <v>1</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3457</v>
      </c>
    </row>
    <row r="2650" spans="1:65" s="15" customFormat="1" ht="11.25">
      <c r="B2650" s="222"/>
      <c r="C2650" s="223"/>
      <c r="D2650" s="201" t="s">
        <v>213</v>
      </c>
      <c r="E2650" s="224" t="s">
        <v>28</v>
      </c>
      <c r="F2650" s="225" t="s">
        <v>3111</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2937</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3" customFormat="1" ht="11.25">
      <c r="B2652" s="199"/>
      <c r="C2652" s="200"/>
      <c r="D2652" s="201" t="s">
        <v>213</v>
      </c>
      <c r="E2652" s="202" t="s">
        <v>28</v>
      </c>
      <c r="F2652" s="203" t="s">
        <v>3458</v>
      </c>
      <c r="G2652" s="200"/>
      <c r="H2652" s="204">
        <v>1</v>
      </c>
      <c r="I2652" s="205"/>
      <c r="J2652" s="200"/>
      <c r="K2652" s="200"/>
      <c r="L2652" s="206"/>
      <c r="M2652" s="207"/>
      <c r="N2652" s="208"/>
      <c r="O2652" s="208"/>
      <c r="P2652" s="208"/>
      <c r="Q2652" s="208"/>
      <c r="R2652" s="208"/>
      <c r="S2652" s="208"/>
      <c r="T2652" s="209"/>
      <c r="AT2652" s="210" t="s">
        <v>213</v>
      </c>
      <c r="AU2652" s="210" t="s">
        <v>84</v>
      </c>
      <c r="AV2652" s="13" t="s">
        <v>84</v>
      </c>
      <c r="AW2652" s="13" t="s">
        <v>35</v>
      </c>
      <c r="AX2652" s="13" t="s">
        <v>82</v>
      </c>
      <c r="AY2652" s="210" t="s">
        <v>197</v>
      </c>
    </row>
    <row r="2653" spans="1:65" s="2" customFormat="1" ht="16.5" customHeight="1">
      <c r="A2653" s="37"/>
      <c r="B2653" s="38"/>
      <c r="C2653" s="181" t="s">
        <v>3459</v>
      </c>
      <c r="D2653" s="181" t="s">
        <v>199</v>
      </c>
      <c r="E2653" s="182" t="s">
        <v>3460</v>
      </c>
      <c r="F2653" s="183" t="s">
        <v>3461</v>
      </c>
      <c r="G2653" s="184" t="s">
        <v>210</v>
      </c>
      <c r="H2653" s="185">
        <v>1</v>
      </c>
      <c r="I2653" s="186"/>
      <c r="J2653" s="187">
        <f>ROUND(I2653*H2653,2)</f>
        <v>0</v>
      </c>
      <c r="K2653" s="183" t="s">
        <v>28</v>
      </c>
      <c r="L2653" s="42"/>
      <c r="M2653" s="188" t="s">
        <v>28</v>
      </c>
      <c r="N2653" s="189" t="s">
        <v>45</v>
      </c>
      <c r="O2653" s="67"/>
      <c r="P2653" s="190">
        <f>O2653*H2653</f>
        <v>0</v>
      </c>
      <c r="Q2653" s="190">
        <v>0</v>
      </c>
      <c r="R2653" s="190">
        <f>Q2653*H2653</f>
        <v>0</v>
      </c>
      <c r="S2653" s="190">
        <v>0</v>
      </c>
      <c r="T2653" s="191">
        <f>S2653*H2653</f>
        <v>0</v>
      </c>
      <c r="U2653" s="37"/>
      <c r="V2653" s="37"/>
      <c r="W2653" s="37"/>
      <c r="X2653" s="37"/>
      <c r="Y2653" s="37"/>
      <c r="Z2653" s="37"/>
      <c r="AA2653" s="37"/>
      <c r="AB2653" s="37"/>
      <c r="AC2653" s="37"/>
      <c r="AD2653" s="37"/>
      <c r="AE2653" s="37"/>
      <c r="AR2653" s="192" t="s">
        <v>283</v>
      </c>
      <c r="AT2653" s="192" t="s">
        <v>199</v>
      </c>
      <c r="AU2653" s="192" t="s">
        <v>84</v>
      </c>
      <c r="AY2653" s="20" t="s">
        <v>197</v>
      </c>
      <c r="BE2653" s="193">
        <f>IF(N2653="základní",J2653,0)</f>
        <v>0</v>
      </c>
      <c r="BF2653" s="193">
        <f>IF(N2653="snížená",J2653,0)</f>
        <v>0</v>
      </c>
      <c r="BG2653" s="193">
        <f>IF(N2653="zákl. přenesená",J2653,0)</f>
        <v>0</v>
      </c>
      <c r="BH2653" s="193">
        <f>IF(N2653="sníž. přenesená",J2653,0)</f>
        <v>0</v>
      </c>
      <c r="BI2653" s="193">
        <f>IF(N2653="nulová",J2653,0)</f>
        <v>0</v>
      </c>
      <c r="BJ2653" s="20" t="s">
        <v>82</v>
      </c>
      <c r="BK2653" s="193">
        <f>ROUND(I2653*H2653,2)</f>
        <v>0</v>
      </c>
      <c r="BL2653" s="20" t="s">
        <v>283</v>
      </c>
      <c r="BM2653" s="192" t="s">
        <v>3462</v>
      </c>
    </row>
    <row r="2654" spans="1:65" s="15" customFormat="1" ht="11.25">
      <c r="B2654" s="222"/>
      <c r="C2654" s="223"/>
      <c r="D2654" s="201" t="s">
        <v>213</v>
      </c>
      <c r="E2654" s="224" t="s">
        <v>28</v>
      </c>
      <c r="F2654" s="225" t="s">
        <v>3111</v>
      </c>
      <c r="G2654" s="223"/>
      <c r="H2654" s="224" t="s">
        <v>28</v>
      </c>
      <c r="I2654" s="226"/>
      <c r="J2654" s="223"/>
      <c r="K2654" s="223"/>
      <c r="L2654" s="227"/>
      <c r="M2654" s="228"/>
      <c r="N2654" s="229"/>
      <c r="O2654" s="229"/>
      <c r="P2654" s="229"/>
      <c r="Q2654" s="229"/>
      <c r="R2654" s="229"/>
      <c r="S2654" s="229"/>
      <c r="T2654" s="230"/>
      <c r="AT2654" s="231" t="s">
        <v>213</v>
      </c>
      <c r="AU2654" s="231" t="s">
        <v>84</v>
      </c>
      <c r="AV2654" s="15" t="s">
        <v>82</v>
      </c>
      <c r="AW2654" s="15" t="s">
        <v>35</v>
      </c>
      <c r="AX2654" s="15" t="s">
        <v>74</v>
      </c>
      <c r="AY2654" s="231" t="s">
        <v>197</v>
      </c>
    </row>
    <row r="2655" spans="1:65" s="15" customFormat="1" ht="11.25">
      <c r="B2655" s="222"/>
      <c r="C2655" s="223"/>
      <c r="D2655" s="201" t="s">
        <v>213</v>
      </c>
      <c r="E2655" s="224" t="s">
        <v>28</v>
      </c>
      <c r="F2655" s="225" t="s">
        <v>2937</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3" customFormat="1" ht="11.25">
      <c r="B2656" s="199"/>
      <c r="C2656" s="200"/>
      <c r="D2656" s="201" t="s">
        <v>213</v>
      </c>
      <c r="E2656" s="202" t="s">
        <v>28</v>
      </c>
      <c r="F2656" s="203" t="s">
        <v>3463</v>
      </c>
      <c r="G2656" s="200"/>
      <c r="H2656" s="204">
        <v>1</v>
      </c>
      <c r="I2656" s="205"/>
      <c r="J2656" s="200"/>
      <c r="K2656" s="200"/>
      <c r="L2656" s="206"/>
      <c r="M2656" s="207"/>
      <c r="N2656" s="208"/>
      <c r="O2656" s="208"/>
      <c r="P2656" s="208"/>
      <c r="Q2656" s="208"/>
      <c r="R2656" s="208"/>
      <c r="S2656" s="208"/>
      <c r="T2656" s="209"/>
      <c r="AT2656" s="210" t="s">
        <v>213</v>
      </c>
      <c r="AU2656" s="210" t="s">
        <v>84</v>
      </c>
      <c r="AV2656" s="13" t="s">
        <v>84</v>
      </c>
      <c r="AW2656" s="13" t="s">
        <v>35</v>
      </c>
      <c r="AX2656" s="13" t="s">
        <v>82</v>
      </c>
      <c r="AY2656" s="210" t="s">
        <v>197</v>
      </c>
    </row>
    <row r="2657" spans="1:65" s="2" customFormat="1" ht="16.5" customHeight="1">
      <c r="A2657" s="37"/>
      <c r="B2657" s="38"/>
      <c r="C2657" s="181" t="s">
        <v>3464</v>
      </c>
      <c r="D2657" s="181" t="s">
        <v>199</v>
      </c>
      <c r="E2657" s="182" t="s">
        <v>3465</v>
      </c>
      <c r="F2657" s="183" t="s">
        <v>3466</v>
      </c>
      <c r="G2657" s="184" t="s">
        <v>210</v>
      </c>
      <c r="H2657" s="185">
        <v>1</v>
      </c>
      <c r="I2657" s="186"/>
      <c r="J2657" s="187">
        <f>ROUND(I2657*H2657,2)</f>
        <v>0</v>
      </c>
      <c r="K2657" s="183" t="s">
        <v>28</v>
      </c>
      <c r="L2657" s="42"/>
      <c r="M2657" s="188" t="s">
        <v>28</v>
      </c>
      <c r="N2657" s="189" t="s">
        <v>45</v>
      </c>
      <c r="O2657" s="67"/>
      <c r="P2657" s="190">
        <f>O2657*H2657</f>
        <v>0</v>
      </c>
      <c r="Q2657" s="190">
        <v>0</v>
      </c>
      <c r="R2657" s="190">
        <f>Q2657*H2657</f>
        <v>0</v>
      </c>
      <c r="S2657" s="190">
        <v>0</v>
      </c>
      <c r="T2657" s="191">
        <f>S2657*H2657</f>
        <v>0</v>
      </c>
      <c r="U2657" s="37"/>
      <c r="V2657" s="37"/>
      <c r="W2657" s="37"/>
      <c r="X2657" s="37"/>
      <c r="Y2657" s="37"/>
      <c r="Z2657" s="37"/>
      <c r="AA2657" s="37"/>
      <c r="AB2657" s="37"/>
      <c r="AC2657" s="37"/>
      <c r="AD2657" s="37"/>
      <c r="AE2657" s="37"/>
      <c r="AR2657" s="192" t="s">
        <v>283</v>
      </c>
      <c r="AT2657" s="192" t="s">
        <v>199</v>
      </c>
      <c r="AU2657" s="192" t="s">
        <v>84</v>
      </c>
      <c r="AY2657" s="20" t="s">
        <v>197</v>
      </c>
      <c r="BE2657" s="193">
        <f>IF(N2657="základní",J2657,0)</f>
        <v>0</v>
      </c>
      <c r="BF2657" s="193">
        <f>IF(N2657="snížená",J2657,0)</f>
        <v>0</v>
      </c>
      <c r="BG2657" s="193">
        <f>IF(N2657="zákl. přenesená",J2657,0)</f>
        <v>0</v>
      </c>
      <c r="BH2657" s="193">
        <f>IF(N2657="sníž. přenesená",J2657,0)</f>
        <v>0</v>
      </c>
      <c r="BI2657" s="193">
        <f>IF(N2657="nulová",J2657,0)</f>
        <v>0</v>
      </c>
      <c r="BJ2657" s="20" t="s">
        <v>82</v>
      </c>
      <c r="BK2657" s="193">
        <f>ROUND(I2657*H2657,2)</f>
        <v>0</v>
      </c>
      <c r="BL2657" s="20" t="s">
        <v>283</v>
      </c>
      <c r="BM2657" s="192" t="s">
        <v>3467</v>
      </c>
    </row>
    <row r="2658" spans="1:65" s="15" customFormat="1" ht="11.25">
      <c r="B2658" s="222"/>
      <c r="C2658" s="223"/>
      <c r="D2658" s="201" t="s">
        <v>213</v>
      </c>
      <c r="E2658" s="224" t="s">
        <v>28</v>
      </c>
      <c r="F2658" s="225" t="s">
        <v>3111</v>
      </c>
      <c r="G2658" s="223"/>
      <c r="H2658" s="224" t="s">
        <v>28</v>
      </c>
      <c r="I2658" s="226"/>
      <c r="J2658" s="223"/>
      <c r="K2658" s="223"/>
      <c r="L2658" s="227"/>
      <c r="M2658" s="228"/>
      <c r="N2658" s="229"/>
      <c r="O2658" s="229"/>
      <c r="P2658" s="229"/>
      <c r="Q2658" s="229"/>
      <c r="R2658" s="229"/>
      <c r="S2658" s="229"/>
      <c r="T2658" s="230"/>
      <c r="AT2658" s="231" t="s">
        <v>213</v>
      </c>
      <c r="AU2658" s="231" t="s">
        <v>84</v>
      </c>
      <c r="AV2658" s="15" t="s">
        <v>82</v>
      </c>
      <c r="AW2658" s="15" t="s">
        <v>35</v>
      </c>
      <c r="AX2658" s="15" t="s">
        <v>74</v>
      </c>
      <c r="AY2658" s="231" t="s">
        <v>197</v>
      </c>
    </row>
    <row r="2659" spans="1:65" s="15" customFormat="1" ht="11.25">
      <c r="B2659" s="222"/>
      <c r="C2659" s="223"/>
      <c r="D2659" s="201" t="s">
        <v>213</v>
      </c>
      <c r="E2659" s="224" t="s">
        <v>28</v>
      </c>
      <c r="F2659" s="225" t="s">
        <v>2937</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3" customFormat="1" ht="11.25">
      <c r="B2660" s="199"/>
      <c r="C2660" s="200"/>
      <c r="D2660" s="201" t="s">
        <v>213</v>
      </c>
      <c r="E2660" s="202" t="s">
        <v>28</v>
      </c>
      <c r="F2660" s="203" t="s">
        <v>3468</v>
      </c>
      <c r="G2660" s="200"/>
      <c r="H2660" s="204">
        <v>1</v>
      </c>
      <c r="I2660" s="205"/>
      <c r="J2660" s="200"/>
      <c r="K2660" s="200"/>
      <c r="L2660" s="206"/>
      <c r="M2660" s="207"/>
      <c r="N2660" s="208"/>
      <c r="O2660" s="208"/>
      <c r="P2660" s="208"/>
      <c r="Q2660" s="208"/>
      <c r="R2660" s="208"/>
      <c r="S2660" s="208"/>
      <c r="T2660" s="209"/>
      <c r="AT2660" s="210" t="s">
        <v>213</v>
      </c>
      <c r="AU2660" s="210" t="s">
        <v>84</v>
      </c>
      <c r="AV2660" s="13" t="s">
        <v>84</v>
      </c>
      <c r="AW2660" s="13" t="s">
        <v>35</v>
      </c>
      <c r="AX2660" s="13" t="s">
        <v>82</v>
      </c>
      <c r="AY2660" s="210" t="s">
        <v>197</v>
      </c>
    </row>
    <row r="2661" spans="1:65" s="2" customFormat="1" ht="16.5" customHeight="1">
      <c r="A2661" s="37"/>
      <c r="B2661" s="38"/>
      <c r="C2661" s="181" t="s">
        <v>3469</v>
      </c>
      <c r="D2661" s="181" t="s">
        <v>199</v>
      </c>
      <c r="E2661" s="182" t="s">
        <v>3470</v>
      </c>
      <c r="F2661" s="183" t="s">
        <v>3466</v>
      </c>
      <c r="G2661" s="184" t="s">
        <v>210</v>
      </c>
      <c r="H2661" s="185">
        <v>3</v>
      </c>
      <c r="I2661" s="186"/>
      <c r="J2661" s="187">
        <f>ROUND(I2661*H2661,2)</f>
        <v>0</v>
      </c>
      <c r="K2661" s="183" t="s">
        <v>28</v>
      </c>
      <c r="L2661" s="42"/>
      <c r="M2661" s="188" t="s">
        <v>28</v>
      </c>
      <c r="N2661" s="189" t="s">
        <v>45</v>
      </c>
      <c r="O2661" s="67"/>
      <c r="P2661" s="190">
        <f>O2661*H2661</f>
        <v>0</v>
      </c>
      <c r="Q2661" s="190">
        <v>0</v>
      </c>
      <c r="R2661" s="190">
        <f>Q2661*H2661</f>
        <v>0</v>
      </c>
      <c r="S2661" s="190">
        <v>0</v>
      </c>
      <c r="T2661" s="191">
        <f>S2661*H2661</f>
        <v>0</v>
      </c>
      <c r="U2661" s="37"/>
      <c r="V2661" s="37"/>
      <c r="W2661" s="37"/>
      <c r="X2661" s="37"/>
      <c r="Y2661" s="37"/>
      <c r="Z2661" s="37"/>
      <c r="AA2661" s="37"/>
      <c r="AB2661" s="37"/>
      <c r="AC2661" s="37"/>
      <c r="AD2661" s="37"/>
      <c r="AE2661" s="37"/>
      <c r="AR2661" s="192" t="s">
        <v>283</v>
      </c>
      <c r="AT2661" s="192" t="s">
        <v>199</v>
      </c>
      <c r="AU2661" s="192" t="s">
        <v>84</v>
      </c>
      <c r="AY2661" s="20" t="s">
        <v>197</v>
      </c>
      <c r="BE2661" s="193">
        <f>IF(N2661="základní",J2661,0)</f>
        <v>0</v>
      </c>
      <c r="BF2661" s="193">
        <f>IF(N2661="snížená",J2661,0)</f>
        <v>0</v>
      </c>
      <c r="BG2661" s="193">
        <f>IF(N2661="zákl. přenesená",J2661,0)</f>
        <v>0</v>
      </c>
      <c r="BH2661" s="193">
        <f>IF(N2661="sníž. přenesená",J2661,0)</f>
        <v>0</v>
      </c>
      <c r="BI2661" s="193">
        <f>IF(N2661="nulová",J2661,0)</f>
        <v>0</v>
      </c>
      <c r="BJ2661" s="20" t="s">
        <v>82</v>
      </c>
      <c r="BK2661" s="193">
        <f>ROUND(I2661*H2661,2)</f>
        <v>0</v>
      </c>
      <c r="BL2661" s="20" t="s">
        <v>283</v>
      </c>
      <c r="BM2661" s="192" t="s">
        <v>3471</v>
      </c>
    </row>
    <row r="2662" spans="1:65" s="15" customFormat="1" ht="11.25">
      <c r="B2662" s="222"/>
      <c r="C2662" s="223"/>
      <c r="D2662" s="201" t="s">
        <v>213</v>
      </c>
      <c r="E2662" s="224" t="s">
        <v>28</v>
      </c>
      <c r="F2662" s="225" t="s">
        <v>3111</v>
      </c>
      <c r="G2662" s="223"/>
      <c r="H2662" s="224" t="s">
        <v>28</v>
      </c>
      <c r="I2662" s="226"/>
      <c r="J2662" s="223"/>
      <c r="K2662" s="223"/>
      <c r="L2662" s="227"/>
      <c r="M2662" s="228"/>
      <c r="N2662" s="229"/>
      <c r="O2662" s="229"/>
      <c r="P2662" s="229"/>
      <c r="Q2662" s="229"/>
      <c r="R2662" s="229"/>
      <c r="S2662" s="229"/>
      <c r="T2662" s="230"/>
      <c r="AT2662" s="231" t="s">
        <v>213</v>
      </c>
      <c r="AU2662" s="231" t="s">
        <v>84</v>
      </c>
      <c r="AV2662" s="15" t="s">
        <v>82</v>
      </c>
      <c r="AW2662" s="15" t="s">
        <v>35</v>
      </c>
      <c r="AX2662" s="15" t="s">
        <v>74</v>
      </c>
      <c r="AY2662" s="231" t="s">
        <v>197</v>
      </c>
    </row>
    <row r="2663" spans="1:65" s="15" customFormat="1" ht="11.25">
      <c r="B2663" s="222"/>
      <c r="C2663" s="223"/>
      <c r="D2663" s="201" t="s">
        <v>213</v>
      </c>
      <c r="E2663" s="224" t="s">
        <v>28</v>
      </c>
      <c r="F2663" s="225" t="s">
        <v>2937</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3" customFormat="1" ht="11.25">
      <c r="B2664" s="199"/>
      <c r="C2664" s="200"/>
      <c r="D2664" s="201" t="s">
        <v>213</v>
      </c>
      <c r="E2664" s="202" t="s">
        <v>28</v>
      </c>
      <c r="F2664" s="203" t="s">
        <v>3472</v>
      </c>
      <c r="G2664" s="200"/>
      <c r="H2664" s="204">
        <v>3</v>
      </c>
      <c r="I2664" s="205"/>
      <c r="J2664" s="200"/>
      <c r="K2664" s="200"/>
      <c r="L2664" s="206"/>
      <c r="M2664" s="207"/>
      <c r="N2664" s="208"/>
      <c r="O2664" s="208"/>
      <c r="P2664" s="208"/>
      <c r="Q2664" s="208"/>
      <c r="R2664" s="208"/>
      <c r="S2664" s="208"/>
      <c r="T2664" s="209"/>
      <c r="AT2664" s="210" t="s">
        <v>213</v>
      </c>
      <c r="AU2664" s="210" t="s">
        <v>84</v>
      </c>
      <c r="AV2664" s="13" t="s">
        <v>84</v>
      </c>
      <c r="AW2664" s="13" t="s">
        <v>35</v>
      </c>
      <c r="AX2664" s="13" t="s">
        <v>82</v>
      </c>
      <c r="AY2664" s="210" t="s">
        <v>197</v>
      </c>
    </row>
    <row r="2665" spans="1:65" s="2" customFormat="1" ht="16.5" customHeight="1">
      <c r="A2665" s="37"/>
      <c r="B2665" s="38"/>
      <c r="C2665" s="181" t="s">
        <v>3473</v>
      </c>
      <c r="D2665" s="181" t="s">
        <v>199</v>
      </c>
      <c r="E2665" s="182" t="s">
        <v>3474</v>
      </c>
      <c r="F2665" s="183" t="s">
        <v>3475</v>
      </c>
      <c r="G2665" s="184" t="s">
        <v>3476</v>
      </c>
      <c r="H2665" s="185">
        <v>43838</v>
      </c>
      <c r="I2665" s="186"/>
      <c r="J2665" s="187">
        <f>ROUND(I2665*H2665,2)</f>
        <v>0</v>
      </c>
      <c r="K2665" s="183" t="s">
        <v>28</v>
      </c>
      <c r="L2665" s="42"/>
      <c r="M2665" s="188" t="s">
        <v>28</v>
      </c>
      <c r="N2665" s="189" t="s">
        <v>45</v>
      </c>
      <c r="O2665" s="67"/>
      <c r="P2665" s="190">
        <f>O2665*H2665</f>
        <v>0</v>
      </c>
      <c r="Q2665" s="190">
        <v>0</v>
      </c>
      <c r="R2665" s="190">
        <f>Q2665*H2665</f>
        <v>0</v>
      </c>
      <c r="S2665" s="190">
        <v>0</v>
      </c>
      <c r="T2665" s="191">
        <f>S2665*H2665</f>
        <v>0</v>
      </c>
      <c r="U2665" s="37"/>
      <c r="V2665" s="37"/>
      <c r="W2665" s="37"/>
      <c r="X2665" s="37"/>
      <c r="Y2665" s="37"/>
      <c r="Z2665" s="37"/>
      <c r="AA2665" s="37"/>
      <c r="AB2665" s="37"/>
      <c r="AC2665" s="37"/>
      <c r="AD2665" s="37"/>
      <c r="AE2665" s="37"/>
      <c r="AR2665" s="192" t="s">
        <v>283</v>
      </c>
      <c r="AT2665" s="192" t="s">
        <v>199</v>
      </c>
      <c r="AU2665" s="192" t="s">
        <v>84</v>
      </c>
      <c r="AY2665" s="20" t="s">
        <v>197</v>
      </c>
      <c r="BE2665" s="193">
        <f>IF(N2665="základní",J2665,0)</f>
        <v>0</v>
      </c>
      <c r="BF2665" s="193">
        <f>IF(N2665="snížená",J2665,0)</f>
        <v>0</v>
      </c>
      <c r="BG2665" s="193">
        <f>IF(N2665="zákl. přenesená",J2665,0)</f>
        <v>0</v>
      </c>
      <c r="BH2665" s="193">
        <f>IF(N2665="sníž. přenesená",J2665,0)</f>
        <v>0</v>
      </c>
      <c r="BI2665" s="193">
        <f>IF(N2665="nulová",J2665,0)</f>
        <v>0</v>
      </c>
      <c r="BJ2665" s="20" t="s">
        <v>82</v>
      </c>
      <c r="BK2665" s="193">
        <f>ROUND(I2665*H2665,2)</f>
        <v>0</v>
      </c>
      <c r="BL2665" s="20" t="s">
        <v>283</v>
      </c>
      <c r="BM2665" s="192" t="s">
        <v>3477</v>
      </c>
    </row>
    <row r="2666" spans="1:65" s="15" customFormat="1" ht="11.25">
      <c r="B2666" s="222"/>
      <c r="C2666" s="223"/>
      <c r="D2666" s="201" t="s">
        <v>213</v>
      </c>
      <c r="E2666" s="224" t="s">
        <v>28</v>
      </c>
      <c r="F2666" s="225" t="s">
        <v>3478</v>
      </c>
      <c r="G2666" s="223"/>
      <c r="H2666" s="224" t="s">
        <v>28</v>
      </c>
      <c r="I2666" s="226"/>
      <c r="J2666" s="223"/>
      <c r="K2666" s="223"/>
      <c r="L2666" s="227"/>
      <c r="M2666" s="228"/>
      <c r="N2666" s="229"/>
      <c r="O2666" s="229"/>
      <c r="P2666" s="229"/>
      <c r="Q2666" s="229"/>
      <c r="R2666" s="229"/>
      <c r="S2666" s="229"/>
      <c r="T2666" s="230"/>
      <c r="AT2666" s="231" t="s">
        <v>213</v>
      </c>
      <c r="AU2666" s="231" t="s">
        <v>84</v>
      </c>
      <c r="AV2666" s="15" t="s">
        <v>82</v>
      </c>
      <c r="AW2666" s="15" t="s">
        <v>35</v>
      </c>
      <c r="AX2666" s="15" t="s">
        <v>74</v>
      </c>
      <c r="AY2666" s="231" t="s">
        <v>197</v>
      </c>
    </row>
    <row r="2667" spans="1:65" s="15" customFormat="1" ht="11.25">
      <c r="B2667" s="222"/>
      <c r="C2667" s="223"/>
      <c r="D2667" s="201" t="s">
        <v>213</v>
      </c>
      <c r="E2667" s="224" t="s">
        <v>28</v>
      </c>
      <c r="F2667" s="225" t="s">
        <v>3479</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3480</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3" customFormat="1" ht="11.25">
      <c r="B2669" s="199"/>
      <c r="C2669" s="200"/>
      <c r="D2669" s="201" t="s">
        <v>213</v>
      </c>
      <c r="E2669" s="202" t="s">
        <v>28</v>
      </c>
      <c r="F2669" s="203" t="s">
        <v>3481</v>
      </c>
      <c r="G2669" s="200"/>
      <c r="H2669" s="204">
        <v>43838</v>
      </c>
      <c r="I2669" s="205"/>
      <c r="J2669" s="200"/>
      <c r="K2669" s="200"/>
      <c r="L2669" s="206"/>
      <c r="M2669" s="207"/>
      <c r="N2669" s="208"/>
      <c r="O2669" s="208"/>
      <c r="P2669" s="208"/>
      <c r="Q2669" s="208"/>
      <c r="R2669" s="208"/>
      <c r="S2669" s="208"/>
      <c r="T2669" s="209"/>
      <c r="AT2669" s="210" t="s">
        <v>213</v>
      </c>
      <c r="AU2669" s="210" t="s">
        <v>84</v>
      </c>
      <c r="AV2669" s="13" t="s">
        <v>84</v>
      </c>
      <c r="AW2669" s="13" t="s">
        <v>35</v>
      </c>
      <c r="AX2669" s="13" t="s">
        <v>82</v>
      </c>
      <c r="AY2669" s="210" t="s">
        <v>197</v>
      </c>
    </row>
    <row r="2670" spans="1:65" s="2" customFormat="1" ht="16.5" customHeight="1">
      <c r="A2670" s="37"/>
      <c r="B2670" s="38"/>
      <c r="C2670" s="181" t="s">
        <v>3482</v>
      </c>
      <c r="D2670" s="181" t="s">
        <v>199</v>
      </c>
      <c r="E2670" s="182" t="s">
        <v>3483</v>
      </c>
      <c r="F2670" s="183" t="s">
        <v>3484</v>
      </c>
      <c r="G2670" s="184" t="s">
        <v>3476</v>
      </c>
      <c r="H2670" s="185">
        <v>80099</v>
      </c>
      <c r="I2670" s="186"/>
      <c r="J2670" s="187">
        <f>ROUND(I2670*H2670,2)</f>
        <v>0</v>
      </c>
      <c r="K2670" s="183" t="s">
        <v>28</v>
      </c>
      <c r="L2670" s="42"/>
      <c r="M2670" s="188" t="s">
        <v>28</v>
      </c>
      <c r="N2670" s="189" t="s">
        <v>45</v>
      </c>
      <c r="O2670" s="67"/>
      <c r="P2670" s="190">
        <f>O2670*H2670</f>
        <v>0</v>
      </c>
      <c r="Q2670" s="190">
        <v>0</v>
      </c>
      <c r="R2670" s="190">
        <f>Q2670*H2670</f>
        <v>0</v>
      </c>
      <c r="S2670" s="190">
        <v>0</v>
      </c>
      <c r="T2670" s="191">
        <f>S2670*H2670</f>
        <v>0</v>
      </c>
      <c r="U2670" s="37"/>
      <c r="V2670" s="37"/>
      <c r="W2670" s="37"/>
      <c r="X2670" s="37"/>
      <c r="Y2670" s="37"/>
      <c r="Z2670" s="37"/>
      <c r="AA2670" s="37"/>
      <c r="AB2670" s="37"/>
      <c r="AC2670" s="37"/>
      <c r="AD2670" s="37"/>
      <c r="AE2670" s="37"/>
      <c r="AR2670" s="192" t="s">
        <v>283</v>
      </c>
      <c r="AT2670" s="192" t="s">
        <v>199</v>
      </c>
      <c r="AU2670" s="192" t="s">
        <v>84</v>
      </c>
      <c r="AY2670" s="20" t="s">
        <v>197</v>
      </c>
      <c r="BE2670" s="193">
        <f>IF(N2670="základní",J2670,0)</f>
        <v>0</v>
      </c>
      <c r="BF2670" s="193">
        <f>IF(N2670="snížená",J2670,0)</f>
        <v>0</v>
      </c>
      <c r="BG2670" s="193">
        <f>IF(N2670="zákl. přenesená",J2670,0)</f>
        <v>0</v>
      </c>
      <c r="BH2670" s="193">
        <f>IF(N2670="sníž. přenesená",J2670,0)</f>
        <v>0</v>
      </c>
      <c r="BI2670" s="193">
        <f>IF(N2670="nulová",J2670,0)</f>
        <v>0</v>
      </c>
      <c r="BJ2670" s="20" t="s">
        <v>82</v>
      </c>
      <c r="BK2670" s="193">
        <f>ROUND(I2670*H2670,2)</f>
        <v>0</v>
      </c>
      <c r="BL2670" s="20" t="s">
        <v>283</v>
      </c>
      <c r="BM2670" s="192" t="s">
        <v>3485</v>
      </c>
    </row>
    <row r="2671" spans="1:65" s="15" customFormat="1" ht="11.25">
      <c r="B2671" s="222"/>
      <c r="C2671" s="223"/>
      <c r="D2671" s="201" t="s">
        <v>213</v>
      </c>
      <c r="E2671" s="224" t="s">
        <v>28</v>
      </c>
      <c r="F2671" s="225" t="s">
        <v>3478</v>
      </c>
      <c r="G2671" s="223"/>
      <c r="H2671" s="224" t="s">
        <v>28</v>
      </c>
      <c r="I2671" s="226"/>
      <c r="J2671" s="223"/>
      <c r="K2671" s="223"/>
      <c r="L2671" s="227"/>
      <c r="M2671" s="228"/>
      <c r="N2671" s="229"/>
      <c r="O2671" s="229"/>
      <c r="P2671" s="229"/>
      <c r="Q2671" s="229"/>
      <c r="R2671" s="229"/>
      <c r="S2671" s="229"/>
      <c r="T2671" s="230"/>
      <c r="AT2671" s="231" t="s">
        <v>213</v>
      </c>
      <c r="AU2671" s="231" t="s">
        <v>84</v>
      </c>
      <c r="AV2671" s="15" t="s">
        <v>82</v>
      </c>
      <c r="AW2671" s="15" t="s">
        <v>35</v>
      </c>
      <c r="AX2671" s="15" t="s">
        <v>74</v>
      </c>
      <c r="AY2671" s="231" t="s">
        <v>197</v>
      </c>
    </row>
    <row r="2672" spans="1:65" s="15" customFormat="1" ht="11.25">
      <c r="B2672" s="222"/>
      <c r="C2672" s="223"/>
      <c r="D2672" s="201" t="s">
        <v>213</v>
      </c>
      <c r="E2672" s="224" t="s">
        <v>28</v>
      </c>
      <c r="F2672" s="225" t="s">
        <v>3479</v>
      </c>
      <c r="G2672" s="223"/>
      <c r="H2672" s="224" t="s">
        <v>28</v>
      </c>
      <c r="I2672" s="226"/>
      <c r="J2672" s="223"/>
      <c r="K2672" s="223"/>
      <c r="L2672" s="227"/>
      <c r="M2672" s="228"/>
      <c r="N2672" s="229"/>
      <c r="O2672" s="229"/>
      <c r="P2672" s="229"/>
      <c r="Q2672" s="229"/>
      <c r="R2672" s="229"/>
      <c r="S2672" s="229"/>
      <c r="T2672" s="230"/>
      <c r="AT2672" s="231" t="s">
        <v>213</v>
      </c>
      <c r="AU2672" s="231" t="s">
        <v>84</v>
      </c>
      <c r="AV2672" s="15" t="s">
        <v>82</v>
      </c>
      <c r="AW2672" s="15" t="s">
        <v>35</v>
      </c>
      <c r="AX2672" s="15" t="s">
        <v>74</v>
      </c>
      <c r="AY2672" s="231" t="s">
        <v>197</v>
      </c>
    </row>
    <row r="2673" spans="1:65" s="15" customFormat="1" ht="11.25">
      <c r="B2673" s="222"/>
      <c r="C2673" s="223"/>
      <c r="D2673" s="201" t="s">
        <v>213</v>
      </c>
      <c r="E2673" s="224" t="s">
        <v>28</v>
      </c>
      <c r="F2673" s="225" t="s">
        <v>3480</v>
      </c>
      <c r="G2673" s="223"/>
      <c r="H2673" s="224" t="s">
        <v>28</v>
      </c>
      <c r="I2673" s="226"/>
      <c r="J2673" s="223"/>
      <c r="K2673" s="223"/>
      <c r="L2673" s="227"/>
      <c r="M2673" s="228"/>
      <c r="N2673" s="229"/>
      <c r="O2673" s="229"/>
      <c r="P2673" s="229"/>
      <c r="Q2673" s="229"/>
      <c r="R2673" s="229"/>
      <c r="S2673" s="229"/>
      <c r="T2673" s="230"/>
      <c r="AT2673" s="231" t="s">
        <v>213</v>
      </c>
      <c r="AU2673" s="231" t="s">
        <v>84</v>
      </c>
      <c r="AV2673" s="15" t="s">
        <v>82</v>
      </c>
      <c r="AW2673" s="15" t="s">
        <v>35</v>
      </c>
      <c r="AX2673" s="15" t="s">
        <v>74</v>
      </c>
      <c r="AY2673" s="231" t="s">
        <v>197</v>
      </c>
    </row>
    <row r="2674" spans="1:65" s="13" customFormat="1" ht="11.25">
      <c r="B2674" s="199"/>
      <c r="C2674" s="200"/>
      <c r="D2674" s="201" t="s">
        <v>213</v>
      </c>
      <c r="E2674" s="202" t="s">
        <v>28</v>
      </c>
      <c r="F2674" s="203" t="s">
        <v>3486</v>
      </c>
      <c r="G2674" s="200"/>
      <c r="H2674" s="204">
        <v>66657</v>
      </c>
      <c r="I2674" s="205"/>
      <c r="J2674" s="200"/>
      <c r="K2674" s="200"/>
      <c r="L2674" s="206"/>
      <c r="M2674" s="207"/>
      <c r="N2674" s="208"/>
      <c r="O2674" s="208"/>
      <c r="P2674" s="208"/>
      <c r="Q2674" s="208"/>
      <c r="R2674" s="208"/>
      <c r="S2674" s="208"/>
      <c r="T2674" s="209"/>
      <c r="AT2674" s="210" t="s">
        <v>213</v>
      </c>
      <c r="AU2674" s="210" t="s">
        <v>84</v>
      </c>
      <c r="AV2674" s="13" t="s">
        <v>84</v>
      </c>
      <c r="AW2674" s="13" t="s">
        <v>35</v>
      </c>
      <c r="AX2674" s="13" t="s">
        <v>74</v>
      </c>
      <c r="AY2674" s="210" t="s">
        <v>197</v>
      </c>
    </row>
    <row r="2675" spans="1:65" s="13" customFormat="1" ht="11.25">
      <c r="B2675" s="199"/>
      <c r="C2675" s="200"/>
      <c r="D2675" s="201" t="s">
        <v>213</v>
      </c>
      <c r="E2675" s="202" t="s">
        <v>28</v>
      </c>
      <c r="F2675" s="203" t="s">
        <v>3487</v>
      </c>
      <c r="G2675" s="200"/>
      <c r="H2675" s="204">
        <v>13442</v>
      </c>
      <c r="I2675" s="205"/>
      <c r="J2675" s="200"/>
      <c r="K2675" s="200"/>
      <c r="L2675" s="206"/>
      <c r="M2675" s="207"/>
      <c r="N2675" s="208"/>
      <c r="O2675" s="208"/>
      <c r="P2675" s="208"/>
      <c r="Q2675" s="208"/>
      <c r="R2675" s="208"/>
      <c r="S2675" s="208"/>
      <c r="T2675" s="209"/>
      <c r="AT2675" s="210" t="s">
        <v>213</v>
      </c>
      <c r="AU2675" s="210" t="s">
        <v>84</v>
      </c>
      <c r="AV2675" s="13" t="s">
        <v>84</v>
      </c>
      <c r="AW2675" s="13" t="s">
        <v>35</v>
      </c>
      <c r="AX2675" s="13" t="s">
        <v>74</v>
      </c>
      <c r="AY2675" s="210" t="s">
        <v>197</v>
      </c>
    </row>
    <row r="2676" spans="1:65" s="14" customFormat="1" ht="11.25">
      <c r="B2676" s="211"/>
      <c r="C2676" s="212"/>
      <c r="D2676" s="201" t="s">
        <v>213</v>
      </c>
      <c r="E2676" s="213" t="s">
        <v>28</v>
      </c>
      <c r="F2676" s="214" t="s">
        <v>226</v>
      </c>
      <c r="G2676" s="212"/>
      <c r="H2676" s="215">
        <v>80099</v>
      </c>
      <c r="I2676" s="216"/>
      <c r="J2676" s="212"/>
      <c r="K2676" s="212"/>
      <c r="L2676" s="217"/>
      <c r="M2676" s="218"/>
      <c r="N2676" s="219"/>
      <c r="O2676" s="219"/>
      <c r="P2676" s="219"/>
      <c r="Q2676" s="219"/>
      <c r="R2676" s="219"/>
      <c r="S2676" s="219"/>
      <c r="T2676" s="220"/>
      <c r="AT2676" s="221" t="s">
        <v>213</v>
      </c>
      <c r="AU2676" s="221" t="s">
        <v>84</v>
      </c>
      <c r="AV2676" s="14" t="s">
        <v>204</v>
      </c>
      <c r="AW2676" s="14" t="s">
        <v>35</v>
      </c>
      <c r="AX2676" s="14" t="s">
        <v>82</v>
      </c>
      <c r="AY2676" s="221" t="s">
        <v>197</v>
      </c>
    </row>
    <row r="2677" spans="1:65" s="2" customFormat="1" ht="16.5" customHeight="1">
      <c r="A2677" s="37"/>
      <c r="B2677" s="38"/>
      <c r="C2677" s="181" t="s">
        <v>3488</v>
      </c>
      <c r="D2677" s="181" t="s">
        <v>199</v>
      </c>
      <c r="E2677" s="182" t="s">
        <v>3489</v>
      </c>
      <c r="F2677" s="183" t="s">
        <v>3490</v>
      </c>
      <c r="G2677" s="184" t="s">
        <v>3476</v>
      </c>
      <c r="H2677" s="185">
        <v>1860</v>
      </c>
      <c r="I2677" s="186"/>
      <c r="J2677" s="187">
        <f>ROUND(I2677*H2677,2)</f>
        <v>0</v>
      </c>
      <c r="K2677" s="183" t="s">
        <v>28</v>
      </c>
      <c r="L2677" s="42"/>
      <c r="M2677" s="188" t="s">
        <v>28</v>
      </c>
      <c r="N2677" s="189" t="s">
        <v>45</v>
      </c>
      <c r="O2677" s="67"/>
      <c r="P2677" s="190">
        <f>O2677*H2677</f>
        <v>0</v>
      </c>
      <c r="Q2677" s="190">
        <v>0</v>
      </c>
      <c r="R2677" s="190">
        <f>Q2677*H2677</f>
        <v>0</v>
      </c>
      <c r="S2677" s="190">
        <v>0</v>
      </c>
      <c r="T2677" s="191">
        <f>S2677*H2677</f>
        <v>0</v>
      </c>
      <c r="U2677" s="37"/>
      <c r="V2677" s="37"/>
      <c r="W2677" s="37"/>
      <c r="X2677" s="37"/>
      <c r="Y2677" s="37"/>
      <c r="Z2677" s="37"/>
      <c r="AA2677" s="37"/>
      <c r="AB2677" s="37"/>
      <c r="AC2677" s="37"/>
      <c r="AD2677" s="37"/>
      <c r="AE2677" s="37"/>
      <c r="AR2677" s="192" t="s">
        <v>283</v>
      </c>
      <c r="AT2677" s="192" t="s">
        <v>199</v>
      </c>
      <c r="AU2677" s="192" t="s">
        <v>84</v>
      </c>
      <c r="AY2677" s="20" t="s">
        <v>197</v>
      </c>
      <c r="BE2677" s="193">
        <f>IF(N2677="základní",J2677,0)</f>
        <v>0</v>
      </c>
      <c r="BF2677" s="193">
        <f>IF(N2677="snížená",J2677,0)</f>
        <v>0</v>
      </c>
      <c r="BG2677" s="193">
        <f>IF(N2677="zákl. přenesená",J2677,0)</f>
        <v>0</v>
      </c>
      <c r="BH2677" s="193">
        <f>IF(N2677="sníž. přenesená",J2677,0)</f>
        <v>0</v>
      </c>
      <c r="BI2677" s="193">
        <f>IF(N2677="nulová",J2677,0)</f>
        <v>0</v>
      </c>
      <c r="BJ2677" s="20" t="s">
        <v>82</v>
      </c>
      <c r="BK2677" s="193">
        <f>ROUND(I2677*H2677,2)</f>
        <v>0</v>
      </c>
      <c r="BL2677" s="20" t="s">
        <v>283</v>
      </c>
      <c r="BM2677" s="192" t="s">
        <v>3491</v>
      </c>
    </row>
    <row r="2678" spans="1:65" s="15" customFormat="1" ht="11.25">
      <c r="B2678" s="222"/>
      <c r="C2678" s="223"/>
      <c r="D2678" s="201" t="s">
        <v>213</v>
      </c>
      <c r="E2678" s="224" t="s">
        <v>28</v>
      </c>
      <c r="F2678" s="225" t="s">
        <v>3478</v>
      </c>
      <c r="G2678" s="223"/>
      <c r="H2678" s="224" t="s">
        <v>28</v>
      </c>
      <c r="I2678" s="226"/>
      <c r="J2678" s="223"/>
      <c r="K2678" s="223"/>
      <c r="L2678" s="227"/>
      <c r="M2678" s="228"/>
      <c r="N2678" s="229"/>
      <c r="O2678" s="229"/>
      <c r="P2678" s="229"/>
      <c r="Q2678" s="229"/>
      <c r="R2678" s="229"/>
      <c r="S2678" s="229"/>
      <c r="T2678" s="230"/>
      <c r="AT2678" s="231" t="s">
        <v>213</v>
      </c>
      <c r="AU2678" s="231" t="s">
        <v>84</v>
      </c>
      <c r="AV2678" s="15" t="s">
        <v>82</v>
      </c>
      <c r="AW2678" s="15" t="s">
        <v>35</v>
      </c>
      <c r="AX2678" s="15" t="s">
        <v>74</v>
      </c>
      <c r="AY2678" s="231" t="s">
        <v>197</v>
      </c>
    </row>
    <row r="2679" spans="1:65" s="15" customFormat="1" ht="11.25">
      <c r="B2679" s="222"/>
      <c r="C2679" s="223"/>
      <c r="D2679" s="201" t="s">
        <v>213</v>
      </c>
      <c r="E2679" s="224" t="s">
        <v>28</v>
      </c>
      <c r="F2679" s="225" t="s">
        <v>3479</v>
      </c>
      <c r="G2679" s="223"/>
      <c r="H2679" s="224" t="s">
        <v>28</v>
      </c>
      <c r="I2679" s="226"/>
      <c r="J2679" s="223"/>
      <c r="K2679" s="223"/>
      <c r="L2679" s="227"/>
      <c r="M2679" s="228"/>
      <c r="N2679" s="229"/>
      <c r="O2679" s="229"/>
      <c r="P2679" s="229"/>
      <c r="Q2679" s="229"/>
      <c r="R2679" s="229"/>
      <c r="S2679" s="229"/>
      <c r="T2679" s="230"/>
      <c r="AT2679" s="231" t="s">
        <v>213</v>
      </c>
      <c r="AU2679" s="231" t="s">
        <v>84</v>
      </c>
      <c r="AV2679" s="15" t="s">
        <v>82</v>
      </c>
      <c r="AW2679" s="15" t="s">
        <v>35</v>
      </c>
      <c r="AX2679" s="15" t="s">
        <v>74</v>
      </c>
      <c r="AY2679" s="231" t="s">
        <v>197</v>
      </c>
    </row>
    <row r="2680" spans="1:65" s="15" customFormat="1" ht="11.25">
      <c r="B2680" s="222"/>
      <c r="C2680" s="223"/>
      <c r="D2680" s="201" t="s">
        <v>213</v>
      </c>
      <c r="E2680" s="224" t="s">
        <v>28</v>
      </c>
      <c r="F2680" s="225" t="s">
        <v>3480</v>
      </c>
      <c r="G2680" s="223"/>
      <c r="H2680" s="224" t="s">
        <v>28</v>
      </c>
      <c r="I2680" s="226"/>
      <c r="J2680" s="223"/>
      <c r="K2680" s="223"/>
      <c r="L2680" s="227"/>
      <c r="M2680" s="228"/>
      <c r="N2680" s="229"/>
      <c r="O2680" s="229"/>
      <c r="P2680" s="229"/>
      <c r="Q2680" s="229"/>
      <c r="R2680" s="229"/>
      <c r="S2680" s="229"/>
      <c r="T2680" s="230"/>
      <c r="AT2680" s="231" t="s">
        <v>213</v>
      </c>
      <c r="AU2680" s="231" t="s">
        <v>84</v>
      </c>
      <c r="AV2680" s="15" t="s">
        <v>82</v>
      </c>
      <c r="AW2680" s="15" t="s">
        <v>35</v>
      </c>
      <c r="AX2680" s="15" t="s">
        <v>74</v>
      </c>
      <c r="AY2680" s="231" t="s">
        <v>197</v>
      </c>
    </row>
    <row r="2681" spans="1:65" s="13" customFormat="1" ht="11.25">
      <c r="B2681" s="199"/>
      <c r="C2681" s="200"/>
      <c r="D2681" s="201" t="s">
        <v>213</v>
      </c>
      <c r="E2681" s="202" t="s">
        <v>28</v>
      </c>
      <c r="F2681" s="203" t="s">
        <v>3492</v>
      </c>
      <c r="G2681" s="200"/>
      <c r="H2681" s="204">
        <v>1860</v>
      </c>
      <c r="I2681" s="205"/>
      <c r="J2681" s="200"/>
      <c r="K2681" s="200"/>
      <c r="L2681" s="206"/>
      <c r="M2681" s="207"/>
      <c r="N2681" s="208"/>
      <c r="O2681" s="208"/>
      <c r="P2681" s="208"/>
      <c r="Q2681" s="208"/>
      <c r="R2681" s="208"/>
      <c r="S2681" s="208"/>
      <c r="T2681" s="209"/>
      <c r="AT2681" s="210" t="s">
        <v>213</v>
      </c>
      <c r="AU2681" s="210" t="s">
        <v>84</v>
      </c>
      <c r="AV2681" s="13" t="s">
        <v>84</v>
      </c>
      <c r="AW2681" s="13" t="s">
        <v>35</v>
      </c>
      <c r="AX2681" s="13" t="s">
        <v>82</v>
      </c>
      <c r="AY2681" s="210" t="s">
        <v>197</v>
      </c>
    </row>
    <row r="2682" spans="1:65" s="2" customFormat="1" ht="21.75" customHeight="1">
      <c r="A2682" s="37"/>
      <c r="B2682" s="38"/>
      <c r="C2682" s="181" t="s">
        <v>3493</v>
      </c>
      <c r="D2682" s="181" t="s">
        <v>199</v>
      </c>
      <c r="E2682" s="182" t="s">
        <v>3494</v>
      </c>
      <c r="F2682" s="183" t="s">
        <v>3495</v>
      </c>
      <c r="G2682" s="184" t="s">
        <v>1591</v>
      </c>
      <c r="H2682" s="185">
        <v>1</v>
      </c>
      <c r="I2682" s="186"/>
      <c r="J2682" s="187">
        <f>ROUND(I2682*H2682,2)</f>
        <v>0</v>
      </c>
      <c r="K2682" s="183" t="s">
        <v>28</v>
      </c>
      <c r="L2682" s="42"/>
      <c r="M2682" s="188" t="s">
        <v>28</v>
      </c>
      <c r="N2682" s="189" t="s">
        <v>45</v>
      </c>
      <c r="O2682" s="67"/>
      <c r="P2682" s="190">
        <f>O2682*H2682</f>
        <v>0</v>
      </c>
      <c r="Q2682" s="190">
        <v>0</v>
      </c>
      <c r="R2682" s="190">
        <f>Q2682*H2682</f>
        <v>0</v>
      </c>
      <c r="S2682" s="190">
        <v>0</v>
      </c>
      <c r="T2682" s="191">
        <f>S2682*H2682</f>
        <v>0</v>
      </c>
      <c r="U2682" s="37"/>
      <c r="V2682" s="37"/>
      <c r="W2682" s="37"/>
      <c r="X2682" s="37"/>
      <c r="Y2682" s="37"/>
      <c r="Z2682" s="37"/>
      <c r="AA2682" s="37"/>
      <c r="AB2682" s="37"/>
      <c r="AC2682" s="37"/>
      <c r="AD2682" s="37"/>
      <c r="AE2682" s="37"/>
      <c r="AR2682" s="192" t="s">
        <v>283</v>
      </c>
      <c r="AT2682" s="192" t="s">
        <v>199</v>
      </c>
      <c r="AU2682" s="192" t="s">
        <v>84</v>
      </c>
      <c r="AY2682" s="20" t="s">
        <v>197</v>
      </c>
      <c r="BE2682" s="193">
        <f>IF(N2682="základní",J2682,0)</f>
        <v>0</v>
      </c>
      <c r="BF2682" s="193">
        <f>IF(N2682="snížená",J2682,0)</f>
        <v>0</v>
      </c>
      <c r="BG2682" s="193">
        <f>IF(N2682="zákl. přenesená",J2682,0)</f>
        <v>0</v>
      </c>
      <c r="BH2682" s="193">
        <f>IF(N2682="sníž. přenesená",J2682,0)</f>
        <v>0</v>
      </c>
      <c r="BI2682" s="193">
        <f>IF(N2682="nulová",J2682,0)</f>
        <v>0</v>
      </c>
      <c r="BJ2682" s="20" t="s">
        <v>82</v>
      </c>
      <c r="BK2682" s="193">
        <f>ROUND(I2682*H2682,2)</f>
        <v>0</v>
      </c>
      <c r="BL2682" s="20" t="s">
        <v>283</v>
      </c>
      <c r="BM2682" s="192" t="s">
        <v>3496</v>
      </c>
    </row>
    <row r="2683" spans="1:65" s="15" customFormat="1" ht="11.25">
      <c r="B2683" s="222"/>
      <c r="C2683" s="223"/>
      <c r="D2683" s="201" t="s">
        <v>213</v>
      </c>
      <c r="E2683" s="224" t="s">
        <v>28</v>
      </c>
      <c r="F2683" s="225" t="s">
        <v>3497</v>
      </c>
      <c r="G2683" s="223"/>
      <c r="H2683" s="224" t="s">
        <v>28</v>
      </c>
      <c r="I2683" s="226"/>
      <c r="J2683" s="223"/>
      <c r="K2683" s="223"/>
      <c r="L2683" s="227"/>
      <c r="M2683" s="228"/>
      <c r="N2683" s="229"/>
      <c r="O2683" s="229"/>
      <c r="P2683" s="229"/>
      <c r="Q2683" s="229"/>
      <c r="R2683" s="229"/>
      <c r="S2683" s="229"/>
      <c r="T2683" s="230"/>
      <c r="AT2683" s="231" t="s">
        <v>213</v>
      </c>
      <c r="AU2683" s="231" t="s">
        <v>84</v>
      </c>
      <c r="AV2683" s="15" t="s">
        <v>82</v>
      </c>
      <c r="AW2683" s="15" t="s">
        <v>35</v>
      </c>
      <c r="AX2683" s="15" t="s">
        <v>74</v>
      </c>
      <c r="AY2683" s="231" t="s">
        <v>197</v>
      </c>
    </row>
    <row r="2684" spans="1:65" s="15" customFormat="1" ht="11.25">
      <c r="B2684" s="222"/>
      <c r="C2684" s="223"/>
      <c r="D2684" s="201" t="s">
        <v>213</v>
      </c>
      <c r="E2684" s="224" t="s">
        <v>28</v>
      </c>
      <c r="F2684" s="225" t="s">
        <v>3480</v>
      </c>
      <c r="G2684" s="223"/>
      <c r="H2684" s="224" t="s">
        <v>28</v>
      </c>
      <c r="I2684" s="226"/>
      <c r="J2684" s="223"/>
      <c r="K2684" s="223"/>
      <c r="L2684" s="227"/>
      <c r="M2684" s="228"/>
      <c r="N2684" s="229"/>
      <c r="O2684" s="229"/>
      <c r="P2684" s="229"/>
      <c r="Q2684" s="229"/>
      <c r="R2684" s="229"/>
      <c r="S2684" s="229"/>
      <c r="T2684" s="230"/>
      <c r="AT2684" s="231" t="s">
        <v>213</v>
      </c>
      <c r="AU2684" s="231" t="s">
        <v>84</v>
      </c>
      <c r="AV2684" s="15" t="s">
        <v>82</v>
      </c>
      <c r="AW2684" s="15" t="s">
        <v>35</v>
      </c>
      <c r="AX2684" s="15" t="s">
        <v>74</v>
      </c>
      <c r="AY2684" s="231" t="s">
        <v>197</v>
      </c>
    </row>
    <row r="2685" spans="1:65" s="13" customFormat="1" ht="11.25">
      <c r="B2685" s="199"/>
      <c r="C2685" s="200"/>
      <c r="D2685" s="201" t="s">
        <v>213</v>
      </c>
      <c r="E2685" s="202" t="s">
        <v>28</v>
      </c>
      <c r="F2685" s="203" t="s">
        <v>3498</v>
      </c>
      <c r="G2685" s="200"/>
      <c r="H2685" s="204">
        <v>1</v>
      </c>
      <c r="I2685" s="205"/>
      <c r="J2685" s="200"/>
      <c r="K2685" s="200"/>
      <c r="L2685" s="206"/>
      <c r="M2685" s="207"/>
      <c r="N2685" s="208"/>
      <c r="O2685" s="208"/>
      <c r="P2685" s="208"/>
      <c r="Q2685" s="208"/>
      <c r="R2685" s="208"/>
      <c r="S2685" s="208"/>
      <c r="T2685" s="209"/>
      <c r="AT2685" s="210" t="s">
        <v>213</v>
      </c>
      <c r="AU2685" s="210" t="s">
        <v>84</v>
      </c>
      <c r="AV2685" s="13" t="s">
        <v>84</v>
      </c>
      <c r="AW2685" s="13" t="s">
        <v>35</v>
      </c>
      <c r="AX2685" s="13" t="s">
        <v>82</v>
      </c>
      <c r="AY2685" s="210" t="s">
        <v>197</v>
      </c>
    </row>
    <row r="2686" spans="1:65" s="2" customFormat="1" ht="16.5" customHeight="1">
      <c r="A2686" s="37"/>
      <c r="B2686" s="38"/>
      <c r="C2686" s="181" t="s">
        <v>3499</v>
      </c>
      <c r="D2686" s="181" t="s">
        <v>199</v>
      </c>
      <c r="E2686" s="182" t="s">
        <v>3500</v>
      </c>
      <c r="F2686" s="183" t="s">
        <v>3501</v>
      </c>
      <c r="G2686" s="184" t="s">
        <v>1591</v>
      </c>
      <c r="H2686" s="185">
        <v>1</v>
      </c>
      <c r="I2686" s="186"/>
      <c r="J2686" s="187">
        <f>ROUND(I2686*H2686,2)</f>
        <v>0</v>
      </c>
      <c r="K2686" s="183" t="s">
        <v>28</v>
      </c>
      <c r="L2686" s="42"/>
      <c r="M2686" s="188" t="s">
        <v>28</v>
      </c>
      <c r="N2686" s="189" t="s">
        <v>45</v>
      </c>
      <c r="O2686" s="67"/>
      <c r="P2686" s="190">
        <f>O2686*H2686</f>
        <v>0</v>
      </c>
      <c r="Q2686" s="190">
        <v>0</v>
      </c>
      <c r="R2686" s="190">
        <f>Q2686*H2686</f>
        <v>0</v>
      </c>
      <c r="S2686" s="190">
        <v>0</v>
      </c>
      <c r="T2686" s="191">
        <f>S2686*H2686</f>
        <v>0</v>
      </c>
      <c r="U2686" s="37"/>
      <c r="V2686" s="37"/>
      <c r="W2686" s="37"/>
      <c r="X2686" s="37"/>
      <c r="Y2686" s="37"/>
      <c r="Z2686" s="37"/>
      <c r="AA2686" s="37"/>
      <c r="AB2686" s="37"/>
      <c r="AC2686" s="37"/>
      <c r="AD2686" s="37"/>
      <c r="AE2686" s="37"/>
      <c r="AR2686" s="192" t="s">
        <v>283</v>
      </c>
      <c r="AT2686" s="192" t="s">
        <v>199</v>
      </c>
      <c r="AU2686" s="192" t="s">
        <v>84</v>
      </c>
      <c r="AY2686" s="20" t="s">
        <v>197</v>
      </c>
      <c r="BE2686" s="193">
        <f>IF(N2686="základní",J2686,0)</f>
        <v>0</v>
      </c>
      <c r="BF2686" s="193">
        <f>IF(N2686="snížená",J2686,0)</f>
        <v>0</v>
      </c>
      <c r="BG2686" s="193">
        <f>IF(N2686="zákl. přenesená",J2686,0)</f>
        <v>0</v>
      </c>
      <c r="BH2686" s="193">
        <f>IF(N2686="sníž. přenesená",J2686,0)</f>
        <v>0</v>
      </c>
      <c r="BI2686" s="193">
        <f>IF(N2686="nulová",J2686,0)</f>
        <v>0</v>
      </c>
      <c r="BJ2686" s="20" t="s">
        <v>82</v>
      </c>
      <c r="BK2686" s="193">
        <f>ROUND(I2686*H2686,2)</f>
        <v>0</v>
      </c>
      <c r="BL2686" s="20" t="s">
        <v>283</v>
      </c>
      <c r="BM2686" s="192" t="s">
        <v>3502</v>
      </c>
    </row>
    <row r="2687" spans="1:65" s="15" customFormat="1" ht="11.25">
      <c r="B2687" s="222"/>
      <c r="C2687" s="223"/>
      <c r="D2687" s="201" t="s">
        <v>213</v>
      </c>
      <c r="E2687" s="224" t="s">
        <v>28</v>
      </c>
      <c r="F2687" s="225" t="s">
        <v>3497</v>
      </c>
      <c r="G2687" s="223"/>
      <c r="H2687" s="224" t="s">
        <v>28</v>
      </c>
      <c r="I2687" s="226"/>
      <c r="J2687" s="223"/>
      <c r="K2687" s="223"/>
      <c r="L2687" s="227"/>
      <c r="M2687" s="228"/>
      <c r="N2687" s="229"/>
      <c r="O2687" s="229"/>
      <c r="P2687" s="229"/>
      <c r="Q2687" s="229"/>
      <c r="R2687" s="229"/>
      <c r="S2687" s="229"/>
      <c r="T2687" s="230"/>
      <c r="AT2687" s="231" t="s">
        <v>213</v>
      </c>
      <c r="AU2687" s="231" t="s">
        <v>84</v>
      </c>
      <c r="AV2687" s="15" t="s">
        <v>82</v>
      </c>
      <c r="AW2687" s="15" t="s">
        <v>35</v>
      </c>
      <c r="AX2687" s="15" t="s">
        <v>74</v>
      </c>
      <c r="AY2687" s="231" t="s">
        <v>197</v>
      </c>
    </row>
    <row r="2688" spans="1:65" s="15" customFormat="1" ht="11.25">
      <c r="B2688" s="222"/>
      <c r="C2688" s="223"/>
      <c r="D2688" s="201" t="s">
        <v>213</v>
      </c>
      <c r="E2688" s="224" t="s">
        <v>28</v>
      </c>
      <c r="F2688" s="225" t="s">
        <v>3480</v>
      </c>
      <c r="G2688" s="223"/>
      <c r="H2688" s="224" t="s">
        <v>28</v>
      </c>
      <c r="I2688" s="226"/>
      <c r="J2688" s="223"/>
      <c r="K2688" s="223"/>
      <c r="L2688" s="227"/>
      <c r="M2688" s="228"/>
      <c r="N2688" s="229"/>
      <c r="O2688" s="229"/>
      <c r="P2688" s="229"/>
      <c r="Q2688" s="229"/>
      <c r="R2688" s="229"/>
      <c r="S2688" s="229"/>
      <c r="T2688" s="230"/>
      <c r="AT2688" s="231" t="s">
        <v>213</v>
      </c>
      <c r="AU2688" s="231" t="s">
        <v>84</v>
      </c>
      <c r="AV2688" s="15" t="s">
        <v>82</v>
      </c>
      <c r="AW2688" s="15" t="s">
        <v>35</v>
      </c>
      <c r="AX2688" s="15" t="s">
        <v>74</v>
      </c>
      <c r="AY2688" s="231" t="s">
        <v>197</v>
      </c>
    </row>
    <row r="2689" spans="1:65" s="13" customFormat="1" ht="11.25">
      <c r="B2689" s="199"/>
      <c r="C2689" s="200"/>
      <c r="D2689" s="201" t="s">
        <v>213</v>
      </c>
      <c r="E2689" s="202" t="s">
        <v>28</v>
      </c>
      <c r="F2689" s="203" t="s">
        <v>3503</v>
      </c>
      <c r="G2689" s="200"/>
      <c r="H2689" s="204">
        <v>1</v>
      </c>
      <c r="I2689" s="205"/>
      <c r="J2689" s="200"/>
      <c r="K2689" s="200"/>
      <c r="L2689" s="206"/>
      <c r="M2689" s="207"/>
      <c r="N2689" s="208"/>
      <c r="O2689" s="208"/>
      <c r="P2689" s="208"/>
      <c r="Q2689" s="208"/>
      <c r="R2689" s="208"/>
      <c r="S2689" s="208"/>
      <c r="T2689" s="209"/>
      <c r="AT2689" s="210" t="s">
        <v>213</v>
      </c>
      <c r="AU2689" s="210" t="s">
        <v>84</v>
      </c>
      <c r="AV2689" s="13" t="s">
        <v>84</v>
      </c>
      <c r="AW2689" s="13" t="s">
        <v>35</v>
      </c>
      <c r="AX2689" s="13" t="s">
        <v>82</v>
      </c>
      <c r="AY2689" s="210" t="s">
        <v>197</v>
      </c>
    </row>
    <row r="2690" spans="1:65" s="2" customFormat="1" ht="16.5" customHeight="1">
      <c r="A2690" s="37"/>
      <c r="B2690" s="38"/>
      <c r="C2690" s="181" t="s">
        <v>3504</v>
      </c>
      <c r="D2690" s="181" t="s">
        <v>199</v>
      </c>
      <c r="E2690" s="182" t="s">
        <v>3505</v>
      </c>
      <c r="F2690" s="183" t="s">
        <v>3506</v>
      </c>
      <c r="G2690" s="184" t="s">
        <v>1591</v>
      </c>
      <c r="H2690" s="185">
        <v>1</v>
      </c>
      <c r="I2690" s="186"/>
      <c r="J2690" s="187">
        <f>ROUND(I2690*H2690,2)</f>
        <v>0</v>
      </c>
      <c r="K2690" s="183" t="s">
        <v>28</v>
      </c>
      <c r="L2690" s="42"/>
      <c r="M2690" s="188" t="s">
        <v>28</v>
      </c>
      <c r="N2690" s="189" t="s">
        <v>45</v>
      </c>
      <c r="O2690" s="67"/>
      <c r="P2690" s="190">
        <f>O2690*H2690</f>
        <v>0</v>
      </c>
      <c r="Q2690" s="190">
        <v>0</v>
      </c>
      <c r="R2690" s="190">
        <f>Q2690*H2690</f>
        <v>0</v>
      </c>
      <c r="S2690" s="190">
        <v>0</v>
      </c>
      <c r="T2690" s="191">
        <f>S2690*H2690</f>
        <v>0</v>
      </c>
      <c r="U2690" s="37"/>
      <c r="V2690" s="37"/>
      <c r="W2690" s="37"/>
      <c r="X2690" s="37"/>
      <c r="Y2690" s="37"/>
      <c r="Z2690" s="37"/>
      <c r="AA2690" s="37"/>
      <c r="AB2690" s="37"/>
      <c r="AC2690" s="37"/>
      <c r="AD2690" s="37"/>
      <c r="AE2690" s="37"/>
      <c r="AR2690" s="192" t="s">
        <v>283</v>
      </c>
      <c r="AT2690" s="192" t="s">
        <v>199</v>
      </c>
      <c r="AU2690" s="192" t="s">
        <v>84</v>
      </c>
      <c r="AY2690" s="20" t="s">
        <v>197</v>
      </c>
      <c r="BE2690" s="193">
        <f>IF(N2690="základní",J2690,0)</f>
        <v>0</v>
      </c>
      <c r="BF2690" s="193">
        <f>IF(N2690="snížená",J2690,0)</f>
        <v>0</v>
      </c>
      <c r="BG2690" s="193">
        <f>IF(N2690="zákl. přenesená",J2690,0)</f>
        <v>0</v>
      </c>
      <c r="BH2690" s="193">
        <f>IF(N2690="sníž. přenesená",J2690,0)</f>
        <v>0</v>
      </c>
      <c r="BI2690" s="193">
        <f>IF(N2690="nulová",J2690,0)</f>
        <v>0</v>
      </c>
      <c r="BJ2690" s="20" t="s">
        <v>82</v>
      </c>
      <c r="BK2690" s="193">
        <f>ROUND(I2690*H2690,2)</f>
        <v>0</v>
      </c>
      <c r="BL2690" s="20" t="s">
        <v>283</v>
      </c>
      <c r="BM2690" s="192" t="s">
        <v>3507</v>
      </c>
    </row>
    <row r="2691" spans="1:65" s="15" customFormat="1" ht="11.25">
      <c r="B2691" s="222"/>
      <c r="C2691" s="223"/>
      <c r="D2691" s="201" t="s">
        <v>213</v>
      </c>
      <c r="E2691" s="224" t="s">
        <v>28</v>
      </c>
      <c r="F2691" s="225" t="s">
        <v>3497</v>
      </c>
      <c r="G2691" s="223"/>
      <c r="H2691" s="224" t="s">
        <v>28</v>
      </c>
      <c r="I2691" s="226"/>
      <c r="J2691" s="223"/>
      <c r="K2691" s="223"/>
      <c r="L2691" s="227"/>
      <c r="M2691" s="228"/>
      <c r="N2691" s="229"/>
      <c r="O2691" s="229"/>
      <c r="P2691" s="229"/>
      <c r="Q2691" s="229"/>
      <c r="R2691" s="229"/>
      <c r="S2691" s="229"/>
      <c r="T2691" s="230"/>
      <c r="AT2691" s="231" t="s">
        <v>213</v>
      </c>
      <c r="AU2691" s="231" t="s">
        <v>84</v>
      </c>
      <c r="AV2691" s="15" t="s">
        <v>82</v>
      </c>
      <c r="AW2691" s="15" t="s">
        <v>35</v>
      </c>
      <c r="AX2691" s="15" t="s">
        <v>74</v>
      </c>
      <c r="AY2691" s="231" t="s">
        <v>197</v>
      </c>
    </row>
    <row r="2692" spans="1:65" s="15" customFormat="1" ht="11.25">
      <c r="B2692" s="222"/>
      <c r="C2692" s="223"/>
      <c r="D2692" s="201" t="s">
        <v>213</v>
      </c>
      <c r="E2692" s="224" t="s">
        <v>28</v>
      </c>
      <c r="F2692" s="225" t="s">
        <v>3480</v>
      </c>
      <c r="G2692" s="223"/>
      <c r="H2692" s="224" t="s">
        <v>28</v>
      </c>
      <c r="I2692" s="226"/>
      <c r="J2692" s="223"/>
      <c r="K2692" s="223"/>
      <c r="L2692" s="227"/>
      <c r="M2692" s="228"/>
      <c r="N2692" s="229"/>
      <c r="O2692" s="229"/>
      <c r="P2692" s="229"/>
      <c r="Q2692" s="229"/>
      <c r="R2692" s="229"/>
      <c r="S2692" s="229"/>
      <c r="T2692" s="230"/>
      <c r="AT2692" s="231" t="s">
        <v>213</v>
      </c>
      <c r="AU2692" s="231" t="s">
        <v>84</v>
      </c>
      <c r="AV2692" s="15" t="s">
        <v>82</v>
      </c>
      <c r="AW2692" s="15" t="s">
        <v>35</v>
      </c>
      <c r="AX2692" s="15" t="s">
        <v>74</v>
      </c>
      <c r="AY2692" s="231" t="s">
        <v>197</v>
      </c>
    </row>
    <row r="2693" spans="1:65" s="13" customFormat="1" ht="11.25">
      <c r="B2693" s="199"/>
      <c r="C2693" s="200"/>
      <c r="D2693" s="201" t="s">
        <v>213</v>
      </c>
      <c r="E2693" s="202" t="s">
        <v>28</v>
      </c>
      <c r="F2693" s="203" t="s">
        <v>3508</v>
      </c>
      <c r="G2693" s="200"/>
      <c r="H2693" s="204">
        <v>1</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82</v>
      </c>
      <c r="AY2693" s="210" t="s">
        <v>197</v>
      </c>
    </row>
    <row r="2694" spans="1:65" s="2" customFormat="1" ht="16.5" customHeight="1">
      <c r="A2694" s="37"/>
      <c r="B2694" s="38"/>
      <c r="C2694" s="181" t="s">
        <v>3509</v>
      </c>
      <c r="D2694" s="181" t="s">
        <v>199</v>
      </c>
      <c r="E2694" s="182" t="s">
        <v>3510</v>
      </c>
      <c r="F2694" s="183" t="s">
        <v>3511</v>
      </c>
      <c r="G2694" s="184" t="s">
        <v>3476</v>
      </c>
      <c r="H2694" s="185">
        <v>1570</v>
      </c>
      <c r="I2694" s="186"/>
      <c r="J2694" s="187">
        <f>ROUND(I2694*H2694,2)</f>
        <v>0</v>
      </c>
      <c r="K2694" s="183" t="s">
        <v>28</v>
      </c>
      <c r="L2694" s="42"/>
      <c r="M2694" s="188" t="s">
        <v>28</v>
      </c>
      <c r="N2694" s="189" t="s">
        <v>45</v>
      </c>
      <c r="O2694" s="67"/>
      <c r="P2694" s="190">
        <f>O2694*H2694</f>
        <v>0</v>
      </c>
      <c r="Q2694" s="190">
        <v>0</v>
      </c>
      <c r="R2694" s="190">
        <f>Q2694*H2694</f>
        <v>0</v>
      </c>
      <c r="S2694" s="190">
        <v>0</v>
      </c>
      <c r="T2694" s="191">
        <f>S2694*H2694</f>
        <v>0</v>
      </c>
      <c r="U2694" s="37"/>
      <c r="V2694" s="37"/>
      <c r="W2694" s="37"/>
      <c r="X2694" s="37"/>
      <c r="Y2694" s="37"/>
      <c r="Z2694" s="37"/>
      <c r="AA2694" s="37"/>
      <c r="AB2694" s="37"/>
      <c r="AC2694" s="37"/>
      <c r="AD2694" s="37"/>
      <c r="AE2694" s="37"/>
      <c r="AR2694" s="192" t="s">
        <v>283</v>
      </c>
      <c r="AT2694" s="192" t="s">
        <v>199</v>
      </c>
      <c r="AU2694" s="192" t="s">
        <v>84</v>
      </c>
      <c r="AY2694" s="20" t="s">
        <v>197</v>
      </c>
      <c r="BE2694" s="193">
        <f>IF(N2694="základní",J2694,0)</f>
        <v>0</v>
      </c>
      <c r="BF2694" s="193">
        <f>IF(N2694="snížená",J2694,0)</f>
        <v>0</v>
      </c>
      <c r="BG2694" s="193">
        <f>IF(N2694="zákl. přenesená",J2694,0)</f>
        <v>0</v>
      </c>
      <c r="BH2694" s="193">
        <f>IF(N2694="sníž. přenesená",J2694,0)</f>
        <v>0</v>
      </c>
      <c r="BI2694" s="193">
        <f>IF(N2694="nulová",J2694,0)</f>
        <v>0</v>
      </c>
      <c r="BJ2694" s="20" t="s">
        <v>82</v>
      </c>
      <c r="BK2694" s="193">
        <f>ROUND(I2694*H2694,2)</f>
        <v>0</v>
      </c>
      <c r="BL2694" s="20" t="s">
        <v>283</v>
      </c>
      <c r="BM2694" s="192" t="s">
        <v>3512</v>
      </c>
    </row>
    <row r="2695" spans="1:65" s="15" customFormat="1" ht="11.25">
      <c r="B2695" s="222"/>
      <c r="C2695" s="223"/>
      <c r="D2695" s="201" t="s">
        <v>213</v>
      </c>
      <c r="E2695" s="224" t="s">
        <v>28</v>
      </c>
      <c r="F2695" s="225" t="s">
        <v>3497</v>
      </c>
      <c r="G2695" s="223"/>
      <c r="H2695" s="224" t="s">
        <v>28</v>
      </c>
      <c r="I2695" s="226"/>
      <c r="J2695" s="223"/>
      <c r="K2695" s="223"/>
      <c r="L2695" s="227"/>
      <c r="M2695" s="228"/>
      <c r="N2695" s="229"/>
      <c r="O2695" s="229"/>
      <c r="P2695" s="229"/>
      <c r="Q2695" s="229"/>
      <c r="R2695" s="229"/>
      <c r="S2695" s="229"/>
      <c r="T2695" s="230"/>
      <c r="AT2695" s="231" t="s">
        <v>213</v>
      </c>
      <c r="AU2695" s="231" t="s">
        <v>84</v>
      </c>
      <c r="AV2695" s="15" t="s">
        <v>82</v>
      </c>
      <c r="AW2695" s="15" t="s">
        <v>35</v>
      </c>
      <c r="AX2695" s="15" t="s">
        <v>74</v>
      </c>
      <c r="AY2695" s="231" t="s">
        <v>197</v>
      </c>
    </row>
    <row r="2696" spans="1:65" s="15" customFormat="1" ht="11.25">
      <c r="B2696" s="222"/>
      <c r="C2696" s="223"/>
      <c r="D2696" s="201" t="s">
        <v>213</v>
      </c>
      <c r="E2696" s="224" t="s">
        <v>28</v>
      </c>
      <c r="F2696" s="225" t="s">
        <v>3480</v>
      </c>
      <c r="G2696" s="223"/>
      <c r="H2696" s="224" t="s">
        <v>28</v>
      </c>
      <c r="I2696" s="226"/>
      <c r="J2696" s="223"/>
      <c r="K2696" s="223"/>
      <c r="L2696" s="227"/>
      <c r="M2696" s="228"/>
      <c r="N2696" s="229"/>
      <c r="O2696" s="229"/>
      <c r="P2696" s="229"/>
      <c r="Q2696" s="229"/>
      <c r="R2696" s="229"/>
      <c r="S2696" s="229"/>
      <c r="T2696" s="230"/>
      <c r="AT2696" s="231" t="s">
        <v>213</v>
      </c>
      <c r="AU2696" s="231" t="s">
        <v>84</v>
      </c>
      <c r="AV2696" s="15" t="s">
        <v>82</v>
      </c>
      <c r="AW2696" s="15" t="s">
        <v>35</v>
      </c>
      <c r="AX2696" s="15" t="s">
        <v>74</v>
      </c>
      <c r="AY2696" s="231" t="s">
        <v>197</v>
      </c>
    </row>
    <row r="2697" spans="1:65" s="13" customFormat="1" ht="11.25">
      <c r="B2697" s="199"/>
      <c r="C2697" s="200"/>
      <c r="D2697" s="201" t="s">
        <v>213</v>
      </c>
      <c r="E2697" s="202" t="s">
        <v>28</v>
      </c>
      <c r="F2697" s="203" t="s">
        <v>3513</v>
      </c>
      <c r="G2697" s="200"/>
      <c r="H2697" s="204">
        <v>1570</v>
      </c>
      <c r="I2697" s="205"/>
      <c r="J2697" s="200"/>
      <c r="K2697" s="200"/>
      <c r="L2697" s="206"/>
      <c r="M2697" s="207"/>
      <c r="N2697" s="208"/>
      <c r="O2697" s="208"/>
      <c r="P2697" s="208"/>
      <c r="Q2697" s="208"/>
      <c r="R2697" s="208"/>
      <c r="S2697" s="208"/>
      <c r="T2697" s="209"/>
      <c r="AT2697" s="210" t="s">
        <v>213</v>
      </c>
      <c r="AU2697" s="210" t="s">
        <v>84</v>
      </c>
      <c r="AV2697" s="13" t="s">
        <v>84</v>
      </c>
      <c r="AW2697" s="13" t="s">
        <v>35</v>
      </c>
      <c r="AX2697" s="13" t="s">
        <v>82</v>
      </c>
      <c r="AY2697" s="210" t="s">
        <v>197</v>
      </c>
    </row>
    <row r="2698" spans="1:65" s="2" customFormat="1" ht="24.2" customHeight="1">
      <c r="A2698" s="37"/>
      <c r="B2698" s="38"/>
      <c r="C2698" s="181" t="s">
        <v>3514</v>
      </c>
      <c r="D2698" s="181" t="s">
        <v>199</v>
      </c>
      <c r="E2698" s="182" t="s">
        <v>3515</v>
      </c>
      <c r="F2698" s="183" t="s">
        <v>3516</v>
      </c>
      <c r="G2698" s="184" t="s">
        <v>2978</v>
      </c>
      <c r="H2698" s="260"/>
      <c r="I2698" s="186"/>
      <c r="J2698" s="187">
        <f>ROUND(I2698*H2698,2)</f>
        <v>0</v>
      </c>
      <c r="K2698" s="183" t="s">
        <v>203</v>
      </c>
      <c r="L2698" s="42"/>
      <c r="M2698" s="188" t="s">
        <v>28</v>
      </c>
      <c r="N2698" s="189" t="s">
        <v>45</v>
      </c>
      <c r="O2698" s="67"/>
      <c r="P2698" s="190">
        <f>O2698*H2698</f>
        <v>0</v>
      </c>
      <c r="Q2698" s="190">
        <v>0</v>
      </c>
      <c r="R2698" s="190">
        <f>Q2698*H2698</f>
        <v>0</v>
      </c>
      <c r="S2698" s="190">
        <v>0</v>
      </c>
      <c r="T2698" s="191">
        <f>S2698*H2698</f>
        <v>0</v>
      </c>
      <c r="U2698" s="37"/>
      <c r="V2698" s="37"/>
      <c r="W2698" s="37"/>
      <c r="X2698" s="37"/>
      <c r="Y2698" s="37"/>
      <c r="Z2698" s="37"/>
      <c r="AA2698" s="37"/>
      <c r="AB2698" s="37"/>
      <c r="AC2698" s="37"/>
      <c r="AD2698" s="37"/>
      <c r="AE2698" s="37"/>
      <c r="AR2698" s="192" t="s">
        <v>283</v>
      </c>
      <c r="AT2698" s="192" t="s">
        <v>199</v>
      </c>
      <c r="AU2698" s="192" t="s">
        <v>84</v>
      </c>
      <c r="AY2698" s="20" t="s">
        <v>197</v>
      </c>
      <c r="BE2698" s="193">
        <f>IF(N2698="základní",J2698,0)</f>
        <v>0</v>
      </c>
      <c r="BF2698" s="193">
        <f>IF(N2698="snížená",J2698,0)</f>
        <v>0</v>
      </c>
      <c r="BG2698" s="193">
        <f>IF(N2698="zákl. přenesená",J2698,0)</f>
        <v>0</v>
      </c>
      <c r="BH2698" s="193">
        <f>IF(N2698="sníž. přenesená",J2698,0)</f>
        <v>0</v>
      </c>
      <c r="BI2698" s="193">
        <f>IF(N2698="nulová",J2698,0)</f>
        <v>0</v>
      </c>
      <c r="BJ2698" s="20" t="s">
        <v>82</v>
      </c>
      <c r="BK2698" s="193">
        <f>ROUND(I2698*H2698,2)</f>
        <v>0</v>
      </c>
      <c r="BL2698" s="20" t="s">
        <v>283</v>
      </c>
      <c r="BM2698" s="192" t="s">
        <v>3517</v>
      </c>
    </row>
    <row r="2699" spans="1:65" s="2" customFormat="1" ht="11.25">
      <c r="A2699" s="37"/>
      <c r="B2699" s="38"/>
      <c r="C2699" s="39"/>
      <c r="D2699" s="194" t="s">
        <v>206</v>
      </c>
      <c r="E2699" s="39"/>
      <c r="F2699" s="195" t="s">
        <v>3518</v>
      </c>
      <c r="G2699" s="39"/>
      <c r="H2699" s="39"/>
      <c r="I2699" s="196"/>
      <c r="J2699" s="39"/>
      <c r="K2699" s="39"/>
      <c r="L2699" s="42"/>
      <c r="M2699" s="197"/>
      <c r="N2699" s="198"/>
      <c r="O2699" s="67"/>
      <c r="P2699" s="67"/>
      <c r="Q2699" s="67"/>
      <c r="R2699" s="67"/>
      <c r="S2699" s="67"/>
      <c r="T2699" s="68"/>
      <c r="U2699" s="37"/>
      <c r="V2699" s="37"/>
      <c r="W2699" s="37"/>
      <c r="X2699" s="37"/>
      <c r="Y2699" s="37"/>
      <c r="Z2699" s="37"/>
      <c r="AA2699" s="37"/>
      <c r="AB2699" s="37"/>
      <c r="AC2699" s="37"/>
      <c r="AD2699" s="37"/>
      <c r="AE2699" s="37"/>
      <c r="AT2699" s="20" t="s">
        <v>206</v>
      </c>
      <c r="AU2699" s="20" t="s">
        <v>84</v>
      </c>
    </row>
    <row r="2700" spans="1:65" s="2" customFormat="1" ht="37.9" customHeight="1">
      <c r="A2700" s="37"/>
      <c r="B2700" s="38"/>
      <c r="C2700" s="181" t="s">
        <v>3519</v>
      </c>
      <c r="D2700" s="181" t="s">
        <v>199</v>
      </c>
      <c r="E2700" s="182" t="s">
        <v>3520</v>
      </c>
      <c r="F2700" s="183" t="s">
        <v>3521</v>
      </c>
      <c r="G2700" s="184" t="s">
        <v>2978</v>
      </c>
      <c r="H2700" s="260"/>
      <c r="I2700" s="186"/>
      <c r="J2700" s="187">
        <f>ROUND(I2700*H2700,2)</f>
        <v>0</v>
      </c>
      <c r="K2700" s="183" t="s">
        <v>203</v>
      </c>
      <c r="L2700" s="42"/>
      <c r="M2700" s="188" t="s">
        <v>28</v>
      </c>
      <c r="N2700" s="189" t="s">
        <v>45</v>
      </c>
      <c r="O2700" s="67"/>
      <c r="P2700" s="190">
        <f>O2700*H2700</f>
        <v>0</v>
      </c>
      <c r="Q2700" s="190">
        <v>0</v>
      </c>
      <c r="R2700" s="190">
        <f>Q2700*H2700</f>
        <v>0</v>
      </c>
      <c r="S2700" s="190">
        <v>0</v>
      </c>
      <c r="T2700" s="191">
        <f>S2700*H2700</f>
        <v>0</v>
      </c>
      <c r="U2700" s="37"/>
      <c r="V2700" s="37"/>
      <c r="W2700" s="37"/>
      <c r="X2700" s="37"/>
      <c r="Y2700" s="37"/>
      <c r="Z2700" s="37"/>
      <c r="AA2700" s="37"/>
      <c r="AB2700" s="37"/>
      <c r="AC2700" s="37"/>
      <c r="AD2700" s="37"/>
      <c r="AE2700" s="37"/>
      <c r="AR2700" s="192" t="s">
        <v>283</v>
      </c>
      <c r="AT2700" s="192" t="s">
        <v>199</v>
      </c>
      <c r="AU2700" s="192" t="s">
        <v>84</v>
      </c>
      <c r="AY2700" s="20" t="s">
        <v>197</v>
      </c>
      <c r="BE2700" s="193">
        <f>IF(N2700="základní",J2700,0)</f>
        <v>0</v>
      </c>
      <c r="BF2700" s="193">
        <f>IF(N2700="snížená",J2700,0)</f>
        <v>0</v>
      </c>
      <c r="BG2700" s="193">
        <f>IF(N2700="zákl. přenesená",J2700,0)</f>
        <v>0</v>
      </c>
      <c r="BH2700" s="193">
        <f>IF(N2700="sníž. přenesená",J2700,0)</f>
        <v>0</v>
      </c>
      <c r="BI2700" s="193">
        <f>IF(N2700="nulová",J2700,0)</f>
        <v>0</v>
      </c>
      <c r="BJ2700" s="20" t="s">
        <v>82</v>
      </c>
      <c r="BK2700" s="193">
        <f>ROUND(I2700*H2700,2)</f>
        <v>0</v>
      </c>
      <c r="BL2700" s="20" t="s">
        <v>283</v>
      </c>
      <c r="BM2700" s="192" t="s">
        <v>3522</v>
      </c>
    </row>
    <row r="2701" spans="1:65" s="2" customFormat="1" ht="11.25">
      <c r="A2701" s="37"/>
      <c r="B2701" s="38"/>
      <c r="C2701" s="39"/>
      <c r="D2701" s="194" t="s">
        <v>206</v>
      </c>
      <c r="E2701" s="39"/>
      <c r="F2701" s="195" t="s">
        <v>3523</v>
      </c>
      <c r="G2701" s="39"/>
      <c r="H2701" s="39"/>
      <c r="I2701" s="196"/>
      <c r="J2701" s="39"/>
      <c r="K2701" s="39"/>
      <c r="L2701" s="42"/>
      <c r="M2701" s="197"/>
      <c r="N2701" s="198"/>
      <c r="O2701" s="67"/>
      <c r="P2701" s="67"/>
      <c r="Q2701" s="67"/>
      <c r="R2701" s="67"/>
      <c r="S2701" s="67"/>
      <c r="T2701" s="68"/>
      <c r="U2701" s="37"/>
      <c r="V2701" s="37"/>
      <c r="W2701" s="37"/>
      <c r="X2701" s="37"/>
      <c r="Y2701" s="37"/>
      <c r="Z2701" s="37"/>
      <c r="AA2701" s="37"/>
      <c r="AB2701" s="37"/>
      <c r="AC2701" s="37"/>
      <c r="AD2701" s="37"/>
      <c r="AE2701" s="37"/>
      <c r="AT2701" s="20" t="s">
        <v>206</v>
      </c>
      <c r="AU2701" s="20" t="s">
        <v>84</v>
      </c>
    </row>
    <row r="2702" spans="1:65" s="12" customFormat="1" ht="22.9" customHeight="1">
      <c r="B2702" s="165"/>
      <c r="C2702" s="166"/>
      <c r="D2702" s="167" t="s">
        <v>73</v>
      </c>
      <c r="E2702" s="179" t="s">
        <v>3524</v>
      </c>
      <c r="F2702" s="179" t="s">
        <v>3525</v>
      </c>
      <c r="G2702" s="166"/>
      <c r="H2702" s="166"/>
      <c r="I2702" s="169"/>
      <c r="J2702" s="180">
        <f>BK2702</f>
        <v>0</v>
      </c>
      <c r="K2702" s="166"/>
      <c r="L2702" s="171"/>
      <c r="M2702" s="172"/>
      <c r="N2702" s="173"/>
      <c r="O2702" s="173"/>
      <c r="P2702" s="174">
        <f>SUM(P2703:P2873)</f>
        <v>0</v>
      </c>
      <c r="Q2702" s="173"/>
      <c r="R2702" s="174">
        <f>SUM(R2703:R2873)</f>
        <v>12.549811199999999</v>
      </c>
      <c r="S2702" s="173"/>
      <c r="T2702" s="175">
        <f>SUM(T2703:T2873)</f>
        <v>0</v>
      </c>
      <c r="AR2702" s="176" t="s">
        <v>84</v>
      </c>
      <c r="AT2702" s="177" t="s">
        <v>73</v>
      </c>
      <c r="AU2702" s="177" t="s">
        <v>82</v>
      </c>
      <c r="AY2702" s="176" t="s">
        <v>197</v>
      </c>
      <c r="BK2702" s="178">
        <f>SUM(BK2703:BK2873)</f>
        <v>0</v>
      </c>
    </row>
    <row r="2703" spans="1:65" s="2" customFormat="1" ht="16.5" customHeight="1">
      <c r="A2703" s="37"/>
      <c r="B2703" s="38"/>
      <c r="C2703" s="181" t="s">
        <v>3526</v>
      </c>
      <c r="D2703" s="181" t="s">
        <v>199</v>
      </c>
      <c r="E2703" s="182" t="s">
        <v>3527</v>
      </c>
      <c r="F2703" s="183" t="s">
        <v>3528</v>
      </c>
      <c r="G2703" s="184" t="s">
        <v>202</v>
      </c>
      <c r="H2703" s="185">
        <v>333.15</v>
      </c>
      <c r="I2703" s="186"/>
      <c r="J2703" s="187">
        <f>ROUND(I2703*H2703,2)</f>
        <v>0</v>
      </c>
      <c r="K2703" s="183" t="s">
        <v>203</v>
      </c>
      <c r="L2703" s="42"/>
      <c r="M2703" s="188" t="s">
        <v>28</v>
      </c>
      <c r="N2703" s="189" t="s">
        <v>45</v>
      </c>
      <c r="O2703" s="67"/>
      <c r="P2703" s="190">
        <f>O2703*H2703</f>
        <v>0</v>
      </c>
      <c r="Q2703" s="190">
        <v>0</v>
      </c>
      <c r="R2703" s="190">
        <f>Q2703*H2703</f>
        <v>0</v>
      </c>
      <c r="S2703" s="190">
        <v>0</v>
      </c>
      <c r="T2703" s="191">
        <f>S2703*H2703</f>
        <v>0</v>
      </c>
      <c r="U2703" s="37"/>
      <c r="V2703" s="37"/>
      <c r="W2703" s="37"/>
      <c r="X2703" s="37"/>
      <c r="Y2703" s="37"/>
      <c r="Z2703" s="37"/>
      <c r="AA2703" s="37"/>
      <c r="AB2703" s="37"/>
      <c r="AC2703" s="37"/>
      <c r="AD2703" s="37"/>
      <c r="AE2703" s="37"/>
      <c r="AR2703" s="192" t="s">
        <v>283</v>
      </c>
      <c r="AT2703" s="192" t="s">
        <v>199</v>
      </c>
      <c r="AU2703" s="192" t="s">
        <v>84</v>
      </c>
      <c r="AY2703" s="20" t="s">
        <v>197</v>
      </c>
      <c r="BE2703" s="193">
        <f>IF(N2703="základní",J2703,0)</f>
        <v>0</v>
      </c>
      <c r="BF2703" s="193">
        <f>IF(N2703="snížená",J2703,0)</f>
        <v>0</v>
      </c>
      <c r="BG2703" s="193">
        <f>IF(N2703="zákl. přenesená",J2703,0)</f>
        <v>0</v>
      </c>
      <c r="BH2703" s="193">
        <f>IF(N2703="sníž. přenesená",J2703,0)</f>
        <v>0</v>
      </c>
      <c r="BI2703" s="193">
        <f>IF(N2703="nulová",J2703,0)</f>
        <v>0</v>
      </c>
      <c r="BJ2703" s="20" t="s">
        <v>82</v>
      </c>
      <c r="BK2703" s="193">
        <f>ROUND(I2703*H2703,2)</f>
        <v>0</v>
      </c>
      <c r="BL2703" s="20" t="s">
        <v>283</v>
      </c>
      <c r="BM2703" s="192" t="s">
        <v>3529</v>
      </c>
    </row>
    <row r="2704" spans="1:65" s="2" customFormat="1" ht="11.25">
      <c r="A2704" s="37"/>
      <c r="B2704" s="38"/>
      <c r="C2704" s="39"/>
      <c r="D2704" s="194" t="s">
        <v>206</v>
      </c>
      <c r="E2704" s="39"/>
      <c r="F2704" s="195" t="s">
        <v>3530</v>
      </c>
      <c r="G2704" s="39"/>
      <c r="H2704" s="39"/>
      <c r="I2704" s="196"/>
      <c r="J2704" s="39"/>
      <c r="K2704" s="39"/>
      <c r="L2704" s="42"/>
      <c r="M2704" s="197"/>
      <c r="N2704" s="198"/>
      <c r="O2704" s="67"/>
      <c r="P2704" s="67"/>
      <c r="Q2704" s="67"/>
      <c r="R2704" s="67"/>
      <c r="S2704" s="67"/>
      <c r="T2704" s="68"/>
      <c r="U2704" s="37"/>
      <c r="V2704" s="37"/>
      <c r="W2704" s="37"/>
      <c r="X2704" s="37"/>
      <c r="Y2704" s="37"/>
      <c r="Z2704" s="37"/>
      <c r="AA2704" s="37"/>
      <c r="AB2704" s="37"/>
      <c r="AC2704" s="37"/>
      <c r="AD2704" s="37"/>
      <c r="AE2704" s="37"/>
      <c r="AT2704" s="20" t="s">
        <v>206</v>
      </c>
      <c r="AU2704" s="20" t="s">
        <v>84</v>
      </c>
    </row>
    <row r="2705" spans="1:65" s="15" customFormat="1" ht="11.25">
      <c r="B2705" s="222"/>
      <c r="C2705" s="223"/>
      <c r="D2705" s="201" t="s">
        <v>213</v>
      </c>
      <c r="E2705" s="224" t="s">
        <v>28</v>
      </c>
      <c r="F2705" s="225" t="s">
        <v>412</v>
      </c>
      <c r="G2705" s="223"/>
      <c r="H2705" s="224" t="s">
        <v>28</v>
      </c>
      <c r="I2705" s="226"/>
      <c r="J2705" s="223"/>
      <c r="K2705" s="223"/>
      <c r="L2705" s="227"/>
      <c r="M2705" s="228"/>
      <c r="N2705" s="229"/>
      <c r="O2705" s="229"/>
      <c r="P2705" s="229"/>
      <c r="Q2705" s="229"/>
      <c r="R2705" s="229"/>
      <c r="S2705" s="229"/>
      <c r="T2705" s="230"/>
      <c r="AT2705" s="231" t="s">
        <v>213</v>
      </c>
      <c r="AU2705" s="231" t="s">
        <v>84</v>
      </c>
      <c r="AV2705" s="15" t="s">
        <v>82</v>
      </c>
      <c r="AW2705" s="15" t="s">
        <v>35</v>
      </c>
      <c r="AX2705" s="15" t="s">
        <v>74</v>
      </c>
      <c r="AY2705" s="231" t="s">
        <v>197</v>
      </c>
    </row>
    <row r="2706" spans="1:65" s="13" customFormat="1" ht="11.25">
      <c r="B2706" s="199"/>
      <c r="C2706" s="200"/>
      <c r="D2706" s="201" t="s">
        <v>213</v>
      </c>
      <c r="E2706" s="202" t="s">
        <v>28</v>
      </c>
      <c r="F2706" s="203" t="s">
        <v>3531</v>
      </c>
      <c r="G2706" s="200"/>
      <c r="H2706" s="204">
        <v>13.95</v>
      </c>
      <c r="I2706" s="205"/>
      <c r="J2706" s="200"/>
      <c r="K2706" s="200"/>
      <c r="L2706" s="206"/>
      <c r="M2706" s="207"/>
      <c r="N2706" s="208"/>
      <c r="O2706" s="208"/>
      <c r="P2706" s="208"/>
      <c r="Q2706" s="208"/>
      <c r="R2706" s="208"/>
      <c r="S2706" s="208"/>
      <c r="T2706" s="209"/>
      <c r="AT2706" s="210" t="s">
        <v>213</v>
      </c>
      <c r="AU2706" s="210" t="s">
        <v>84</v>
      </c>
      <c r="AV2706" s="13" t="s">
        <v>84</v>
      </c>
      <c r="AW2706" s="13" t="s">
        <v>35</v>
      </c>
      <c r="AX2706" s="13" t="s">
        <v>74</v>
      </c>
      <c r="AY2706" s="210" t="s">
        <v>197</v>
      </c>
    </row>
    <row r="2707" spans="1:65" s="13" customFormat="1" ht="11.25">
      <c r="B2707" s="199"/>
      <c r="C2707" s="200"/>
      <c r="D2707" s="201" t="s">
        <v>213</v>
      </c>
      <c r="E2707" s="202" t="s">
        <v>28</v>
      </c>
      <c r="F2707" s="203" t="s">
        <v>3532</v>
      </c>
      <c r="G2707" s="200"/>
      <c r="H2707" s="204">
        <v>319.2</v>
      </c>
      <c r="I2707" s="205"/>
      <c r="J2707" s="200"/>
      <c r="K2707" s="200"/>
      <c r="L2707" s="206"/>
      <c r="M2707" s="207"/>
      <c r="N2707" s="208"/>
      <c r="O2707" s="208"/>
      <c r="P2707" s="208"/>
      <c r="Q2707" s="208"/>
      <c r="R2707" s="208"/>
      <c r="S2707" s="208"/>
      <c r="T2707" s="209"/>
      <c r="AT2707" s="210" t="s">
        <v>213</v>
      </c>
      <c r="AU2707" s="210" t="s">
        <v>84</v>
      </c>
      <c r="AV2707" s="13" t="s">
        <v>84</v>
      </c>
      <c r="AW2707" s="13" t="s">
        <v>35</v>
      </c>
      <c r="AX2707" s="13" t="s">
        <v>74</v>
      </c>
      <c r="AY2707" s="210" t="s">
        <v>197</v>
      </c>
    </row>
    <row r="2708" spans="1:65" s="14" customFormat="1" ht="11.25">
      <c r="B2708" s="211"/>
      <c r="C2708" s="212"/>
      <c r="D2708" s="201" t="s">
        <v>213</v>
      </c>
      <c r="E2708" s="213" t="s">
        <v>28</v>
      </c>
      <c r="F2708" s="214" t="s">
        <v>226</v>
      </c>
      <c r="G2708" s="212"/>
      <c r="H2708" s="215">
        <v>333.15</v>
      </c>
      <c r="I2708" s="216"/>
      <c r="J2708" s="212"/>
      <c r="K2708" s="212"/>
      <c r="L2708" s="217"/>
      <c r="M2708" s="218"/>
      <c r="N2708" s="219"/>
      <c r="O2708" s="219"/>
      <c r="P2708" s="219"/>
      <c r="Q2708" s="219"/>
      <c r="R2708" s="219"/>
      <c r="S2708" s="219"/>
      <c r="T2708" s="220"/>
      <c r="AT2708" s="221" t="s">
        <v>213</v>
      </c>
      <c r="AU2708" s="221" t="s">
        <v>84</v>
      </c>
      <c r="AV2708" s="14" t="s">
        <v>204</v>
      </c>
      <c r="AW2708" s="14" t="s">
        <v>35</v>
      </c>
      <c r="AX2708" s="14" t="s">
        <v>82</v>
      </c>
      <c r="AY2708" s="221" t="s">
        <v>197</v>
      </c>
    </row>
    <row r="2709" spans="1:65" s="2" customFormat="1" ht="16.5" customHeight="1">
      <c r="A2709" s="37"/>
      <c r="B2709" s="38"/>
      <c r="C2709" s="181" t="s">
        <v>3533</v>
      </c>
      <c r="D2709" s="181" t="s">
        <v>199</v>
      </c>
      <c r="E2709" s="182" t="s">
        <v>3534</v>
      </c>
      <c r="F2709" s="183" t="s">
        <v>3535</v>
      </c>
      <c r="G2709" s="184" t="s">
        <v>202</v>
      </c>
      <c r="H2709" s="185">
        <v>457.64400000000001</v>
      </c>
      <c r="I2709" s="186"/>
      <c r="J2709" s="187">
        <f>ROUND(I2709*H2709,2)</f>
        <v>0</v>
      </c>
      <c r="K2709" s="183" t="s">
        <v>203</v>
      </c>
      <c r="L2709" s="42"/>
      <c r="M2709" s="188" t="s">
        <v>28</v>
      </c>
      <c r="N2709" s="189" t="s">
        <v>45</v>
      </c>
      <c r="O2709" s="67"/>
      <c r="P2709" s="190">
        <f>O2709*H2709</f>
        <v>0</v>
      </c>
      <c r="Q2709" s="190">
        <v>2.9999999999999997E-4</v>
      </c>
      <c r="R2709" s="190">
        <f>Q2709*H2709</f>
        <v>0.13729319999999998</v>
      </c>
      <c r="S2709" s="190">
        <v>0</v>
      </c>
      <c r="T2709" s="191">
        <f>S2709*H2709</f>
        <v>0</v>
      </c>
      <c r="U2709" s="37"/>
      <c r="V2709" s="37"/>
      <c r="W2709" s="37"/>
      <c r="X2709" s="37"/>
      <c r="Y2709" s="37"/>
      <c r="Z2709" s="37"/>
      <c r="AA2709" s="37"/>
      <c r="AB2709" s="37"/>
      <c r="AC2709" s="37"/>
      <c r="AD2709" s="37"/>
      <c r="AE2709" s="37"/>
      <c r="AR2709" s="192" t="s">
        <v>283</v>
      </c>
      <c r="AT2709" s="192" t="s">
        <v>199</v>
      </c>
      <c r="AU2709" s="192" t="s">
        <v>84</v>
      </c>
      <c r="AY2709" s="20" t="s">
        <v>197</v>
      </c>
      <c r="BE2709" s="193">
        <f>IF(N2709="základní",J2709,0)</f>
        <v>0</v>
      </c>
      <c r="BF2709" s="193">
        <f>IF(N2709="snížená",J2709,0)</f>
        <v>0</v>
      </c>
      <c r="BG2709" s="193">
        <f>IF(N2709="zákl. přenesená",J2709,0)</f>
        <v>0</v>
      </c>
      <c r="BH2709" s="193">
        <f>IF(N2709="sníž. přenesená",J2709,0)</f>
        <v>0</v>
      </c>
      <c r="BI2709" s="193">
        <f>IF(N2709="nulová",J2709,0)</f>
        <v>0</v>
      </c>
      <c r="BJ2709" s="20" t="s">
        <v>82</v>
      </c>
      <c r="BK2709" s="193">
        <f>ROUND(I2709*H2709,2)</f>
        <v>0</v>
      </c>
      <c r="BL2709" s="20" t="s">
        <v>283</v>
      </c>
      <c r="BM2709" s="192" t="s">
        <v>3536</v>
      </c>
    </row>
    <row r="2710" spans="1:65" s="2" customFormat="1" ht="11.25">
      <c r="A2710" s="37"/>
      <c r="B2710" s="38"/>
      <c r="C2710" s="39"/>
      <c r="D2710" s="194" t="s">
        <v>206</v>
      </c>
      <c r="E2710" s="39"/>
      <c r="F2710" s="195" t="s">
        <v>3537</v>
      </c>
      <c r="G2710" s="39"/>
      <c r="H2710" s="39"/>
      <c r="I2710" s="196"/>
      <c r="J2710" s="39"/>
      <c r="K2710" s="39"/>
      <c r="L2710" s="42"/>
      <c r="M2710" s="197"/>
      <c r="N2710" s="198"/>
      <c r="O2710" s="67"/>
      <c r="P2710" s="67"/>
      <c r="Q2710" s="67"/>
      <c r="R2710" s="67"/>
      <c r="S2710" s="67"/>
      <c r="T2710" s="68"/>
      <c r="U2710" s="37"/>
      <c r="V2710" s="37"/>
      <c r="W2710" s="37"/>
      <c r="X2710" s="37"/>
      <c r="Y2710" s="37"/>
      <c r="Z2710" s="37"/>
      <c r="AA2710" s="37"/>
      <c r="AB2710" s="37"/>
      <c r="AC2710" s="37"/>
      <c r="AD2710" s="37"/>
      <c r="AE2710" s="37"/>
      <c r="AT2710" s="20" t="s">
        <v>206</v>
      </c>
      <c r="AU2710" s="20" t="s">
        <v>84</v>
      </c>
    </row>
    <row r="2711" spans="1:65" s="15" customFormat="1" ht="11.25">
      <c r="B2711" s="222"/>
      <c r="C2711" s="223"/>
      <c r="D2711" s="201" t="s">
        <v>213</v>
      </c>
      <c r="E2711" s="224" t="s">
        <v>28</v>
      </c>
      <c r="F2711" s="225" t="s">
        <v>412</v>
      </c>
      <c r="G2711" s="223"/>
      <c r="H2711" s="224" t="s">
        <v>28</v>
      </c>
      <c r="I2711" s="226"/>
      <c r="J2711" s="223"/>
      <c r="K2711" s="223"/>
      <c r="L2711" s="227"/>
      <c r="M2711" s="228"/>
      <c r="N2711" s="229"/>
      <c r="O2711" s="229"/>
      <c r="P2711" s="229"/>
      <c r="Q2711" s="229"/>
      <c r="R2711" s="229"/>
      <c r="S2711" s="229"/>
      <c r="T2711" s="230"/>
      <c r="AT2711" s="231" t="s">
        <v>213</v>
      </c>
      <c r="AU2711" s="231" t="s">
        <v>84</v>
      </c>
      <c r="AV2711" s="15" t="s">
        <v>82</v>
      </c>
      <c r="AW2711" s="15" t="s">
        <v>35</v>
      </c>
      <c r="AX2711" s="15" t="s">
        <v>74</v>
      </c>
      <c r="AY2711" s="231" t="s">
        <v>197</v>
      </c>
    </row>
    <row r="2712" spans="1:65" s="13" customFormat="1" ht="11.25">
      <c r="B2712" s="199"/>
      <c r="C2712" s="200"/>
      <c r="D2712" s="201" t="s">
        <v>213</v>
      </c>
      <c r="E2712" s="202" t="s">
        <v>28</v>
      </c>
      <c r="F2712" s="203" t="s">
        <v>3538</v>
      </c>
      <c r="G2712" s="200"/>
      <c r="H2712" s="204">
        <v>17.594000000000001</v>
      </c>
      <c r="I2712" s="205"/>
      <c r="J2712" s="200"/>
      <c r="K2712" s="200"/>
      <c r="L2712" s="206"/>
      <c r="M2712" s="207"/>
      <c r="N2712" s="208"/>
      <c r="O2712" s="208"/>
      <c r="P2712" s="208"/>
      <c r="Q2712" s="208"/>
      <c r="R2712" s="208"/>
      <c r="S2712" s="208"/>
      <c r="T2712" s="209"/>
      <c r="AT2712" s="210" t="s">
        <v>213</v>
      </c>
      <c r="AU2712" s="210" t="s">
        <v>84</v>
      </c>
      <c r="AV2712" s="13" t="s">
        <v>84</v>
      </c>
      <c r="AW2712" s="13" t="s">
        <v>35</v>
      </c>
      <c r="AX2712" s="13" t="s">
        <v>74</v>
      </c>
      <c r="AY2712" s="210" t="s">
        <v>197</v>
      </c>
    </row>
    <row r="2713" spans="1:65" s="13" customFormat="1" ht="11.25">
      <c r="B2713" s="199"/>
      <c r="C2713" s="200"/>
      <c r="D2713" s="201" t="s">
        <v>213</v>
      </c>
      <c r="E2713" s="202" t="s">
        <v>28</v>
      </c>
      <c r="F2713" s="203" t="s">
        <v>3531</v>
      </c>
      <c r="G2713" s="200"/>
      <c r="H2713" s="204">
        <v>13.95</v>
      </c>
      <c r="I2713" s="205"/>
      <c r="J2713" s="200"/>
      <c r="K2713" s="200"/>
      <c r="L2713" s="206"/>
      <c r="M2713" s="207"/>
      <c r="N2713" s="208"/>
      <c r="O2713" s="208"/>
      <c r="P2713" s="208"/>
      <c r="Q2713" s="208"/>
      <c r="R2713" s="208"/>
      <c r="S2713" s="208"/>
      <c r="T2713" s="209"/>
      <c r="AT2713" s="210" t="s">
        <v>213</v>
      </c>
      <c r="AU2713" s="210" t="s">
        <v>84</v>
      </c>
      <c r="AV2713" s="13" t="s">
        <v>84</v>
      </c>
      <c r="AW2713" s="13" t="s">
        <v>35</v>
      </c>
      <c r="AX2713" s="13" t="s">
        <v>74</v>
      </c>
      <c r="AY2713" s="210" t="s">
        <v>197</v>
      </c>
    </row>
    <row r="2714" spans="1:65" s="13" customFormat="1" ht="11.25">
      <c r="B2714" s="199"/>
      <c r="C2714" s="200"/>
      <c r="D2714" s="201" t="s">
        <v>213</v>
      </c>
      <c r="E2714" s="202" t="s">
        <v>28</v>
      </c>
      <c r="F2714" s="203" t="s">
        <v>3532</v>
      </c>
      <c r="G2714" s="200"/>
      <c r="H2714" s="204">
        <v>319.2</v>
      </c>
      <c r="I2714" s="205"/>
      <c r="J2714" s="200"/>
      <c r="K2714" s="200"/>
      <c r="L2714" s="206"/>
      <c r="M2714" s="207"/>
      <c r="N2714" s="208"/>
      <c r="O2714" s="208"/>
      <c r="P2714" s="208"/>
      <c r="Q2714" s="208"/>
      <c r="R2714" s="208"/>
      <c r="S2714" s="208"/>
      <c r="T2714" s="209"/>
      <c r="AT2714" s="210" t="s">
        <v>213</v>
      </c>
      <c r="AU2714" s="210" t="s">
        <v>84</v>
      </c>
      <c r="AV2714" s="13" t="s">
        <v>84</v>
      </c>
      <c r="AW2714" s="13" t="s">
        <v>35</v>
      </c>
      <c r="AX2714" s="13" t="s">
        <v>74</v>
      </c>
      <c r="AY2714" s="210" t="s">
        <v>197</v>
      </c>
    </row>
    <row r="2715" spans="1:65" s="16" customFormat="1" ht="11.25">
      <c r="B2715" s="232"/>
      <c r="C2715" s="233"/>
      <c r="D2715" s="201" t="s">
        <v>213</v>
      </c>
      <c r="E2715" s="234" t="s">
        <v>28</v>
      </c>
      <c r="F2715" s="235" t="s">
        <v>416</v>
      </c>
      <c r="G2715" s="233"/>
      <c r="H2715" s="236">
        <v>350.74400000000003</v>
      </c>
      <c r="I2715" s="237"/>
      <c r="J2715" s="233"/>
      <c r="K2715" s="233"/>
      <c r="L2715" s="238"/>
      <c r="M2715" s="239"/>
      <c r="N2715" s="240"/>
      <c r="O2715" s="240"/>
      <c r="P2715" s="240"/>
      <c r="Q2715" s="240"/>
      <c r="R2715" s="240"/>
      <c r="S2715" s="240"/>
      <c r="T2715" s="241"/>
      <c r="AT2715" s="242" t="s">
        <v>213</v>
      </c>
      <c r="AU2715" s="242" t="s">
        <v>84</v>
      </c>
      <c r="AV2715" s="16" t="s">
        <v>160</v>
      </c>
      <c r="AW2715" s="16" t="s">
        <v>35</v>
      </c>
      <c r="AX2715" s="16" t="s">
        <v>74</v>
      </c>
      <c r="AY2715" s="242" t="s">
        <v>197</v>
      </c>
    </row>
    <row r="2716" spans="1:65" s="13" customFormat="1" ht="11.25">
      <c r="B2716" s="199"/>
      <c r="C2716" s="200"/>
      <c r="D2716" s="201" t="s">
        <v>213</v>
      </c>
      <c r="E2716" s="202" t="s">
        <v>28</v>
      </c>
      <c r="F2716" s="203" t="s">
        <v>3539</v>
      </c>
      <c r="G2716" s="200"/>
      <c r="H2716" s="204">
        <v>106.9</v>
      </c>
      <c r="I2716" s="205"/>
      <c r="J2716" s="200"/>
      <c r="K2716" s="200"/>
      <c r="L2716" s="206"/>
      <c r="M2716" s="207"/>
      <c r="N2716" s="208"/>
      <c r="O2716" s="208"/>
      <c r="P2716" s="208"/>
      <c r="Q2716" s="208"/>
      <c r="R2716" s="208"/>
      <c r="S2716" s="208"/>
      <c r="T2716" s="209"/>
      <c r="AT2716" s="210" t="s">
        <v>213</v>
      </c>
      <c r="AU2716" s="210" t="s">
        <v>84</v>
      </c>
      <c r="AV2716" s="13" t="s">
        <v>84</v>
      </c>
      <c r="AW2716" s="13" t="s">
        <v>35</v>
      </c>
      <c r="AX2716" s="13" t="s">
        <v>74</v>
      </c>
      <c r="AY2716" s="210" t="s">
        <v>197</v>
      </c>
    </row>
    <row r="2717" spans="1:65" s="14" customFormat="1" ht="11.25">
      <c r="B2717" s="211"/>
      <c r="C2717" s="212"/>
      <c r="D2717" s="201" t="s">
        <v>213</v>
      </c>
      <c r="E2717" s="213" t="s">
        <v>28</v>
      </c>
      <c r="F2717" s="214" t="s">
        <v>226</v>
      </c>
      <c r="G2717" s="212"/>
      <c r="H2717" s="215">
        <v>457.64400000000001</v>
      </c>
      <c r="I2717" s="216"/>
      <c r="J2717" s="212"/>
      <c r="K2717" s="212"/>
      <c r="L2717" s="217"/>
      <c r="M2717" s="218"/>
      <c r="N2717" s="219"/>
      <c r="O2717" s="219"/>
      <c r="P2717" s="219"/>
      <c r="Q2717" s="219"/>
      <c r="R2717" s="219"/>
      <c r="S2717" s="219"/>
      <c r="T2717" s="220"/>
      <c r="AT2717" s="221" t="s">
        <v>213</v>
      </c>
      <c r="AU2717" s="221" t="s">
        <v>84</v>
      </c>
      <c r="AV2717" s="14" t="s">
        <v>204</v>
      </c>
      <c r="AW2717" s="14" t="s">
        <v>35</v>
      </c>
      <c r="AX2717" s="14" t="s">
        <v>82</v>
      </c>
      <c r="AY2717" s="221" t="s">
        <v>197</v>
      </c>
    </row>
    <row r="2718" spans="1:65" s="2" customFormat="1" ht="16.5" customHeight="1">
      <c r="A2718" s="37"/>
      <c r="B2718" s="38"/>
      <c r="C2718" s="181" t="s">
        <v>3540</v>
      </c>
      <c r="D2718" s="181" t="s">
        <v>199</v>
      </c>
      <c r="E2718" s="182" t="s">
        <v>3541</v>
      </c>
      <c r="F2718" s="183" t="s">
        <v>3542</v>
      </c>
      <c r="G2718" s="184" t="s">
        <v>265</v>
      </c>
      <c r="H2718" s="185">
        <v>77.3</v>
      </c>
      <c r="I2718" s="186"/>
      <c r="J2718" s="187">
        <f>ROUND(I2718*H2718,2)</f>
        <v>0</v>
      </c>
      <c r="K2718" s="183" t="s">
        <v>203</v>
      </c>
      <c r="L2718" s="42"/>
      <c r="M2718" s="188" t="s">
        <v>28</v>
      </c>
      <c r="N2718" s="189" t="s">
        <v>45</v>
      </c>
      <c r="O2718" s="67"/>
      <c r="P2718" s="190">
        <f>O2718*H2718</f>
        <v>0</v>
      </c>
      <c r="Q2718" s="190">
        <v>0</v>
      </c>
      <c r="R2718" s="190">
        <f>Q2718*H2718</f>
        <v>0</v>
      </c>
      <c r="S2718" s="190">
        <v>0</v>
      </c>
      <c r="T2718" s="191">
        <f>S2718*H2718</f>
        <v>0</v>
      </c>
      <c r="U2718" s="37"/>
      <c r="V2718" s="37"/>
      <c r="W2718" s="37"/>
      <c r="X2718" s="37"/>
      <c r="Y2718" s="37"/>
      <c r="Z2718" s="37"/>
      <c r="AA2718" s="37"/>
      <c r="AB2718" s="37"/>
      <c r="AC2718" s="37"/>
      <c r="AD2718" s="37"/>
      <c r="AE2718" s="37"/>
      <c r="AR2718" s="192" t="s">
        <v>283</v>
      </c>
      <c r="AT2718" s="192" t="s">
        <v>199</v>
      </c>
      <c r="AU2718" s="192" t="s">
        <v>84</v>
      </c>
      <c r="AY2718" s="20" t="s">
        <v>197</v>
      </c>
      <c r="BE2718" s="193">
        <f>IF(N2718="základní",J2718,0)</f>
        <v>0</v>
      </c>
      <c r="BF2718" s="193">
        <f>IF(N2718="snížená",J2718,0)</f>
        <v>0</v>
      </c>
      <c r="BG2718" s="193">
        <f>IF(N2718="zákl. přenesená",J2718,0)</f>
        <v>0</v>
      </c>
      <c r="BH2718" s="193">
        <f>IF(N2718="sníž. přenesená",J2718,0)</f>
        <v>0</v>
      </c>
      <c r="BI2718" s="193">
        <f>IF(N2718="nulová",J2718,0)</f>
        <v>0</v>
      </c>
      <c r="BJ2718" s="20" t="s">
        <v>82</v>
      </c>
      <c r="BK2718" s="193">
        <f>ROUND(I2718*H2718,2)</f>
        <v>0</v>
      </c>
      <c r="BL2718" s="20" t="s">
        <v>283</v>
      </c>
      <c r="BM2718" s="192" t="s">
        <v>3543</v>
      </c>
    </row>
    <row r="2719" spans="1:65" s="2" customFormat="1" ht="11.25">
      <c r="A2719" s="37"/>
      <c r="B2719" s="38"/>
      <c r="C2719" s="39"/>
      <c r="D2719" s="194" t="s">
        <v>206</v>
      </c>
      <c r="E2719" s="39"/>
      <c r="F2719" s="195" t="s">
        <v>3544</v>
      </c>
      <c r="G2719" s="39"/>
      <c r="H2719" s="39"/>
      <c r="I2719" s="196"/>
      <c r="J2719" s="39"/>
      <c r="K2719" s="39"/>
      <c r="L2719" s="42"/>
      <c r="M2719" s="197"/>
      <c r="N2719" s="198"/>
      <c r="O2719" s="67"/>
      <c r="P2719" s="67"/>
      <c r="Q2719" s="67"/>
      <c r="R2719" s="67"/>
      <c r="S2719" s="67"/>
      <c r="T2719" s="68"/>
      <c r="U2719" s="37"/>
      <c r="V2719" s="37"/>
      <c r="W2719" s="37"/>
      <c r="X2719" s="37"/>
      <c r="Y2719" s="37"/>
      <c r="Z2719" s="37"/>
      <c r="AA2719" s="37"/>
      <c r="AB2719" s="37"/>
      <c r="AC2719" s="37"/>
      <c r="AD2719" s="37"/>
      <c r="AE2719" s="37"/>
      <c r="AT2719" s="20" t="s">
        <v>206</v>
      </c>
      <c r="AU2719" s="20" t="s">
        <v>84</v>
      </c>
    </row>
    <row r="2720" spans="1:65" s="15" customFormat="1" ht="11.25">
      <c r="B2720" s="222"/>
      <c r="C2720" s="223"/>
      <c r="D2720" s="201" t="s">
        <v>213</v>
      </c>
      <c r="E2720" s="224" t="s">
        <v>28</v>
      </c>
      <c r="F2720" s="225" t="s">
        <v>3545</v>
      </c>
      <c r="G2720" s="223"/>
      <c r="H2720" s="224" t="s">
        <v>28</v>
      </c>
      <c r="I2720" s="226"/>
      <c r="J2720" s="223"/>
      <c r="K2720" s="223"/>
      <c r="L2720" s="227"/>
      <c r="M2720" s="228"/>
      <c r="N2720" s="229"/>
      <c r="O2720" s="229"/>
      <c r="P2720" s="229"/>
      <c r="Q2720" s="229"/>
      <c r="R2720" s="229"/>
      <c r="S2720" s="229"/>
      <c r="T2720" s="230"/>
      <c r="AT2720" s="231" t="s">
        <v>213</v>
      </c>
      <c r="AU2720" s="231" t="s">
        <v>84</v>
      </c>
      <c r="AV2720" s="15" t="s">
        <v>82</v>
      </c>
      <c r="AW2720" s="15" t="s">
        <v>35</v>
      </c>
      <c r="AX2720" s="15" t="s">
        <v>74</v>
      </c>
      <c r="AY2720" s="231" t="s">
        <v>197</v>
      </c>
    </row>
    <row r="2721" spans="1:65" s="13" customFormat="1" ht="11.25">
      <c r="B2721" s="199"/>
      <c r="C2721" s="200"/>
      <c r="D2721" s="201" t="s">
        <v>213</v>
      </c>
      <c r="E2721" s="202" t="s">
        <v>28</v>
      </c>
      <c r="F2721" s="203" t="s">
        <v>3546</v>
      </c>
      <c r="G2721" s="200"/>
      <c r="H2721" s="204">
        <v>87.5</v>
      </c>
      <c r="I2721" s="205"/>
      <c r="J2721" s="200"/>
      <c r="K2721" s="200"/>
      <c r="L2721" s="206"/>
      <c r="M2721" s="207"/>
      <c r="N2721" s="208"/>
      <c r="O2721" s="208"/>
      <c r="P2721" s="208"/>
      <c r="Q2721" s="208"/>
      <c r="R2721" s="208"/>
      <c r="S2721" s="208"/>
      <c r="T2721" s="209"/>
      <c r="AT2721" s="210" t="s">
        <v>213</v>
      </c>
      <c r="AU2721" s="210" t="s">
        <v>84</v>
      </c>
      <c r="AV2721" s="13" t="s">
        <v>84</v>
      </c>
      <c r="AW2721" s="13" t="s">
        <v>35</v>
      </c>
      <c r="AX2721" s="13" t="s">
        <v>74</v>
      </c>
      <c r="AY2721" s="210" t="s">
        <v>197</v>
      </c>
    </row>
    <row r="2722" spans="1:65" s="13" customFormat="1" ht="11.25">
      <c r="B2722" s="199"/>
      <c r="C2722" s="200"/>
      <c r="D2722" s="201" t="s">
        <v>213</v>
      </c>
      <c r="E2722" s="202" t="s">
        <v>28</v>
      </c>
      <c r="F2722" s="203" t="s">
        <v>3547</v>
      </c>
      <c r="G2722" s="200"/>
      <c r="H2722" s="204">
        <v>-10.199999999999999</v>
      </c>
      <c r="I2722" s="205"/>
      <c r="J2722" s="200"/>
      <c r="K2722" s="200"/>
      <c r="L2722" s="206"/>
      <c r="M2722" s="207"/>
      <c r="N2722" s="208"/>
      <c r="O2722" s="208"/>
      <c r="P2722" s="208"/>
      <c r="Q2722" s="208"/>
      <c r="R2722" s="208"/>
      <c r="S2722" s="208"/>
      <c r="T2722" s="209"/>
      <c r="AT2722" s="210" t="s">
        <v>213</v>
      </c>
      <c r="AU2722" s="210" t="s">
        <v>84</v>
      </c>
      <c r="AV2722" s="13" t="s">
        <v>84</v>
      </c>
      <c r="AW2722" s="13" t="s">
        <v>35</v>
      </c>
      <c r="AX2722" s="13" t="s">
        <v>74</v>
      </c>
      <c r="AY2722" s="210" t="s">
        <v>197</v>
      </c>
    </row>
    <row r="2723" spans="1:65" s="14" customFormat="1" ht="11.25">
      <c r="B2723" s="211"/>
      <c r="C2723" s="212"/>
      <c r="D2723" s="201" t="s">
        <v>213</v>
      </c>
      <c r="E2723" s="213" t="s">
        <v>28</v>
      </c>
      <c r="F2723" s="214" t="s">
        <v>226</v>
      </c>
      <c r="G2723" s="212"/>
      <c r="H2723" s="215">
        <v>77.3</v>
      </c>
      <c r="I2723" s="216"/>
      <c r="J2723" s="212"/>
      <c r="K2723" s="212"/>
      <c r="L2723" s="217"/>
      <c r="M2723" s="218"/>
      <c r="N2723" s="219"/>
      <c r="O2723" s="219"/>
      <c r="P2723" s="219"/>
      <c r="Q2723" s="219"/>
      <c r="R2723" s="219"/>
      <c r="S2723" s="219"/>
      <c r="T2723" s="220"/>
      <c r="AT2723" s="221" t="s">
        <v>213</v>
      </c>
      <c r="AU2723" s="221" t="s">
        <v>84</v>
      </c>
      <c r="AV2723" s="14" t="s">
        <v>204</v>
      </c>
      <c r="AW2723" s="14" t="s">
        <v>35</v>
      </c>
      <c r="AX2723" s="14" t="s">
        <v>82</v>
      </c>
      <c r="AY2723" s="221" t="s">
        <v>197</v>
      </c>
    </row>
    <row r="2724" spans="1:65" s="2" customFormat="1" ht="33" customHeight="1">
      <c r="A2724" s="37"/>
      <c r="B2724" s="38"/>
      <c r="C2724" s="247" t="s">
        <v>3548</v>
      </c>
      <c r="D2724" s="247" t="s">
        <v>519</v>
      </c>
      <c r="E2724" s="248" t="s">
        <v>3549</v>
      </c>
      <c r="F2724" s="249" t="s">
        <v>3550</v>
      </c>
      <c r="G2724" s="250" t="s">
        <v>265</v>
      </c>
      <c r="H2724" s="251">
        <v>85.03</v>
      </c>
      <c r="I2724" s="252"/>
      <c r="J2724" s="253">
        <f>ROUND(I2724*H2724,2)</f>
        <v>0</v>
      </c>
      <c r="K2724" s="249" t="s">
        <v>28</v>
      </c>
      <c r="L2724" s="254"/>
      <c r="M2724" s="255" t="s">
        <v>28</v>
      </c>
      <c r="N2724" s="256" t="s">
        <v>45</v>
      </c>
      <c r="O2724" s="67"/>
      <c r="P2724" s="190">
        <f>O2724*H2724</f>
        <v>0</v>
      </c>
      <c r="Q2724" s="190">
        <v>0</v>
      </c>
      <c r="R2724" s="190">
        <f>Q2724*H2724</f>
        <v>0</v>
      </c>
      <c r="S2724" s="190">
        <v>0</v>
      </c>
      <c r="T2724" s="191">
        <f>S2724*H2724</f>
        <v>0</v>
      </c>
      <c r="U2724" s="37"/>
      <c r="V2724" s="37"/>
      <c r="W2724" s="37"/>
      <c r="X2724" s="37"/>
      <c r="Y2724" s="37"/>
      <c r="Z2724" s="37"/>
      <c r="AA2724" s="37"/>
      <c r="AB2724" s="37"/>
      <c r="AC2724" s="37"/>
      <c r="AD2724" s="37"/>
      <c r="AE2724" s="37"/>
      <c r="AR2724" s="192" t="s">
        <v>365</v>
      </c>
      <c r="AT2724" s="192" t="s">
        <v>519</v>
      </c>
      <c r="AU2724" s="192" t="s">
        <v>84</v>
      </c>
      <c r="AY2724" s="20" t="s">
        <v>197</v>
      </c>
      <c r="BE2724" s="193">
        <f>IF(N2724="základní",J2724,0)</f>
        <v>0</v>
      </c>
      <c r="BF2724" s="193">
        <f>IF(N2724="snížená",J2724,0)</f>
        <v>0</v>
      </c>
      <c r="BG2724" s="193">
        <f>IF(N2724="zákl. přenesená",J2724,0)</f>
        <v>0</v>
      </c>
      <c r="BH2724" s="193">
        <f>IF(N2724="sníž. přenesená",J2724,0)</f>
        <v>0</v>
      </c>
      <c r="BI2724" s="193">
        <f>IF(N2724="nulová",J2724,0)</f>
        <v>0</v>
      </c>
      <c r="BJ2724" s="20" t="s">
        <v>82</v>
      </c>
      <c r="BK2724" s="193">
        <f>ROUND(I2724*H2724,2)</f>
        <v>0</v>
      </c>
      <c r="BL2724" s="20" t="s">
        <v>283</v>
      </c>
      <c r="BM2724" s="192" t="s">
        <v>3551</v>
      </c>
    </row>
    <row r="2725" spans="1:65" s="13" customFormat="1" ht="11.25">
      <c r="B2725" s="199"/>
      <c r="C2725" s="200"/>
      <c r="D2725" s="201" t="s">
        <v>213</v>
      </c>
      <c r="E2725" s="200"/>
      <c r="F2725" s="203" t="s">
        <v>3552</v>
      </c>
      <c r="G2725" s="200"/>
      <c r="H2725" s="204">
        <v>85.03</v>
      </c>
      <c r="I2725" s="205"/>
      <c r="J2725" s="200"/>
      <c r="K2725" s="200"/>
      <c r="L2725" s="206"/>
      <c r="M2725" s="207"/>
      <c r="N2725" s="208"/>
      <c r="O2725" s="208"/>
      <c r="P2725" s="208"/>
      <c r="Q2725" s="208"/>
      <c r="R2725" s="208"/>
      <c r="S2725" s="208"/>
      <c r="T2725" s="209"/>
      <c r="AT2725" s="210" t="s">
        <v>213</v>
      </c>
      <c r="AU2725" s="210" t="s">
        <v>84</v>
      </c>
      <c r="AV2725" s="13" t="s">
        <v>84</v>
      </c>
      <c r="AW2725" s="13" t="s">
        <v>4</v>
      </c>
      <c r="AX2725" s="13" t="s">
        <v>82</v>
      </c>
      <c r="AY2725" s="210" t="s">
        <v>197</v>
      </c>
    </row>
    <row r="2726" spans="1:65" s="2" customFormat="1" ht="24.2" customHeight="1">
      <c r="A2726" s="37"/>
      <c r="B2726" s="38"/>
      <c r="C2726" s="181" t="s">
        <v>3553</v>
      </c>
      <c r="D2726" s="181" t="s">
        <v>199</v>
      </c>
      <c r="E2726" s="182" t="s">
        <v>3554</v>
      </c>
      <c r="F2726" s="183" t="s">
        <v>3555</v>
      </c>
      <c r="G2726" s="184" t="s">
        <v>265</v>
      </c>
      <c r="H2726" s="185">
        <v>54.19</v>
      </c>
      <c r="I2726" s="186"/>
      <c r="J2726" s="187">
        <f>ROUND(I2726*H2726,2)</f>
        <v>0</v>
      </c>
      <c r="K2726" s="183" t="s">
        <v>203</v>
      </c>
      <c r="L2726" s="42"/>
      <c r="M2726" s="188" t="s">
        <v>28</v>
      </c>
      <c r="N2726" s="189" t="s">
        <v>45</v>
      </c>
      <c r="O2726" s="67"/>
      <c r="P2726" s="190">
        <f>O2726*H2726</f>
        <v>0</v>
      </c>
      <c r="Q2726" s="190">
        <v>2.0000000000000001E-4</v>
      </c>
      <c r="R2726" s="190">
        <f>Q2726*H2726</f>
        <v>1.0838E-2</v>
      </c>
      <c r="S2726" s="190">
        <v>0</v>
      </c>
      <c r="T2726" s="191">
        <f>S2726*H2726</f>
        <v>0</v>
      </c>
      <c r="U2726" s="37"/>
      <c r="V2726" s="37"/>
      <c r="W2726" s="37"/>
      <c r="X2726" s="37"/>
      <c r="Y2726" s="37"/>
      <c r="Z2726" s="37"/>
      <c r="AA2726" s="37"/>
      <c r="AB2726" s="37"/>
      <c r="AC2726" s="37"/>
      <c r="AD2726" s="37"/>
      <c r="AE2726" s="37"/>
      <c r="AR2726" s="192" t="s">
        <v>283</v>
      </c>
      <c r="AT2726" s="192" t="s">
        <v>199</v>
      </c>
      <c r="AU2726" s="192" t="s">
        <v>84</v>
      </c>
      <c r="AY2726" s="20" t="s">
        <v>197</v>
      </c>
      <c r="BE2726" s="193">
        <f>IF(N2726="základní",J2726,0)</f>
        <v>0</v>
      </c>
      <c r="BF2726" s="193">
        <f>IF(N2726="snížená",J2726,0)</f>
        <v>0</v>
      </c>
      <c r="BG2726" s="193">
        <f>IF(N2726="zákl. přenesená",J2726,0)</f>
        <v>0</v>
      </c>
      <c r="BH2726" s="193">
        <f>IF(N2726="sníž. přenesená",J2726,0)</f>
        <v>0</v>
      </c>
      <c r="BI2726" s="193">
        <f>IF(N2726="nulová",J2726,0)</f>
        <v>0</v>
      </c>
      <c r="BJ2726" s="20" t="s">
        <v>82</v>
      </c>
      <c r="BK2726" s="193">
        <f>ROUND(I2726*H2726,2)</f>
        <v>0</v>
      </c>
      <c r="BL2726" s="20" t="s">
        <v>283</v>
      </c>
      <c r="BM2726" s="192" t="s">
        <v>3556</v>
      </c>
    </row>
    <row r="2727" spans="1:65" s="2" customFormat="1" ht="11.25">
      <c r="A2727" s="37"/>
      <c r="B2727" s="38"/>
      <c r="C2727" s="39"/>
      <c r="D2727" s="194" t="s">
        <v>206</v>
      </c>
      <c r="E2727" s="39"/>
      <c r="F2727" s="195" t="s">
        <v>3557</v>
      </c>
      <c r="G2727" s="39"/>
      <c r="H2727" s="39"/>
      <c r="I2727" s="196"/>
      <c r="J2727" s="39"/>
      <c r="K2727" s="39"/>
      <c r="L2727" s="42"/>
      <c r="M2727" s="197"/>
      <c r="N2727" s="198"/>
      <c r="O2727" s="67"/>
      <c r="P2727" s="67"/>
      <c r="Q2727" s="67"/>
      <c r="R2727" s="67"/>
      <c r="S2727" s="67"/>
      <c r="T2727" s="68"/>
      <c r="U2727" s="37"/>
      <c r="V2727" s="37"/>
      <c r="W2727" s="37"/>
      <c r="X2727" s="37"/>
      <c r="Y2727" s="37"/>
      <c r="Z2727" s="37"/>
      <c r="AA2727" s="37"/>
      <c r="AB2727" s="37"/>
      <c r="AC2727" s="37"/>
      <c r="AD2727" s="37"/>
      <c r="AE2727" s="37"/>
      <c r="AT2727" s="20" t="s">
        <v>206</v>
      </c>
      <c r="AU2727" s="20" t="s">
        <v>84</v>
      </c>
    </row>
    <row r="2728" spans="1:65" s="15" customFormat="1" ht="11.25">
      <c r="B2728" s="222"/>
      <c r="C2728" s="223"/>
      <c r="D2728" s="201" t="s">
        <v>213</v>
      </c>
      <c r="E2728" s="224" t="s">
        <v>28</v>
      </c>
      <c r="F2728" s="225" t="s">
        <v>3545</v>
      </c>
      <c r="G2728" s="223"/>
      <c r="H2728" s="224" t="s">
        <v>28</v>
      </c>
      <c r="I2728" s="226"/>
      <c r="J2728" s="223"/>
      <c r="K2728" s="223"/>
      <c r="L2728" s="227"/>
      <c r="M2728" s="228"/>
      <c r="N2728" s="229"/>
      <c r="O2728" s="229"/>
      <c r="P2728" s="229"/>
      <c r="Q2728" s="229"/>
      <c r="R2728" s="229"/>
      <c r="S2728" s="229"/>
      <c r="T2728" s="230"/>
      <c r="AT2728" s="231" t="s">
        <v>213</v>
      </c>
      <c r="AU2728" s="231" t="s">
        <v>84</v>
      </c>
      <c r="AV2728" s="15" t="s">
        <v>82</v>
      </c>
      <c r="AW2728" s="15" t="s">
        <v>35</v>
      </c>
      <c r="AX2728" s="15" t="s">
        <v>74</v>
      </c>
      <c r="AY2728" s="231" t="s">
        <v>197</v>
      </c>
    </row>
    <row r="2729" spans="1:65" s="13" customFormat="1" ht="11.25">
      <c r="B2729" s="199"/>
      <c r="C2729" s="200"/>
      <c r="D2729" s="201" t="s">
        <v>213</v>
      </c>
      <c r="E2729" s="202" t="s">
        <v>28</v>
      </c>
      <c r="F2729" s="203" t="s">
        <v>3558</v>
      </c>
      <c r="G2729" s="200"/>
      <c r="H2729" s="204">
        <v>57.6</v>
      </c>
      <c r="I2729" s="205"/>
      <c r="J2729" s="200"/>
      <c r="K2729" s="200"/>
      <c r="L2729" s="206"/>
      <c r="M2729" s="207"/>
      <c r="N2729" s="208"/>
      <c r="O2729" s="208"/>
      <c r="P2729" s="208"/>
      <c r="Q2729" s="208"/>
      <c r="R2729" s="208"/>
      <c r="S2729" s="208"/>
      <c r="T2729" s="209"/>
      <c r="AT2729" s="210" t="s">
        <v>213</v>
      </c>
      <c r="AU2729" s="210" t="s">
        <v>84</v>
      </c>
      <c r="AV2729" s="13" t="s">
        <v>84</v>
      </c>
      <c r="AW2729" s="13" t="s">
        <v>35</v>
      </c>
      <c r="AX2729" s="13" t="s">
        <v>74</v>
      </c>
      <c r="AY2729" s="210" t="s">
        <v>197</v>
      </c>
    </row>
    <row r="2730" spans="1:65" s="13" customFormat="1" ht="11.25">
      <c r="B2730" s="199"/>
      <c r="C2730" s="200"/>
      <c r="D2730" s="201" t="s">
        <v>213</v>
      </c>
      <c r="E2730" s="202" t="s">
        <v>28</v>
      </c>
      <c r="F2730" s="203" t="s">
        <v>3559</v>
      </c>
      <c r="G2730" s="200"/>
      <c r="H2730" s="204">
        <v>-3.41</v>
      </c>
      <c r="I2730" s="205"/>
      <c r="J2730" s="200"/>
      <c r="K2730" s="200"/>
      <c r="L2730" s="206"/>
      <c r="M2730" s="207"/>
      <c r="N2730" s="208"/>
      <c r="O2730" s="208"/>
      <c r="P2730" s="208"/>
      <c r="Q2730" s="208"/>
      <c r="R2730" s="208"/>
      <c r="S2730" s="208"/>
      <c r="T2730" s="209"/>
      <c r="AT2730" s="210" t="s">
        <v>213</v>
      </c>
      <c r="AU2730" s="210" t="s">
        <v>84</v>
      </c>
      <c r="AV2730" s="13" t="s">
        <v>84</v>
      </c>
      <c r="AW2730" s="13" t="s">
        <v>35</v>
      </c>
      <c r="AX2730" s="13" t="s">
        <v>74</v>
      </c>
      <c r="AY2730" s="210" t="s">
        <v>197</v>
      </c>
    </row>
    <row r="2731" spans="1:65" s="14" customFormat="1" ht="11.25">
      <c r="B2731" s="211"/>
      <c r="C2731" s="212"/>
      <c r="D2731" s="201" t="s">
        <v>213</v>
      </c>
      <c r="E2731" s="213" t="s">
        <v>28</v>
      </c>
      <c r="F2731" s="214" t="s">
        <v>226</v>
      </c>
      <c r="G2731" s="212"/>
      <c r="H2731" s="215">
        <v>54.19</v>
      </c>
      <c r="I2731" s="216"/>
      <c r="J2731" s="212"/>
      <c r="K2731" s="212"/>
      <c r="L2731" s="217"/>
      <c r="M2731" s="218"/>
      <c r="N2731" s="219"/>
      <c r="O2731" s="219"/>
      <c r="P2731" s="219"/>
      <c r="Q2731" s="219"/>
      <c r="R2731" s="219"/>
      <c r="S2731" s="219"/>
      <c r="T2731" s="220"/>
      <c r="AT2731" s="221" t="s">
        <v>213</v>
      </c>
      <c r="AU2731" s="221" t="s">
        <v>84</v>
      </c>
      <c r="AV2731" s="14" t="s">
        <v>204</v>
      </c>
      <c r="AW2731" s="14" t="s">
        <v>35</v>
      </c>
      <c r="AX2731" s="14" t="s">
        <v>82</v>
      </c>
      <c r="AY2731" s="221" t="s">
        <v>197</v>
      </c>
    </row>
    <row r="2732" spans="1:65" s="2" customFormat="1" ht="16.5" customHeight="1">
      <c r="A2732" s="37"/>
      <c r="B2732" s="38"/>
      <c r="C2732" s="247" t="s">
        <v>3560</v>
      </c>
      <c r="D2732" s="247" t="s">
        <v>519</v>
      </c>
      <c r="E2732" s="248" t="s">
        <v>3561</v>
      </c>
      <c r="F2732" s="249" t="s">
        <v>3562</v>
      </c>
      <c r="G2732" s="250" t="s">
        <v>265</v>
      </c>
      <c r="H2732" s="251">
        <v>3.7509999999999999</v>
      </c>
      <c r="I2732" s="252"/>
      <c r="J2732" s="253">
        <f>ROUND(I2732*H2732,2)</f>
        <v>0</v>
      </c>
      <c r="K2732" s="249" t="s">
        <v>28</v>
      </c>
      <c r="L2732" s="254"/>
      <c r="M2732" s="255" t="s">
        <v>28</v>
      </c>
      <c r="N2732" s="256" t="s">
        <v>45</v>
      </c>
      <c r="O2732" s="67"/>
      <c r="P2732" s="190">
        <f>O2732*H2732</f>
        <v>0</v>
      </c>
      <c r="Q2732" s="190">
        <v>0</v>
      </c>
      <c r="R2732" s="190">
        <f>Q2732*H2732</f>
        <v>0</v>
      </c>
      <c r="S2732" s="190">
        <v>0</v>
      </c>
      <c r="T2732" s="191">
        <f>S2732*H2732</f>
        <v>0</v>
      </c>
      <c r="U2732" s="37"/>
      <c r="V2732" s="37"/>
      <c r="W2732" s="37"/>
      <c r="X2732" s="37"/>
      <c r="Y2732" s="37"/>
      <c r="Z2732" s="37"/>
      <c r="AA2732" s="37"/>
      <c r="AB2732" s="37"/>
      <c r="AC2732" s="37"/>
      <c r="AD2732" s="37"/>
      <c r="AE2732" s="37"/>
      <c r="AR2732" s="192" t="s">
        <v>365</v>
      </c>
      <c r="AT2732" s="192" t="s">
        <v>519</v>
      </c>
      <c r="AU2732" s="192" t="s">
        <v>84</v>
      </c>
      <c r="AY2732" s="20" t="s">
        <v>197</v>
      </c>
      <c r="BE2732" s="193">
        <f>IF(N2732="základní",J2732,0)</f>
        <v>0</v>
      </c>
      <c r="BF2732" s="193">
        <f>IF(N2732="snížená",J2732,0)</f>
        <v>0</v>
      </c>
      <c r="BG2732" s="193">
        <f>IF(N2732="zákl. přenesená",J2732,0)</f>
        <v>0</v>
      </c>
      <c r="BH2732" s="193">
        <f>IF(N2732="sníž. přenesená",J2732,0)</f>
        <v>0</v>
      </c>
      <c r="BI2732" s="193">
        <f>IF(N2732="nulová",J2732,0)</f>
        <v>0</v>
      </c>
      <c r="BJ2732" s="20" t="s">
        <v>82</v>
      </c>
      <c r="BK2732" s="193">
        <f>ROUND(I2732*H2732,2)</f>
        <v>0</v>
      </c>
      <c r="BL2732" s="20" t="s">
        <v>283</v>
      </c>
      <c r="BM2732" s="192" t="s">
        <v>3563</v>
      </c>
    </row>
    <row r="2733" spans="1:65" s="13" customFormat="1" ht="11.25">
      <c r="B2733" s="199"/>
      <c r="C2733" s="200"/>
      <c r="D2733" s="201" t="s">
        <v>213</v>
      </c>
      <c r="E2733" s="200"/>
      <c r="F2733" s="203" t="s">
        <v>3564</v>
      </c>
      <c r="G2733" s="200"/>
      <c r="H2733" s="204">
        <v>3.7509999999999999</v>
      </c>
      <c r="I2733" s="205"/>
      <c r="J2733" s="200"/>
      <c r="K2733" s="200"/>
      <c r="L2733" s="206"/>
      <c r="M2733" s="207"/>
      <c r="N2733" s="208"/>
      <c r="O2733" s="208"/>
      <c r="P2733" s="208"/>
      <c r="Q2733" s="208"/>
      <c r="R2733" s="208"/>
      <c r="S2733" s="208"/>
      <c r="T2733" s="209"/>
      <c r="AT2733" s="210" t="s">
        <v>213</v>
      </c>
      <c r="AU2733" s="210" t="s">
        <v>84</v>
      </c>
      <c r="AV2733" s="13" t="s">
        <v>84</v>
      </c>
      <c r="AW2733" s="13" t="s">
        <v>4</v>
      </c>
      <c r="AX2733" s="13" t="s">
        <v>82</v>
      </c>
      <c r="AY2733" s="210" t="s">
        <v>197</v>
      </c>
    </row>
    <row r="2734" spans="1:65" s="2" customFormat="1" ht="24.2" customHeight="1">
      <c r="A2734" s="37"/>
      <c r="B2734" s="38"/>
      <c r="C2734" s="181" t="s">
        <v>3565</v>
      </c>
      <c r="D2734" s="181" t="s">
        <v>199</v>
      </c>
      <c r="E2734" s="182" t="s">
        <v>3566</v>
      </c>
      <c r="F2734" s="183" t="s">
        <v>3567</v>
      </c>
      <c r="G2734" s="184" t="s">
        <v>265</v>
      </c>
      <c r="H2734" s="185">
        <v>116</v>
      </c>
      <c r="I2734" s="186"/>
      <c r="J2734" s="187">
        <f>ROUND(I2734*H2734,2)</f>
        <v>0</v>
      </c>
      <c r="K2734" s="183" t="s">
        <v>203</v>
      </c>
      <c r="L2734" s="42"/>
      <c r="M2734" s="188" t="s">
        <v>28</v>
      </c>
      <c r="N2734" s="189" t="s">
        <v>45</v>
      </c>
      <c r="O2734" s="67"/>
      <c r="P2734" s="190">
        <f>O2734*H2734</f>
        <v>0</v>
      </c>
      <c r="Q2734" s="190">
        <v>3.4000000000000002E-4</v>
      </c>
      <c r="R2734" s="190">
        <f>Q2734*H2734</f>
        <v>3.9440000000000003E-2</v>
      </c>
      <c r="S2734" s="190">
        <v>0</v>
      </c>
      <c r="T2734" s="191">
        <f>S2734*H2734</f>
        <v>0</v>
      </c>
      <c r="U2734" s="37"/>
      <c r="V2734" s="37"/>
      <c r="W2734" s="37"/>
      <c r="X2734" s="37"/>
      <c r="Y2734" s="37"/>
      <c r="Z2734" s="37"/>
      <c r="AA2734" s="37"/>
      <c r="AB2734" s="37"/>
      <c r="AC2734" s="37"/>
      <c r="AD2734" s="37"/>
      <c r="AE2734" s="37"/>
      <c r="AR2734" s="192" t="s">
        <v>283</v>
      </c>
      <c r="AT2734" s="192" t="s">
        <v>199</v>
      </c>
      <c r="AU2734" s="192" t="s">
        <v>84</v>
      </c>
      <c r="AY2734" s="20" t="s">
        <v>197</v>
      </c>
      <c r="BE2734" s="193">
        <f>IF(N2734="základní",J2734,0)</f>
        <v>0</v>
      </c>
      <c r="BF2734" s="193">
        <f>IF(N2734="snížená",J2734,0)</f>
        <v>0</v>
      </c>
      <c r="BG2734" s="193">
        <f>IF(N2734="zákl. přenesená",J2734,0)</f>
        <v>0</v>
      </c>
      <c r="BH2734" s="193">
        <f>IF(N2734="sníž. přenesená",J2734,0)</f>
        <v>0</v>
      </c>
      <c r="BI2734" s="193">
        <f>IF(N2734="nulová",J2734,0)</f>
        <v>0</v>
      </c>
      <c r="BJ2734" s="20" t="s">
        <v>82</v>
      </c>
      <c r="BK2734" s="193">
        <f>ROUND(I2734*H2734,2)</f>
        <v>0</v>
      </c>
      <c r="BL2734" s="20" t="s">
        <v>283</v>
      </c>
      <c r="BM2734" s="192" t="s">
        <v>3568</v>
      </c>
    </row>
    <row r="2735" spans="1:65" s="2" customFormat="1" ht="11.25">
      <c r="A2735" s="37"/>
      <c r="B2735" s="38"/>
      <c r="C2735" s="39"/>
      <c r="D2735" s="194" t="s">
        <v>206</v>
      </c>
      <c r="E2735" s="39"/>
      <c r="F2735" s="195" t="s">
        <v>3569</v>
      </c>
      <c r="G2735" s="39"/>
      <c r="H2735" s="39"/>
      <c r="I2735" s="196"/>
      <c r="J2735" s="39"/>
      <c r="K2735" s="39"/>
      <c r="L2735" s="42"/>
      <c r="M2735" s="197"/>
      <c r="N2735" s="198"/>
      <c r="O2735" s="67"/>
      <c r="P2735" s="67"/>
      <c r="Q2735" s="67"/>
      <c r="R2735" s="67"/>
      <c r="S2735" s="67"/>
      <c r="T2735" s="68"/>
      <c r="U2735" s="37"/>
      <c r="V2735" s="37"/>
      <c r="W2735" s="37"/>
      <c r="X2735" s="37"/>
      <c r="Y2735" s="37"/>
      <c r="Z2735" s="37"/>
      <c r="AA2735" s="37"/>
      <c r="AB2735" s="37"/>
      <c r="AC2735" s="37"/>
      <c r="AD2735" s="37"/>
      <c r="AE2735" s="37"/>
      <c r="AT2735" s="20" t="s">
        <v>206</v>
      </c>
      <c r="AU2735" s="20" t="s">
        <v>84</v>
      </c>
    </row>
    <row r="2736" spans="1:65" s="15" customFormat="1" ht="11.25">
      <c r="B2736" s="222"/>
      <c r="C2736" s="223"/>
      <c r="D2736" s="201" t="s">
        <v>213</v>
      </c>
      <c r="E2736" s="224" t="s">
        <v>28</v>
      </c>
      <c r="F2736" s="225" t="s">
        <v>3545</v>
      </c>
      <c r="G2736" s="223"/>
      <c r="H2736" s="224" t="s">
        <v>28</v>
      </c>
      <c r="I2736" s="226"/>
      <c r="J2736" s="223"/>
      <c r="K2736" s="223"/>
      <c r="L2736" s="227"/>
      <c r="M2736" s="228"/>
      <c r="N2736" s="229"/>
      <c r="O2736" s="229"/>
      <c r="P2736" s="229"/>
      <c r="Q2736" s="229"/>
      <c r="R2736" s="229"/>
      <c r="S2736" s="229"/>
      <c r="T2736" s="230"/>
      <c r="AT2736" s="231" t="s">
        <v>213</v>
      </c>
      <c r="AU2736" s="231" t="s">
        <v>84</v>
      </c>
      <c r="AV2736" s="15" t="s">
        <v>82</v>
      </c>
      <c r="AW2736" s="15" t="s">
        <v>35</v>
      </c>
      <c r="AX2736" s="15" t="s">
        <v>74</v>
      </c>
      <c r="AY2736" s="231" t="s">
        <v>197</v>
      </c>
    </row>
    <row r="2737" spans="1:65" s="13" customFormat="1" ht="11.25">
      <c r="B2737" s="199"/>
      <c r="C2737" s="200"/>
      <c r="D2737" s="201" t="s">
        <v>213</v>
      </c>
      <c r="E2737" s="202" t="s">
        <v>28</v>
      </c>
      <c r="F2737" s="203" t="s">
        <v>3570</v>
      </c>
      <c r="G2737" s="200"/>
      <c r="H2737" s="204">
        <v>116</v>
      </c>
      <c r="I2737" s="205"/>
      <c r="J2737" s="200"/>
      <c r="K2737" s="200"/>
      <c r="L2737" s="206"/>
      <c r="M2737" s="207"/>
      <c r="N2737" s="208"/>
      <c r="O2737" s="208"/>
      <c r="P2737" s="208"/>
      <c r="Q2737" s="208"/>
      <c r="R2737" s="208"/>
      <c r="S2737" s="208"/>
      <c r="T2737" s="209"/>
      <c r="AT2737" s="210" t="s">
        <v>213</v>
      </c>
      <c r="AU2737" s="210" t="s">
        <v>84</v>
      </c>
      <c r="AV2737" s="13" t="s">
        <v>84</v>
      </c>
      <c r="AW2737" s="13" t="s">
        <v>35</v>
      </c>
      <c r="AX2737" s="13" t="s">
        <v>82</v>
      </c>
      <c r="AY2737" s="210" t="s">
        <v>197</v>
      </c>
    </row>
    <row r="2738" spans="1:65" s="2" customFormat="1" ht="16.5" customHeight="1">
      <c r="A2738" s="37"/>
      <c r="B2738" s="38"/>
      <c r="C2738" s="247" t="s">
        <v>3571</v>
      </c>
      <c r="D2738" s="247" t="s">
        <v>519</v>
      </c>
      <c r="E2738" s="248" t="s">
        <v>3572</v>
      </c>
      <c r="F2738" s="249" t="s">
        <v>3573</v>
      </c>
      <c r="G2738" s="250" t="s">
        <v>265</v>
      </c>
      <c r="H2738" s="251">
        <v>127.6</v>
      </c>
      <c r="I2738" s="252"/>
      <c r="J2738" s="253">
        <f>ROUND(I2738*H2738,2)</f>
        <v>0</v>
      </c>
      <c r="K2738" s="249" t="s">
        <v>28</v>
      </c>
      <c r="L2738" s="254"/>
      <c r="M2738" s="255" t="s">
        <v>28</v>
      </c>
      <c r="N2738" s="256" t="s">
        <v>45</v>
      </c>
      <c r="O2738" s="67"/>
      <c r="P2738" s="190">
        <f>O2738*H2738</f>
        <v>0</v>
      </c>
      <c r="Q2738" s="190">
        <v>0</v>
      </c>
      <c r="R2738" s="190">
        <f>Q2738*H2738</f>
        <v>0</v>
      </c>
      <c r="S2738" s="190">
        <v>0</v>
      </c>
      <c r="T2738" s="191">
        <f>S2738*H2738</f>
        <v>0</v>
      </c>
      <c r="U2738" s="37"/>
      <c r="V2738" s="37"/>
      <c r="W2738" s="37"/>
      <c r="X2738" s="37"/>
      <c r="Y2738" s="37"/>
      <c r="Z2738" s="37"/>
      <c r="AA2738" s="37"/>
      <c r="AB2738" s="37"/>
      <c r="AC2738" s="37"/>
      <c r="AD2738" s="37"/>
      <c r="AE2738" s="37"/>
      <c r="AR2738" s="192" t="s">
        <v>365</v>
      </c>
      <c r="AT2738" s="192" t="s">
        <v>519</v>
      </c>
      <c r="AU2738" s="192" t="s">
        <v>84</v>
      </c>
      <c r="AY2738" s="20" t="s">
        <v>197</v>
      </c>
      <c r="BE2738" s="193">
        <f>IF(N2738="základní",J2738,0)</f>
        <v>0</v>
      </c>
      <c r="BF2738" s="193">
        <f>IF(N2738="snížená",J2738,0)</f>
        <v>0</v>
      </c>
      <c r="BG2738" s="193">
        <f>IF(N2738="zákl. přenesená",J2738,0)</f>
        <v>0</v>
      </c>
      <c r="BH2738" s="193">
        <f>IF(N2738="sníž. přenesená",J2738,0)</f>
        <v>0</v>
      </c>
      <c r="BI2738" s="193">
        <f>IF(N2738="nulová",J2738,0)</f>
        <v>0</v>
      </c>
      <c r="BJ2738" s="20" t="s">
        <v>82</v>
      </c>
      <c r="BK2738" s="193">
        <f>ROUND(I2738*H2738,2)</f>
        <v>0</v>
      </c>
      <c r="BL2738" s="20" t="s">
        <v>283</v>
      </c>
      <c r="BM2738" s="192" t="s">
        <v>3574</v>
      </c>
    </row>
    <row r="2739" spans="1:65" s="13" customFormat="1" ht="11.25">
      <c r="B2739" s="199"/>
      <c r="C2739" s="200"/>
      <c r="D2739" s="201" t="s">
        <v>213</v>
      </c>
      <c r="E2739" s="200"/>
      <c r="F2739" s="203" t="s">
        <v>3575</v>
      </c>
      <c r="G2739" s="200"/>
      <c r="H2739" s="204">
        <v>127.6</v>
      </c>
      <c r="I2739" s="205"/>
      <c r="J2739" s="200"/>
      <c r="K2739" s="200"/>
      <c r="L2739" s="206"/>
      <c r="M2739" s="207"/>
      <c r="N2739" s="208"/>
      <c r="O2739" s="208"/>
      <c r="P2739" s="208"/>
      <c r="Q2739" s="208"/>
      <c r="R2739" s="208"/>
      <c r="S2739" s="208"/>
      <c r="T2739" s="209"/>
      <c r="AT2739" s="210" t="s">
        <v>213</v>
      </c>
      <c r="AU2739" s="210" t="s">
        <v>84</v>
      </c>
      <c r="AV2739" s="13" t="s">
        <v>84</v>
      </c>
      <c r="AW2739" s="13" t="s">
        <v>4</v>
      </c>
      <c r="AX2739" s="13" t="s">
        <v>82</v>
      </c>
      <c r="AY2739" s="210" t="s">
        <v>197</v>
      </c>
    </row>
    <row r="2740" spans="1:65" s="2" customFormat="1" ht="24.2" customHeight="1">
      <c r="A2740" s="37"/>
      <c r="B2740" s="38"/>
      <c r="C2740" s="181" t="s">
        <v>3576</v>
      </c>
      <c r="D2740" s="181" t="s">
        <v>199</v>
      </c>
      <c r="E2740" s="182" t="s">
        <v>3577</v>
      </c>
      <c r="F2740" s="183" t="s">
        <v>3578</v>
      </c>
      <c r="G2740" s="184" t="s">
        <v>265</v>
      </c>
      <c r="H2740" s="185">
        <v>30</v>
      </c>
      <c r="I2740" s="186"/>
      <c r="J2740" s="187">
        <f>ROUND(I2740*H2740,2)</f>
        <v>0</v>
      </c>
      <c r="K2740" s="183" t="s">
        <v>203</v>
      </c>
      <c r="L2740" s="42"/>
      <c r="M2740" s="188" t="s">
        <v>28</v>
      </c>
      <c r="N2740" s="189" t="s">
        <v>45</v>
      </c>
      <c r="O2740" s="67"/>
      <c r="P2740" s="190">
        <f>O2740*H2740</f>
        <v>0</v>
      </c>
      <c r="Q2740" s="190">
        <v>1.5299999999999999E-3</v>
      </c>
      <c r="R2740" s="190">
        <f>Q2740*H2740</f>
        <v>4.5899999999999996E-2</v>
      </c>
      <c r="S2740" s="190">
        <v>0</v>
      </c>
      <c r="T2740" s="191">
        <f>S2740*H2740</f>
        <v>0</v>
      </c>
      <c r="U2740" s="37"/>
      <c r="V2740" s="37"/>
      <c r="W2740" s="37"/>
      <c r="X2740" s="37"/>
      <c r="Y2740" s="37"/>
      <c r="Z2740" s="37"/>
      <c r="AA2740" s="37"/>
      <c r="AB2740" s="37"/>
      <c r="AC2740" s="37"/>
      <c r="AD2740" s="37"/>
      <c r="AE2740" s="37"/>
      <c r="AR2740" s="192" t="s">
        <v>283</v>
      </c>
      <c r="AT2740" s="192" t="s">
        <v>199</v>
      </c>
      <c r="AU2740" s="192" t="s">
        <v>84</v>
      </c>
      <c r="AY2740" s="20" t="s">
        <v>197</v>
      </c>
      <c r="BE2740" s="193">
        <f>IF(N2740="základní",J2740,0)</f>
        <v>0</v>
      </c>
      <c r="BF2740" s="193">
        <f>IF(N2740="snížená",J2740,0)</f>
        <v>0</v>
      </c>
      <c r="BG2740" s="193">
        <f>IF(N2740="zákl. přenesená",J2740,0)</f>
        <v>0</v>
      </c>
      <c r="BH2740" s="193">
        <f>IF(N2740="sníž. přenesená",J2740,0)</f>
        <v>0</v>
      </c>
      <c r="BI2740" s="193">
        <f>IF(N2740="nulová",J2740,0)</f>
        <v>0</v>
      </c>
      <c r="BJ2740" s="20" t="s">
        <v>82</v>
      </c>
      <c r="BK2740" s="193">
        <f>ROUND(I2740*H2740,2)</f>
        <v>0</v>
      </c>
      <c r="BL2740" s="20" t="s">
        <v>283</v>
      </c>
      <c r="BM2740" s="192" t="s">
        <v>3579</v>
      </c>
    </row>
    <row r="2741" spans="1:65" s="2" customFormat="1" ht="11.25">
      <c r="A2741" s="37"/>
      <c r="B2741" s="38"/>
      <c r="C2741" s="39"/>
      <c r="D2741" s="194" t="s">
        <v>206</v>
      </c>
      <c r="E2741" s="39"/>
      <c r="F2741" s="195" t="s">
        <v>3580</v>
      </c>
      <c r="G2741" s="39"/>
      <c r="H2741" s="39"/>
      <c r="I2741" s="196"/>
      <c r="J2741" s="39"/>
      <c r="K2741" s="39"/>
      <c r="L2741" s="42"/>
      <c r="M2741" s="197"/>
      <c r="N2741" s="198"/>
      <c r="O2741" s="67"/>
      <c r="P2741" s="67"/>
      <c r="Q2741" s="67"/>
      <c r="R2741" s="67"/>
      <c r="S2741" s="67"/>
      <c r="T2741" s="68"/>
      <c r="U2741" s="37"/>
      <c r="V2741" s="37"/>
      <c r="W2741" s="37"/>
      <c r="X2741" s="37"/>
      <c r="Y2741" s="37"/>
      <c r="Z2741" s="37"/>
      <c r="AA2741" s="37"/>
      <c r="AB2741" s="37"/>
      <c r="AC2741" s="37"/>
      <c r="AD2741" s="37"/>
      <c r="AE2741" s="37"/>
      <c r="AT2741" s="20" t="s">
        <v>206</v>
      </c>
      <c r="AU2741" s="20" t="s">
        <v>84</v>
      </c>
    </row>
    <row r="2742" spans="1:65" s="15" customFormat="1" ht="11.25">
      <c r="B2742" s="222"/>
      <c r="C2742" s="223"/>
      <c r="D2742" s="201" t="s">
        <v>213</v>
      </c>
      <c r="E2742" s="224" t="s">
        <v>28</v>
      </c>
      <c r="F2742" s="225" t="s">
        <v>3581</v>
      </c>
      <c r="G2742" s="223"/>
      <c r="H2742" s="224" t="s">
        <v>28</v>
      </c>
      <c r="I2742" s="226"/>
      <c r="J2742" s="223"/>
      <c r="K2742" s="223"/>
      <c r="L2742" s="227"/>
      <c r="M2742" s="228"/>
      <c r="N2742" s="229"/>
      <c r="O2742" s="229"/>
      <c r="P2742" s="229"/>
      <c r="Q2742" s="229"/>
      <c r="R2742" s="229"/>
      <c r="S2742" s="229"/>
      <c r="T2742" s="230"/>
      <c r="AT2742" s="231" t="s">
        <v>213</v>
      </c>
      <c r="AU2742" s="231" t="s">
        <v>84</v>
      </c>
      <c r="AV2742" s="15" t="s">
        <v>82</v>
      </c>
      <c r="AW2742" s="15" t="s">
        <v>35</v>
      </c>
      <c r="AX2742" s="15" t="s">
        <v>74</v>
      </c>
      <c r="AY2742" s="231" t="s">
        <v>197</v>
      </c>
    </row>
    <row r="2743" spans="1:65" s="15" customFormat="1" ht="11.25">
      <c r="B2743" s="222"/>
      <c r="C2743" s="223"/>
      <c r="D2743" s="201" t="s">
        <v>213</v>
      </c>
      <c r="E2743" s="224" t="s">
        <v>28</v>
      </c>
      <c r="F2743" s="225" t="s">
        <v>3582</v>
      </c>
      <c r="G2743" s="223"/>
      <c r="H2743" s="224" t="s">
        <v>28</v>
      </c>
      <c r="I2743" s="226"/>
      <c r="J2743" s="223"/>
      <c r="K2743" s="223"/>
      <c r="L2743" s="227"/>
      <c r="M2743" s="228"/>
      <c r="N2743" s="229"/>
      <c r="O2743" s="229"/>
      <c r="P2743" s="229"/>
      <c r="Q2743" s="229"/>
      <c r="R2743" s="229"/>
      <c r="S2743" s="229"/>
      <c r="T2743" s="230"/>
      <c r="AT2743" s="231" t="s">
        <v>213</v>
      </c>
      <c r="AU2743" s="231" t="s">
        <v>84</v>
      </c>
      <c r="AV2743" s="15" t="s">
        <v>82</v>
      </c>
      <c r="AW2743" s="15" t="s">
        <v>35</v>
      </c>
      <c r="AX2743" s="15" t="s">
        <v>74</v>
      </c>
      <c r="AY2743" s="231" t="s">
        <v>197</v>
      </c>
    </row>
    <row r="2744" spans="1:65" s="13" customFormat="1" ht="11.25">
      <c r="B2744" s="199"/>
      <c r="C2744" s="200"/>
      <c r="D2744" s="201" t="s">
        <v>213</v>
      </c>
      <c r="E2744" s="202" t="s">
        <v>28</v>
      </c>
      <c r="F2744" s="203" t="s">
        <v>3583</v>
      </c>
      <c r="G2744" s="200"/>
      <c r="H2744" s="204">
        <v>30</v>
      </c>
      <c r="I2744" s="205"/>
      <c r="J2744" s="200"/>
      <c r="K2744" s="200"/>
      <c r="L2744" s="206"/>
      <c r="M2744" s="207"/>
      <c r="N2744" s="208"/>
      <c r="O2744" s="208"/>
      <c r="P2744" s="208"/>
      <c r="Q2744" s="208"/>
      <c r="R2744" s="208"/>
      <c r="S2744" s="208"/>
      <c r="T2744" s="209"/>
      <c r="AT2744" s="210" t="s">
        <v>213</v>
      </c>
      <c r="AU2744" s="210" t="s">
        <v>84</v>
      </c>
      <c r="AV2744" s="13" t="s">
        <v>84</v>
      </c>
      <c r="AW2744" s="13" t="s">
        <v>35</v>
      </c>
      <c r="AX2744" s="13" t="s">
        <v>82</v>
      </c>
      <c r="AY2744" s="210" t="s">
        <v>197</v>
      </c>
    </row>
    <row r="2745" spans="1:65" s="2" customFormat="1" ht="24.2" customHeight="1">
      <c r="A2745" s="37"/>
      <c r="B2745" s="38"/>
      <c r="C2745" s="247" t="s">
        <v>3584</v>
      </c>
      <c r="D2745" s="247" t="s">
        <v>519</v>
      </c>
      <c r="E2745" s="248" t="s">
        <v>3585</v>
      </c>
      <c r="F2745" s="249" t="s">
        <v>3586</v>
      </c>
      <c r="G2745" s="250" t="s">
        <v>265</v>
      </c>
      <c r="H2745" s="251">
        <v>33</v>
      </c>
      <c r="I2745" s="252"/>
      <c r="J2745" s="253">
        <f>ROUND(I2745*H2745,2)</f>
        <v>0</v>
      </c>
      <c r="K2745" s="249" t="s">
        <v>203</v>
      </c>
      <c r="L2745" s="254"/>
      <c r="M2745" s="255" t="s">
        <v>28</v>
      </c>
      <c r="N2745" s="256" t="s">
        <v>45</v>
      </c>
      <c r="O2745" s="67"/>
      <c r="P2745" s="190">
        <f>O2745*H2745</f>
        <v>0</v>
      </c>
      <c r="Q2745" s="190">
        <v>6.6E-3</v>
      </c>
      <c r="R2745" s="190">
        <f>Q2745*H2745</f>
        <v>0.21779999999999999</v>
      </c>
      <c r="S2745" s="190">
        <v>0</v>
      </c>
      <c r="T2745" s="191">
        <f>S2745*H2745</f>
        <v>0</v>
      </c>
      <c r="U2745" s="37"/>
      <c r="V2745" s="37"/>
      <c r="W2745" s="37"/>
      <c r="X2745" s="37"/>
      <c r="Y2745" s="37"/>
      <c r="Z2745" s="37"/>
      <c r="AA2745" s="37"/>
      <c r="AB2745" s="37"/>
      <c r="AC2745" s="37"/>
      <c r="AD2745" s="37"/>
      <c r="AE2745" s="37"/>
      <c r="AR2745" s="192" t="s">
        <v>365</v>
      </c>
      <c r="AT2745" s="192" t="s">
        <v>519</v>
      </c>
      <c r="AU2745" s="192" t="s">
        <v>84</v>
      </c>
      <c r="AY2745" s="20" t="s">
        <v>197</v>
      </c>
      <c r="BE2745" s="193">
        <f>IF(N2745="základní",J2745,0)</f>
        <v>0</v>
      </c>
      <c r="BF2745" s="193">
        <f>IF(N2745="snížená",J2745,0)</f>
        <v>0</v>
      </c>
      <c r="BG2745" s="193">
        <f>IF(N2745="zákl. přenesená",J2745,0)</f>
        <v>0</v>
      </c>
      <c r="BH2745" s="193">
        <f>IF(N2745="sníž. přenesená",J2745,0)</f>
        <v>0</v>
      </c>
      <c r="BI2745" s="193">
        <f>IF(N2745="nulová",J2745,0)</f>
        <v>0</v>
      </c>
      <c r="BJ2745" s="20" t="s">
        <v>82</v>
      </c>
      <c r="BK2745" s="193">
        <f>ROUND(I2745*H2745,2)</f>
        <v>0</v>
      </c>
      <c r="BL2745" s="20" t="s">
        <v>283</v>
      </c>
      <c r="BM2745" s="192" t="s">
        <v>3587</v>
      </c>
    </row>
    <row r="2746" spans="1:65" s="13" customFormat="1" ht="11.25">
      <c r="B2746" s="199"/>
      <c r="C2746" s="200"/>
      <c r="D2746" s="201" t="s">
        <v>213</v>
      </c>
      <c r="E2746" s="200"/>
      <c r="F2746" s="203" t="s">
        <v>3588</v>
      </c>
      <c r="G2746" s="200"/>
      <c r="H2746" s="204">
        <v>33</v>
      </c>
      <c r="I2746" s="205"/>
      <c r="J2746" s="200"/>
      <c r="K2746" s="200"/>
      <c r="L2746" s="206"/>
      <c r="M2746" s="207"/>
      <c r="N2746" s="208"/>
      <c r="O2746" s="208"/>
      <c r="P2746" s="208"/>
      <c r="Q2746" s="208"/>
      <c r="R2746" s="208"/>
      <c r="S2746" s="208"/>
      <c r="T2746" s="209"/>
      <c r="AT2746" s="210" t="s">
        <v>213</v>
      </c>
      <c r="AU2746" s="210" t="s">
        <v>84</v>
      </c>
      <c r="AV2746" s="13" t="s">
        <v>84</v>
      </c>
      <c r="AW2746" s="13" t="s">
        <v>4</v>
      </c>
      <c r="AX2746" s="13" t="s">
        <v>82</v>
      </c>
      <c r="AY2746" s="210" t="s">
        <v>197</v>
      </c>
    </row>
    <row r="2747" spans="1:65" s="2" customFormat="1" ht="24.2" customHeight="1">
      <c r="A2747" s="37"/>
      <c r="B2747" s="38"/>
      <c r="C2747" s="181" t="s">
        <v>3589</v>
      </c>
      <c r="D2747" s="181" t="s">
        <v>199</v>
      </c>
      <c r="E2747" s="182" t="s">
        <v>3590</v>
      </c>
      <c r="F2747" s="183" t="s">
        <v>3591</v>
      </c>
      <c r="G2747" s="184" t="s">
        <v>265</v>
      </c>
      <c r="H2747" s="185">
        <v>30</v>
      </c>
      <c r="I2747" s="186"/>
      <c r="J2747" s="187">
        <f>ROUND(I2747*H2747,2)</f>
        <v>0</v>
      </c>
      <c r="K2747" s="183" t="s">
        <v>203</v>
      </c>
      <c r="L2747" s="42"/>
      <c r="M2747" s="188" t="s">
        <v>28</v>
      </c>
      <c r="N2747" s="189" t="s">
        <v>45</v>
      </c>
      <c r="O2747" s="67"/>
      <c r="P2747" s="190">
        <f>O2747*H2747</f>
        <v>0</v>
      </c>
      <c r="Q2747" s="190">
        <v>1.0200000000000001E-3</v>
      </c>
      <c r="R2747" s="190">
        <f>Q2747*H2747</f>
        <v>3.0600000000000002E-2</v>
      </c>
      <c r="S2747" s="190">
        <v>0</v>
      </c>
      <c r="T2747" s="191">
        <f>S2747*H2747</f>
        <v>0</v>
      </c>
      <c r="U2747" s="37"/>
      <c r="V2747" s="37"/>
      <c r="W2747" s="37"/>
      <c r="X2747" s="37"/>
      <c r="Y2747" s="37"/>
      <c r="Z2747" s="37"/>
      <c r="AA2747" s="37"/>
      <c r="AB2747" s="37"/>
      <c r="AC2747" s="37"/>
      <c r="AD2747" s="37"/>
      <c r="AE2747" s="37"/>
      <c r="AR2747" s="192" t="s">
        <v>283</v>
      </c>
      <c r="AT2747" s="192" t="s">
        <v>199</v>
      </c>
      <c r="AU2747" s="192" t="s">
        <v>84</v>
      </c>
      <c r="AY2747" s="20" t="s">
        <v>197</v>
      </c>
      <c r="BE2747" s="193">
        <f>IF(N2747="základní",J2747,0)</f>
        <v>0</v>
      </c>
      <c r="BF2747" s="193">
        <f>IF(N2747="snížená",J2747,0)</f>
        <v>0</v>
      </c>
      <c r="BG2747" s="193">
        <f>IF(N2747="zákl. přenesená",J2747,0)</f>
        <v>0</v>
      </c>
      <c r="BH2747" s="193">
        <f>IF(N2747="sníž. přenesená",J2747,0)</f>
        <v>0</v>
      </c>
      <c r="BI2747" s="193">
        <f>IF(N2747="nulová",J2747,0)</f>
        <v>0</v>
      </c>
      <c r="BJ2747" s="20" t="s">
        <v>82</v>
      </c>
      <c r="BK2747" s="193">
        <f>ROUND(I2747*H2747,2)</f>
        <v>0</v>
      </c>
      <c r="BL2747" s="20" t="s">
        <v>283</v>
      </c>
      <c r="BM2747" s="192" t="s">
        <v>3592</v>
      </c>
    </row>
    <row r="2748" spans="1:65" s="2" customFormat="1" ht="11.25">
      <c r="A2748" s="37"/>
      <c r="B2748" s="38"/>
      <c r="C2748" s="39"/>
      <c r="D2748" s="194" t="s">
        <v>206</v>
      </c>
      <c r="E2748" s="39"/>
      <c r="F2748" s="195" t="s">
        <v>3593</v>
      </c>
      <c r="G2748" s="39"/>
      <c r="H2748" s="39"/>
      <c r="I2748" s="196"/>
      <c r="J2748" s="39"/>
      <c r="K2748" s="39"/>
      <c r="L2748" s="42"/>
      <c r="M2748" s="197"/>
      <c r="N2748" s="198"/>
      <c r="O2748" s="67"/>
      <c r="P2748" s="67"/>
      <c r="Q2748" s="67"/>
      <c r="R2748" s="67"/>
      <c r="S2748" s="67"/>
      <c r="T2748" s="68"/>
      <c r="U2748" s="37"/>
      <c r="V2748" s="37"/>
      <c r="W2748" s="37"/>
      <c r="X2748" s="37"/>
      <c r="Y2748" s="37"/>
      <c r="Z2748" s="37"/>
      <c r="AA2748" s="37"/>
      <c r="AB2748" s="37"/>
      <c r="AC2748" s="37"/>
      <c r="AD2748" s="37"/>
      <c r="AE2748" s="37"/>
      <c r="AT2748" s="20" t="s">
        <v>206</v>
      </c>
      <c r="AU2748" s="20" t="s">
        <v>84</v>
      </c>
    </row>
    <row r="2749" spans="1:65" s="15" customFormat="1" ht="11.25">
      <c r="B2749" s="222"/>
      <c r="C2749" s="223"/>
      <c r="D2749" s="201" t="s">
        <v>213</v>
      </c>
      <c r="E2749" s="224" t="s">
        <v>28</v>
      </c>
      <c r="F2749" s="225" t="s">
        <v>3581</v>
      </c>
      <c r="G2749" s="223"/>
      <c r="H2749" s="224" t="s">
        <v>28</v>
      </c>
      <c r="I2749" s="226"/>
      <c r="J2749" s="223"/>
      <c r="K2749" s="223"/>
      <c r="L2749" s="227"/>
      <c r="M2749" s="228"/>
      <c r="N2749" s="229"/>
      <c r="O2749" s="229"/>
      <c r="P2749" s="229"/>
      <c r="Q2749" s="229"/>
      <c r="R2749" s="229"/>
      <c r="S2749" s="229"/>
      <c r="T2749" s="230"/>
      <c r="AT2749" s="231" t="s">
        <v>213</v>
      </c>
      <c r="AU2749" s="231" t="s">
        <v>84</v>
      </c>
      <c r="AV2749" s="15" t="s">
        <v>82</v>
      </c>
      <c r="AW2749" s="15" t="s">
        <v>35</v>
      </c>
      <c r="AX2749" s="15" t="s">
        <v>74</v>
      </c>
      <c r="AY2749" s="231" t="s">
        <v>197</v>
      </c>
    </row>
    <row r="2750" spans="1:65" s="15" customFormat="1" ht="11.25">
      <c r="B2750" s="222"/>
      <c r="C2750" s="223"/>
      <c r="D2750" s="201" t="s">
        <v>213</v>
      </c>
      <c r="E2750" s="224" t="s">
        <v>28</v>
      </c>
      <c r="F2750" s="225" t="s">
        <v>3582</v>
      </c>
      <c r="G2750" s="223"/>
      <c r="H2750" s="224" t="s">
        <v>28</v>
      </c>
      <c r="I2750" s="226"/>
      <c r="J2750" s="223"/>
      <c r="K2750" s="223"/>
      <c r="L2750" s="227"/>
      <c r="M2750" s="228"/>
      <c r="N2750" s="229"/>
      <c r="O2750" s="229"/>
      <c r="P2750" s="229"/>
      <c r="Q2750" s="229"/>
      <c r="R2750" s="229"/>
      <c r="S2750" s="229"/>
      <c r="T2750" s="230"/>
      <c r="AT2750" s="231" t="s">
        <v>213</v>
      </c>
      <c r="AU2750" s="231" t="s">
        <v>84</v>
      </c>
      <c r="AV2750" s="15" t="s">
        <v>82</v>
      </c>
      <c r="AW2750" s="15" t="s">
        <v>35</v>
      </c>
      <c r="AX2750" s="15" t="s">
        <v>74</v>
      </c>
      <c r="AY2750" s="231" t="s">
        <v>197</v>
      </c>
    </row>
    <row r="2751" spans="1:65" s="13" customFormat="1" ht="11.25">
      <c r="B2751" s="199"/>
      <c r="C2751" s="200"/>
      <c r="D2751" s="201" t="s">
        <v>213</v>
      </c>
      <c r="E2751" s="202" t="s">
        <v>28</v>
      </c>
      <c r="F2751" s="203" t="s">
        <v>3583</v>
      </c>
      <c r="G2751" s="200"/>
      <c r="H2751" s="204">
        <v>30</v>
      </c>
      <c r="I2751" s="205"/>
      <c r="J2751" s="200"/>
      <c r="K2751" s="200"/>
      <c r="L2751" s="206"/>
      <c r="M2751" s="207"/>
      <c r="N2751" s="208"/>
      <c r="O2751" s="208"/>
      <c r="P2751" s="208"/>
      <c r="Q2751" s="208"/>
      <c r="R2751" s="208"/>
      <c r="S2751" s="208"/>
      <c r="T2751" s="209"/>
      <c r="AT2751" s="210" t="s">
        <v>213</v>
      </c>
      <c r="AU2751" s="210" t="s">
        <v>84</v>
      </c>
      <c r="AV2751" s="13" t="s">
        <v>84</v>
      </c>
      <c r="AW2751" s="13" t="s">
        <v>35</v>
      </c>
      <c r="AX2751" s="13" t="s">
        <v>82</v>
      </c>
      <c r="AY2751" s="210" t="s">
        <v>197</v>
      </c>
    </row>
    <row r="2752" spans="1:65" s="2" customFormat="1" ht="21.75" customHeight="1">
      <c r="A2752" s="37"/>
      <c r="B2752" s="38"/>
      <c r="C2752" s="247" t="s">
        <v>3594</v>
      </c>
      <c r="D2752" s="247" t="s">
        <v>519</v>
      </c>
      <c r="E2752" s="248" t="s">
        <v>3595</v>
      </c>
      <c r="F2752" s="249" t="s">
        <v>3596</v>
      </c>
      <c r="G2752" s="250" t="s">
        <v>202</v>
      </c>
      <c r="H2752" s="251">
        <v>8.2799999999999994</v>
      </c>
      <c r="I2752" s="252"/>
      <c r="J2752" s="253">
        <f>ROUND(I2752*H2752,2)</f>
        <v>0</v>
      </c>
      <c r="K2752" s="249" t="s">
        <v>203</v>
      </c>
      <c r="L2752" s="254"/>
      <c r="M2752" s="255" t="s">
        <v>28</v>
      </c>
      <c r="N2752" s="256" t="s">
        <v>45</v>
      </c>
      <c r="O2752" s="67"/>
      <c r="P2752" s="190">
        <f>O2752*H2752</f>
        <v>0</v>
      </c>
      <c r="Q2752" s="190">
        <v>2.1999999999999999E-2</v>
      </c>
      <c r="R2752" s="190">
        <f>Q2752*H2752</f>
        <v>0.18215999999999999</v>
      </c>
      <c r="S2752" s="190">
        <v>0</v>
      </c>
      <c r="T2752" s="191">
        <f>S2752*H2752</f>
        <v>0</v>
      </c>
      <c r="U2752" s="37"/>
      <c r="V2752" s="37"/>
      <c r="W2752" s="37"/>
      <c r="X2752" s="37"/>
      <c r="Y2752" s="37"/>
      <c r="Z2752" s="37"/>
      <c r="AA2752" s="37"/>
      <c r="AB2752" s="37"/>
      <c r="AC2752" s="37"/>
      <c r="AD2752" s="37"/>
      <c r="AE2752" s="37"/>
      <c r="AR2752" s="192" t="s">
        <v>365</v>
      </c>
      <c r="AT2752" s="192" t="s">
        <v>519</v>
      </c>
      <c r="AU2752" s="192" t="s">
        <v>84</v>
      </c>
      <c r="AY2752" s="20" t="s">
        <v>197</v>
      </c>
      <c r="BE2752" s="193">
        <f>IF(N2752="základní",J2752,0)</f>
        <v>0</v>
      </c>
      <c r="BF2752" s="193">
        <f>IF(N2752="snížená",J2752,0)</f>
        <v>0</v>
      </c>
      <c r="BG2752" s="193">
        <f>IF(N2752="zákl. přenesená",J2752,0)</f>
        <v>0</v>
      </c>
      <c r="BH2752" s="193">
        <f>IF(N2752="sníž. přenesená",J2752,0)</f>
        <v>0</v>
      </c>
      <c r="BI2752" s="193">
        <f>IF(N2752="nulová",J2752,0)</f>
        <v>0</v>
      </c>
      <c r="BJ2752" s="20" t="s">
        <v>82</v>
      </c>
      <c r="BK2752" s="193">
        <f>ROUND(I2752*H2752,2)</f>
        <v>0</v>
      </c>
      <c r="BL2752" s="20" t="s">
        <v>283</v>
      </c>
      <c r="BM2752" s="192" t="s">
        <v>3597</v>
      </c>
    </row>
    <row r="2753" spans="1:65" s="13" customFormat="1" ht="11.25">
      <c r="B2753" s="199"/>
      <c r="C2753" s="200"/>
      <c r="D2753" s="201" t="s">
        <v>213</v>
      </c>
      <c r="E2753" s="202" t="s">
        <v>28</v>
      </c>
      <c r="F2753" s="203" t="s">
        <v>3598</v>
      </c>
      <c r="G2753" s="200"/>
      <c r="H2753" s="204">
        <v>7.2</v>
      </c>
      <c r="I2753" s="205"/>
      <c r="J2753" s="200"/>
      <c r="K2753" s="200"/>
      <c r="L2753" s="206"/>
      <c r="M2753" s="207"/>
      <c r="N2753" s="208"/>
      <c r="O2753" s="208"/>
      <c r="P2753" s="208"/>
      <c r="Q2753" s="208"/>
      <c r="R2753" s="208"/>
      <c r="S2753" s="208"/>
      <c r="T2753" s="209"/>
      <c r="AT2753" s="210" t="s">
        <v>213</v>
      </c>
      <c r="AU2753" s="210" t="s">
        <v>84</v>
      </c>
      <c r="AV2753" s="13" t="s">
        <v>84</v>
      </c>
      <c r="AW2753" s="13" t="s">
        <v>35</v>
      </c>
      <c r="AX2753" s="13" t="s">
        <v>82</v>
      </c>
      <c r="AY2753" s="210" t="s">
        <v>197</v>
      </c>
    </row>
    <row r="2754" spans="1:65" s="13" customFormat="1" ht="11.25">
      <c r="B2754" s="199"/>
      <c r="C2754" s="200"/>
      <c r="D2754" s="201" t="s">
        <v>213</v>
      </c>
      <c r="E2754" s="200"/>
      <c r="F2754" s="203" t="s">
        <v>3599</v>
      </c>
      <c r="G2754" s="200"/>
      <c r="H2754" s="204">
        <v>8.2799999999999994</v>
      </c>
      <c r="I2754" s="205"/>
      <c r="J2754" s="200"/>
      <c r="K2754" s="200"/>
      <c r="L2754" s="206"/>
      <c r="M2754" s="207"/>
      <c r="N2754" s="208"/>
      <c r="O2754" s="208"/>
      <c r="P2754" s="208"/>
      <c r="Q2754" s="208"/>
      <c r="R2754" s="208"/>
      <c r="S2754" s="208"/>
      <c r="T2754" s="209"/>
      <c r="AT2754" s="210" t="s">
        <v>213</v>
      </c>
      <c r="AU2754" s="210" t="s">
        <v>84</v>
      </c>
      <c r="AV2754" s="13" t="s">
        <v>84</v>
      </c>
      <c r="AW2754" s="13" t="s">
        <v>4</v>
      </c>
      <c r="AX2754" s="13" t="s">
        <v>82</v>
      </c>
      <c r="AY2754" s="210" t="s">
        <v>197</v>
      </c>
    </row>
    <row r="2755" spans="1:65" s="2" customFormat="1" ht="24.2" customHeight="1">
      <c r="A2755" s="37"/>
      <c r="B2755" s="38"/>
      <c r="C2755" s="181" t="s">
        <v>3600</v>
      </c>
      <c r="D2755" s="181" t="s">
        <v>199</v>
      </c>
      <c r="E2755" s="182" t="s">
        <v>3601</v>
      </c>
      <c r="F2755" s="183" t="s">
        <v>3602</v>
      </c>
      <c r="G2755" s="184" t="s">
        <v>265</v>
      </c>
      <c r="H2755" s="185">
        <v>168.8</v>
      </c>
      <c r="I2755" s="186"/>
      <c r="J2755" s="187">
        <f>ROUND(I2755*H2755,2)</f>
        <v>0</v>
      </c>
      <c r="K2755" s="183" t="s">
        <v>203</v>
      </c>
      <c r="L2755" s="42"/>
      <c r="M2755" s="188" t="s">
        <v>28</v>
      </c>
      <c r="N2755" s="189" t="s">
        <v>45</v>
      </c>
      <c r="O2755" s="67"/>
      <c r="P2755" s="190">
        <f>O2755*H2755</f>
        <v>0</v>
      </c>
      <c r="Q2755" s="190">
        <v>5.8E-4</v>
      </c>
      <c r="R2755" s="190">
        <f>Q2755*H2755</f>
        <v>9.7904000000000005E-2</v>
      </c>
      <c r="S2755" s="190">
        <v>0</v>
      </c>
      <c r="T2755" s="191">
        <f>S2755*H2755</f>
        <v>0</v>
      </c>
      <c r="U2755" s="37"/>
      <c r="V2755" s="37"/>
      <c r="W2755" s="37"/>
      <c r="X2755" s="37"/>
      <c r="Y2755" s="37"/>
      <c r="Z2755" s="37"/>
      <c r="AA2755" s="37"/>
      <c r="AB2755" s="37"/>
      <c r="AC2755" s="37"/>
      <c r="AD2755" s="37"/>
      <c r="AE2755" s="37"/>
      <c r="AR2755" s="192" t="s">
        <v>283</v>
      </c>
      <c r="AT2755" s="192" t="s">
        <v>199</v>
      </c>
      <c r="AU2755" s="192" t="s">
        <v>84</v>
      </c>
      <c r="AY2755" s="20" t="s">
        <v>197</v>
      </c>
      <c r="BE2755" s="193">
        <f>IF(N2755="základní",J2755,0)</f>
        <v>0</v>
      </c>
      <c r="BF2755" s="193">
        <f>IF(N2755="snížená",J2755,0)</f>
        <v>0</v>
      </c>
      <c r="BG2755" s="193">
        <f>IF(N2755="zákl. přenesená",J2755,0)</f>
        <v>0</v>
      </c>
      <c r="BH2755" s="193">
        <f>IF(N2755="sníž. přenesená",J2755,0)</f>
        <v>0</v>
      </c>
      <c r="BI2755" s="193">
        <f>IF(N2755="nulová",J2755,0)</f>
        <v>0</v>
      </c>
      <c r="BJ2755" s="20" t="s">
        <v>82</v>
      </c>
      <c r="BK2755" s="193">
        <f>ROUND(I2755*H2755,2)</f>
        <v>0</v>
      </c>
      <c r="BL2755" s="20" t="s">
        <v>283</v>
      </c>
      <c r="BM2755" s="192" t="s">
        <v>3603</v>
      </c>
    </row>
    <row r="2756" spans="1:65" s="2" customFormat="1" ht="11.25">
      <c r="A2756" s="37"/>
      <c r="B2756" s="38"/>
      <c r="C2756" s="39"/>
      <c r="D2756" s="194" t="s">
        <v>206</v>
      </c>
      <c r="E2756" s="39"/>
      <c r="F2756" s="195" t="s">
        <v>3604</v>
      </c>
      <c r="G2756" s="39"/>
      <c r="H2756" s="39"/>
      <c r="I2756" s="196"/>
      <c r="J2756" s="39"/>
      <c r="K2756" s="39"/>
      <c r="L2756" s="42"/>
      <c r="M2756" s="197"/>
      <c r="N2756" s="198"/>
      <c r="O2756" s="67"/>
      <c r="P2756" s="67"/>
      <c r="Q2756" s="67"/>
      <c r="R2756" s="67"/>
      <c r="S2756" s="67"/>
      <c r="T2756" s="68"/>
      <c r="U2756" s="37"/>
      <c r="V2756" s="37"/>
      <c r="W2756" s="37"/>
      <c r="X2756" s="37"/>
      <c r="Y2756" s="37"/>
      <c r="Z2756" s="37"/>
      <c r="AA2756" s="37"/>
      <c r="AB2756" s="37"/>
      <c r="AC2756" s="37"/>
      <c r="AD2756" s="37"/>
      <c r="AE2756" s="37"/>
      <c r="AT2756" s="20" t="s">
        <v>206</v>
      </c>
      <c r="AU2756" s="20" t="s">
        <v>84</v>
      </c>
    </row>
    <row r="2757" spans="1:65" s="15" customFormat="1" ht="11.25">
      <c r="B2757" s="222"/>
      <c r="C2757" s="223"/>
      <c r="D2757" s="201" t="s">
        <v>213</v>
      </c>
      <c r="E2757" s="224" t="s">
        <v>28</v>
      </c>
      <c r="F2757" s="225" t="s">
        <v>3581</v>
      </c>
      <c r="G2757" s="223"/>
      <c r="H2757" s="224" t="s">
        <v>28</v>
      </c>
      <c r="I2757" s="226"/>
      <c r="J2757" s="223"/>
      <c r="K2757" s="223"/>
      <c r="L2757" s="227"/>
      <c r="M2757" s="228"/>
      <c r="N2757" s="229"/>
      <c r="O2757" s="229"/>
      <c r="P2757" s="229"/>
      <c r="Q2757" s="229"/>
      <c r="R2757" s="229"/>
      <c r="S2757" s="229"/>
      <c r="T2757" s="230"/>
      <c r="AT2757" s="231" t="s">
        <v>213</v>
      </c>
      <c r="AU2757" s="231" t="s">
        <v>84</v>
      </c>
      <c r="AV2757" s="15" t="s">
        <v>82</v>
      </c>
      <c r="AW2757" s="15" t="s">
        <v>35</v>
      </c>
      <c r="AX2757" s="15" t="s">
        <v>74</v>
      </c>
      <c r="AY2757" s="231" t="s">
        <v>197</v>
      </c>
    </row>
    <row r="2758" spans="1:65" s="15" customFormat="1" ht="11.25">
      <c r="B2758" s="222"/>
      <c r="C2758" s="223"/>
      <c r="D2758" s="201" t="s">
        <v>213</v>
      </c>
      <c r="E2758" s="224" t="s">
        <v>28</v>
      </c>
      <c r="F2758" s="225" t="s">
        <v>3605</v>
      </c>
      <c r="G2758" s="223"/>
      <c r="H2758" s="224" t="s">
        <v>28</v>
      </c>
      <c r="I2758" s="226"/>
      <c r="J2758" s="223"/>
      <c r="K2758" s="223"/>
      <c r="L2758" s="227"/>
      <c r="M2758" s="228"/>
      <c r="N2758" s="229"/>
      <c r="O2758" s="229"/>
      <c r="P2758" s="229"/>
      <c r="Q2758" s="229"/>
      <c r="R2758" s="229"/>
      <c r="S2758" s="229"/>
      <c r="T2758" s="230"/>
      <c r="AT2758" s="231" t="s">
        <v>213</v>
      </c>
      <c r="AU2758" s="231" t="s">
        <v>84</v>
      </c>
      <c r="AV2758" s="15" t="s">
        <v>82</v>
      </c>
      <c r="AW2758" s="15" t="s">
        <v>35</v>
      </c>
      <c r="AX2758" s="15" t="s">
        <v>74</v>
      </c>
      <c r="AY2758" s="231" t="s">
        <v>197</v>
      </c>
    </row>
    <row r="2759" spans="1:65" s="15" customFormat="1" ht="11.25">
      <c r="B2759" s="222"/>
      <c r="C2759" s="223"/>
      <c r="D2759" s="201" t="s">
        <v>213</v>
      </c>
      <c r="E2759" s="224" t="s">
        <v>28</v>
      </c>
      <c r="F2759" s="225" t="s">
        <v>3606</v>
      </c>
      <c r="G2759" s="223"/>
      <c r="H2759" s="224" t="s">
        <v>28</v>
      </c>
      <c r="I2759" s="226"/>
      <c r="J2759" s="223"/>
      <c r="K2759" s="223"/>
      <c r="L2759" s="227"/>
      <c r="M2759" s="228"/>
      <c r="N2759" s="229"/>
      <c r="O2759" s="229"/>
      <c r="P2759" s="229"/>
      <c r="Q2759" s="229"/>
      <c r="R2759" s="229"/>
      <c r="S2759" s="229"/>
      <c r="T2759" s="230"/>
      <c r="AT2759" s="231" t="s">
        <v>213</v>
      </c>
      <c r="AU2759" s="231" t="s">
        <v>84</v>
      </c>
      <c r="AV2759" s="15" t="s">
        <v>82</v>
      </c>
      <c r="AW2759" s="15" t="s">
        <v>35</v>
      </c>
      <c r="AX2759" s="15" t="s">
        <v>74</v>
      </c>
      <c r="AY2759" s="231" t="s">
        <v>197</v>
      </c>
    </row>
    <row r="2760" spans="1:65" s="13" customFormat="1" ht="11.25">
      <c r="B2760" s="199"/>
      <c r="C2760" s="200"/>
      <c r="D2760" s="201" t="s">
        <v>213</v>
      </c>
      <c r="E2760" s="202" t="s">
        <v>28</v>
      </c>
      <c r="F2760" s="203" t="s">
        <v>3607</v>
      </c>
      <c r="G2760" s="200"/>
      <c r="H2760" s="204">
        <v>19.25</v>
      </c>
      <c r="I2760" s="205"/>
      <c r="J2760" s="200"/>
      <c r="K2760" s="200"/>
      <c r="L2760" s="206"/>
      <c r="M2760" s="207"/>
      <c r="N2760" s="208"/>
      <c r="O2760" s="208"/>
      <c r="P2760" s="208"/>
      <c r="Q2760" s="208"/>
      <c r="R2760" s="208"/>
      <c r="S2760" s="208"/>
      <c r="T2760" s="209"/>
      <c r="AT2760" s="210" t="s">
        <v>213</v>
      </c>
      <c r="AU2760" s="210" t="s">
        <v>84</v>
      </c>
      <c r="AV2760" s="13" t="s">
        <v>84</v>
      </c>
      <c r="AW2760" s="13" t="s">
        <v>35</v>
      </c>
      <c r="AX2760" s="13" t="s">
        <v>74</v>
      </c>
      <c r="AY2760" s="210" t="s">
        <v>197</v>
      </c>
    </row>
    <row r="2761" spans="1:65" s="13" customFormat="1" ht="11.25">
      <c r="B2761" s="199"/>
      <c r="C2761" s="200"/>
      <c r="D2761" s="201" t="s">
        <v>213</v>
      </c>
      <c r="E2761" s="202" t="s">
        <v>28</v>
      </c>
      <c r="F2761" s="203" t="s">
        <v>3608</v>
      </c>
      <c r="G2761" s="200"/>
      <c r="H2761" s="204">
        <v>63</v>
      </c>
      <c r="I2761" s="205"/>
      <c r="J2761" s="200"/>
      <c r="K2761" s="200"/>
      <c r="L2761" s="206"/>
      <c r="M2761" s="207"/>
      <c r="N2761" s="208"/>
      <c r="O2761" s="208"/>
      <c r="P2761" s="208"/>
      <c r="Q2761" s="208"/>
      <c r="R2761" s="208"/>
      <c r="S2761" s="208"/>
      <c r="T2761" s="209"/>
      <c r="AT2761" s="210" t="s">
        <v>213</v>
      </c>
      <c r="AU2761" s="210" t="s">
        <v>84</v>
      </c>
      <c r="AV2761" s="13" t="s">
        <v>84</v>
      </c>
      <c r="AW2761" s="13" t="s">
        <v>35</v>
      </c>
      <c r="AX2761" s="13" t="s">
        <v>74</v>
      </c>
      <c r="AY2761" s="210" t="s">
        <v>197</v>
      </c>
    </row>
    <row r="2762" spans="1:65" s="16" customFormat="1" ht="11.25">
      <c r="B2762" s="232"/>
      <c r="C2762" s="233"/>
      <c r="D2762" s="201" t="s">
        <v>213</v>
      </c>
      <c r="E2762" s="234" t="s">
        <v>28</v>
      </c>
      <c r="F2762" s="235" t="s">
        <v>416</v>
      </c>
      <c r="G2762" s="233"/>
      <c r="H2762" s="236">
        <v>82.25</v>
      </c>
      <c r="I2762" s="237"/>
      <c r="J2762" s="233"/>
      <c r="K2762" s="233"/>
      <c r="L2762" s="238"/>
      <c r="M2762" s="239"/>
      <c r="N2762" s="240"/>
      <c r="O2762" s="240"/>
      <c r="P2762" s="240"/>
      <c r="Q2762" s="240"/>
      <c r="R2762" s="240"/>
      <c r="S2762" s="240"/>
      <c r="T2762" s="241"/>
      <c r="AT2762" s="242" t="s">
        <v>213</v>
      </c>
      <c r="AU2762" s="242" t="s">
        <v>84</v>
      </c>
      <c r="AV2762" s="16" t="s">
        <v>160</v>
      </c>
      <c r="AW2762" s="16" t="s">
        <v>35</v>
      </c>
      <c r="AX2762" s="16" t="s">
        <v>74</v>
      </c>
      <c r="AY2762" s="242" t="s">
        <v>197</v>
      </c>
    </row>
    <row r="2763" spans="1:65" s="15" customFormat="1" ht="11.25">
      <c r="B2763" s="222"/>
      <c r="C2763" s="223"/>
      <c r="D2763" s="201" t="s">
        <v>213</v>
      </c>
      <c r="E2763" s="224" t="s">
        <v>28</v>
      </c>
      <c r="F2763" s="225" t="s">
        <v>3609</v>
      </c>
      <c r="G2763" s="223"/>
      <c r="H2763" s="224" t="s">
        <v>28</v>
      </c>
      <c r="I2763" s="226"/>
      <c r="J2763" s="223"/>
      <c r="K2763" s="223"/>
      <c r="L2763" s="227"/>
      <c r="M2763" s="228"/>
      <c r="N2763" s="229"/>
      <c r="O2763" s="229"/>
      <c r="P2763" s="229"/>
      <c r="Q2763" s="229"/>
      <c r="R2763" s="229"/>
      <c r="S2763" s="229"/>
      <c r="T2763" s="230"/>
      <c r="AT2763" s="231" t="s">
        <v>213</v>
      </c>
      <c r="AU2763" s="231" t="s">
        <v>84</v>
      </c>
      <c r="AV2763" s="15" t="s">
        <v>82</v>
      </c>
      <c r="AW2763" s="15" t="s">
        <v>35</v>
      </c>
      <c r="AX2763" s="15" t="s">
        <v>74</v>
      </c>
      <c r="AY2763" s="231" t="s">
        <v>197</v>
      </c>
    </row>
    <row r="2764" spans="1:65" s="13" customFormat="1" ht="11.25">
      <c r="B2764" s="199"/>
      <c r="C2764" s="200"/>
      <c r="D2764" s="201" t="s">
        <v>213</v>
      </c>
      <c r="E2764" s="202" t="s">
        <v>28</v>
      </c>
      <c r="F2764" s="203" t="s">
        <v>3610</v>
      </c>
      <c r="G2764" s="200"/>
      <c r="H2764" s="204">
        <v>19.25</v>
      </c>
      <c r="I2764" s="205"/>
      <c r="J2764" s="200"/>
      <c r="K2764" s="200"/>
      <c r="L2764" s="206"/>
      <c r="M2764" s="207"/>
      <c r="N2764" s="208"/>
      <c r="O2764" s="208"/>
      <c r="P2764" s="208"/>
      <c r="Q2764" s="208"/>
      <c r="R2764" s="208"/>
      <c r="S2764" s="208"/>
      <c r="T2764" s="209"/>
      <c r="AT2764" s="210" t="s">
        <v>213</v>
      </c>
      <c r="AU2764" s="210" t="s">
        <v>84</v>
      </c>
      <c r="AV2764" s="13" t="s">
        <v>84</v>
      </c>
      <c r="AW2764" s="13" t="s">
        <v>35</v>
      </c>
      <c r="AX2764" s="13" t="s">
        <v>74</v>
      </c>
      <c r="AY2764" s="210" t="s">
        <v>197</v>
      </c>
    </row>
    <row r="2765" spans="1:65" s="13" customFormat="1" ht="11.25">
      <c r="B2765" s="199"/>
      <c r="C2765" s="200"/>
      <c r="D2765" s="201" t="s">
        <v>213</v>
      </c>
      <c r="E2765" s="202" t="s">
        <v>28</v>
      </c>
      <c r="F2765" s="203" t="s">
        <v>3611</v>
      </c>
      <c r="G2765" s="200"/>
      <c r="H2765" s="204">
        <v>67.3</v>
      </c>
      <c r="I2765" s="205"/>
      <c r="J2765" s="200"/>
      <c r="K2765" s="200"/>
      <c r="L2765" s="206"/>
      <c r="M2765" s="207"/>
      <c r="N2765" s="208"/>
      <c r="O2765" s="208"/>
      <c r="P2765" s="208"/>
      <c r="Q2765" s="208"/>
      <c r="R2765" s="208"/>
      <c r="S2765" s="208"/>
      <c r="T2765" s="209"/>
      <c r="AT2765" s="210" t="s">
        <v>213</v>
      </c>
      <c r="AU2765" s="210" t="s">
        <v>84</v>
      </c>
      <c r="AV2765" s="13" t="s">
        <v>84</v>
      </c>
      <c r="AW2765" s="13" t="s">
        <v>35</v>
      </c>
      <c r="AX2765" s="13" t="s">
        <v>74</v>
      </c>
      <c r="AY2765" s="210" t="s">
        <v>197</v>
      </c>
    </row>
    <row r="2766" spans="1:65" s="16" customFormat="1" ht="11.25">
      <c r="B2766" s="232"/>
      <c r="C2766" s="233"/>
      <c r="D2766" s="201" t="s">
        <v>213</v>
      </c>
      <c r="E2766" s="234" t="s">
        <v>28</v>
      </c>
      <c r="F2766" s="235" t="s">
        <v>416</v>
      </c>
      <c r="G2766" s="233"/>
      <c r="H2766" s="236">
        <v>86.55</v>
      </c>
      <c r="I2766" s="237"/>
      <c r="J2766" s="233"/>
      <c r="K2766" s="233"/>
      <c r="L2766" s="238"/>
      <c r="M2766" s="239"/>
      <c r="N2766" s="240"/>
      <c r="O2766" s="240"/>
      <c r="P2766" s="240"/>
      <c r="Q2766" s="240"/>
      <c r="R2766" s="240"/>
      <c r="S2766" s="240"/>
      <c r="T2766" s="241"/>
      <c r="AT2766" s="242" t="s">
        <v>213</v>
      </c>
      <c r="AU2766" s="242" t="s">
        <v>84</v>
      </c>
      <c r="AV2766" s="16" t="s">
        <v>160</v>
      </c>
      <c r="AW2766" s="16" t="s">
        <v>35</v>
      </c>
      <c r="AX2766" s="16" t="s">
        <v>74</v>
      </c>
      <c r="AY2766" s="242" t="s">
        <v>197</v>
      </c>
    </row>
    <row r="2767" spans="1:65" s="14" customFormat="1" ht="11.25">
      <c r="B2767" s="211"/>
      <c r="C2767" s="212"/>
      <c r="D2767" s="201" t="s">
        <v>213</v>
      </c>
      <c r="E2767" s="213" t="s">
        <v>28</v>
      </c>
      <c r="F2767" s="214" t="s">
        <v>226</v>
      </c>
      <c r="G2767" s="212"/>
      <c r="H2767" s="215">
        <v>168.8</v>
      </c>
      <c r="I2767" s="216"/>
      <c r="J2767" s="212"/>
      <c r="K2767" s="212"/>
      <c r="L2767" s="217"/>
      <c r="M2767" s="218"/>
      <c r="N2767" s="219"/>
      <c r="O2767" s="219"/>
      <c r="P2767" s="219"/>
      <c r="Q2767" s="219"/>
      <c r="R2767" s="219"/>
      <c r="S2767" s="219"/>
      <c r="T2767" s="220"/>
      <c r="AT2767" s="221" t="s">
        <v>213</v>
      </c>
      <c r="AU2767" s="221" t="s">
        <v>84</v>
      </c>
      <c r="AV2767" s="14" t="s">
        <v>204</v>
      </c>
      <c r="AW2767" s="14" t="s">
        <v>35</v>
      </c>
      <c r="AX2767" s="14" t="s">
        <v>82</v>
      </c>
      <c r="AY2767" s="221" t="s">
        <v>197</v>
      </c>
    </row>
    <row r="2768" spans="1:65" s="2" customFormat="1" ht="16.5" customHeight="1">
      <c r="A2768" s="37"/>
      <c r="B2768" s="38"/>
      <c r="C2768" s="247" t="s">
        <v>3612</v>
      </c>
      <c r="D2768" s="247" t="s">
        <v>519</v>
      </c>
      <c r="E2768" s="248" t="s">
        <v>3613</v>
      </c>
      <c r="F2768" s="249" t="s">
        <v>3614</v>
      </c>
      <c r="G2768" s="250" t="s">
        <v>265</v>
      </c>
      <c r="H2768" s="251">
        <v>185.68</v>
      </c>
      <c r="I2768" s="252"/>
      <c r="J2768" s="253">
        <f>ROUND(I2768*H2768,2)</f>
        <v>0</v>
      </c>
      <c r="K2768" s="249" t="s">
        <v>203</v>
      </c>
      <c r="L2768" s="254"/>
      <c r="M2768" s="255" t="s">
        <v>28</v>
      </c>
      <c r="N2768" s="256" t="s">
        <v>45</v>
      </c>
      <c r="O2768" s="67"/>
      <c r="P2768" s="190">
        <f>O2768*H2768</f>
        <v>0</v>
      </c>
      <c r="Q2768" s="190">
        <v>2.64E-3</v>
      </c>
      <c r="R2768" s="190">
        <f>Q2768*H2768</f>
        <v>0.4901952</v>
      </c>
      <c r="S2768" s="190">
        <v>0</v>
      </c>
      <c r="T2768" s="191">
        <f>S2768*H2768</f>
        <v>0</v>
      </c>
      <c r="U2768" s="37"/>
      <c r="V2768" s="37"/>
      <c r="W2768" s="37"/>
      <c r="X2768" s="37"/>
      <c r="Y2768" s="37"/>
      <c r="Z2768" s="37"/>
      <c r="AA2768" s="37"/>
      <c r="AB2768" s="37"/>
      <c r="AC2768" s="37"/>
      <c r="AD2768" s="37"/>
      <c r="AE2768" s="37"/>
      <c r="AR2768" s="192" t="s">
        <v>365</v>
      </c>
      <c r="AT2768" s="192" t="s">
        <v>519</v>
      </c>
      <c r="AU2768" s="192" t="s">
        <v>84</v>
      </c>
      <c r="AY2768" s="20" t="s">
        <v>197</v>
      </c>
      <c r="BE2768" s="193">
        <f>IF(N2768="základní",J2768,0)</f>
        <v>0</v>
      </c>
      <c r="BF2768" s="193">
        <f>IF(N2768="snížená",J2768,0)</f>
        <v>0</v>
      </c>
      <c r="BG2768" s="193">
        <f>IF(N2768="zákl. přenesená",J2768,0)</f>
        <v>0</v>
      </c>
      <c r="BH2768" s="193">
        <f>IF(N2768="sníž. přenesená",J2768,0)</f>
        <v>0</v>
      </c>
      <c r="BI2768" s="193">
        <f>IF(N2768="nulová",J2768,0)</f>
        <v>0</v>
      </c>
      <c r="BJ2768" s="20" t="s">
        <v>82</v>
      </c>
      <c r="BK2768" s="193">
        <f>ROUND(I2768*H2768,2)</f>
        <v>0</v>
      </c>
      <c r="BL2768" s="20" t="s">
        <v>283</v>
      </c>
      <c r="BM2768" s="192" t="s">
        <v>3615</v>
      </c>
    </row>
    <row r="2769" spans="1:65" s="13" customFormat="1" ht="11.25">
      <c r="B2769" s="199"/>
      <c r="C2769" s="200"/>
      <c r="D2769" s="201" t="s">
        <v>213</v>
      </c>
      <c r="E2769" s="200"/>
      <c r="F2769" s="203" t="s">
        <v>3616</v>
      </c>
      <c r="G2769" s="200"/>
      <c r="H2769" s="204">
        <v>185.68</v>
      </c>
      <c r="I2769" s="205"/>
      <c r="J2769" s="200"/>
      <c r="K2769" s="200"/>
      <c r="L2769" s="206"/>
      <c r="M2769" s="207"/>
      <c r="N2769" s="208"/>
      <c r="O2769" s="208"/>
      <c r="P2769" s="208"/>
      <c r="Q2769" s="208"/>
      <c r="R2769" s="208"/>
      <c r="S2769" s="208"/>
      <c r="T2769" s="209"/>
      <c r="AT2769" s="210" t="s">
        <v>213</v>
      </c>
      <c r="AU2769" s="210" t="s">
        <v>84</v>
      </c>
      <c r="AV2769" s="13" t="s">
        <v>84</v>
      </c>
      <c r="AW2769" s="13" t="s">
        <v>4</v>
      </c>
      <c r="AX2769" s="13" t="s">
        <v>82</v>
      </c>
      <c r="AY2769" s="210" t="s">
        <v>197</v>
      </c>
    </row>
    <row r="2770" spans="1:65" s="2" customFormat="1" ht="24.2" customHeight="1">
      <c r="A2770" s="37"/>
      <c r="B2770" s="38"/>
      <c r="C2770" s="181" t="s">
        <v>3617</v>
      </c>
      <c r="D2770" s="181" t="s">
        <v>199</v>
      </c>
      <c r="E2770" s="182" t="s">
        <v>3618</v>
      </c>
      <c r="F2770" s="183" t="s">
        <v>3619</v>
      </c>
      <c r="G2770" s="184" t="s">
        <v>265</v>
      </c>
      <c r="H2770" s="185">
        <v>16.399999999999999</v>
      </c>
      <c r="I2770" s="186"/>
      <c r="J2770" s="187">
        <f>ROUND(I2770*H2770,2)</f>
        <v>0</v>
      </c>
      <c r="K2770" s="183" t="s">
        <v>203</v>
      </c>
      <c r="L2770" s="42"/>
      <c r="M2770" s="188" t="s">
        <v>28</v>
      </c>
      <c r="N2770" s="189" t="s">
        <v>45</v>
      </c>
      <c r="O2770" s="67"/>
      <c r="P2770" s="190">
        <f>O2770*H2770</f>
        <v>0</v>
      </c>
      <c r="Q2770" s="190">
        <v>5.8E-4</v>
      </c>
      <c r="R2770" s="190">
        <f>Q2770*H2770</f>
        <v>9.5119999999999996E-3</v>
      </c>
      <c r="S2770" s="190">
        <v>0</v>
      </c>
      <c r="T2770" s="191">
        <f>S2770*H2770</f>
        <v>0</v>
      </c>
      <c r="U2770" s="37"/>
      <c r="V2770" s="37"/>
      <c r="W2770" s="37"/>
      <c r="X2770" s="37"/>
      <c r="Y2770" s="37"/>
      <c r="Z2770" s="37"/>
      <c r="AA2770" s="37"/>
      <c r="AB2770" s="37"/>
      <c r="AC2770" s="37"/>
      <c r="AD2770" s="37"/>
      <c r="AE2770" s="37"/>
      <c r="AR2770" s="192" t="s">
        <v>283</v>
      </c>
      <c r="AT2770" s="192" t="s">
        <v>199</v>
      </c>
      <c r="AU2770" s="192" t="s">
        <v>84</v>
      </c>
      <c r="AY2770" s="20" t="s">
        <v>197</v>
      </c>
      <c r="BE2770" s="193">
        <f>IF(N2770="základní",J2770,0)</f>
        <v>0</v>
      </c>
      <c r="BF2770" s="193">
        <f>IF(N2770="snížená",J2770,0)</f>
        <v>0</v>
      </c>
      <c r="BG2770" s="193">
        <f>IF(N2770="zákl. přenesená",J2770,0)</f>
        <v>0</v>
      </c>
      <c r="BH2770" s="193">
        <f>IF(N2770="sníž. přenesená",J2770,0)</f>
        <v>0</v>
      </c>
      <c r="BI2770" s="193">
        <f>IF(N2770="nulová",J2770,0)</f>
        <v>0</v>
      </c>
      <c r="BJ2770" s="20" t="s">
        <v>82</v>
      </c>
      <c r="BK2770" s="193">
        <f>ROUND(I2770*H2770,2)</f>
        <v>0</v>
      </c>
      <c r="BL2770" s="20" t="s">
        <v>283</v>
      </c>
      <c r="BM2770" s="192" t="s">
        <v>3620</v>
      </c>
    </row>
    <row r="2771" spans="1:65" s="2" customFormat="1" ht="11.25">
      <c r="A2771" s="37"/>
      <c r="B2771" s="38"/>
      <c r="C2771" s="39"/>
      <c r="D2771" s="194" t="s">
        <v>206</v>
      </c>
      <c r="E2771" s="39"/>
      <c r="F2771" s="195" t="s">
        <v>3621</v>
      </c>
      <c r="G2771" s="39"/>
      <c r="H2771" s="39"/>
      <c r="I2771" s="196"/>
      <c r="J2771" s="39"/>
      <c r="K2771" s="39"/>
      <c r="L2771" s="42"/>
      <c r="M2771" s="197"/>
      <c r="N2771" s="198"/>
      <c r="O2771" s="67"/>
      <c r="P2771" s="67"/>
      <c r="Q2771" s="67"/>
      <c r="R2771" s="67"/>
      <c r="S2771" s="67"/>
      <c r="T2771" s="68"/>
      <c r="U2771" s="37"/>
      <c r="V2771" s="37"/>
      <c r="W2771" s="37"/>
      <c r="X2771" s="37"/>
      <c r="Y2771" s="37"/>
      <c r="Z2771" s="37"/>
      <c r="AA2771" s="37"/>
      <c r="AB2771" s="37"/>
      <c r="AC2771" s="37"/>
      <c r="AD2771" s="37"/>
      <c r="AE2771" s="37"/>
      <c r="AT2771" s="20" t="s">
        <v>206</v>
      </c>
      <c r="AU2771" s="20" t="s">
        <v>84</v>
      </c>
    </row>
    <row r="2772" spans="1:65" s="15" customFormat="1" ht="11.25">
      <c r="B2772" s="222"/>
      <c r="C2772" s="223"/>
      <c r="D2772" s="201" t="s">
        <v>213</v>
      </c>
      <c r="E2772" s="224" t="s">
        <v>28</v>
      </c>
      <c r="F2772" s="225" t="s">
        <v>3581</v>
      </c>
      <c r="G2772" s="223"/>
      <c r="H2772" s="224" t="s">
        <v>28</v>
      </c>
      <c r="I2772" s="226"/>
      <c r="J2772" s="223"/>
      <c r="K2772" s="223"/>
      <c r="L2772" s="227"/>
      <c r="M2772" s="228"/>
      <c r="N2772" s="229"/>
      <c r="O2772" s="229"/>
      <c r="P2772" s="229"/>
      <c r="Q2772" s="229"/>
      <c r="R2772" s="229"/>
      <c r="S2772" s="229"/>
      <c r="T2772" s="230"/>
      <c r="AT2772" s="231" t="s">
        <v>213</v>
      </c>
      <c r="AU2772" s="231" t="s">
        <v>84</v>
      </c>
      <c r="AV2772" s="15" t="s">
        <v>82</v>
      </c>
      <c r="AW2772" s="15" t="s">
        <v>35</v>
      </c>
      <c r="AX2772" s="15" t="s">
        <v>74</v>
      </c>
      <c r="AY2772" s="231" t="s">
        <v>197</v>
      </c>
    </row>
    <row r="2773" spans="1:65" s="15" customFormat="1" ht="11.25">
      <c r="B2773" s="222"/>
      <c r="C2773" s="223"/>
      <c r="D2773" s="201" t="s">
        <v>213</v>
      </c>
      <c r="E2773" s="224" t="s">
        <v>28</v>
      </c>
      <c r="F2773" s="225" t="s">
        <v>3605</v>
      </c>
      <c r="G2773" s="223"/>
      <c r="H2773" s="224" t="s">
        <v>28</v>
      </c>
      <c r="I2773" s="226"/>
      <c r="J2773" s="223"/>
      <c r="K2773" s="223"/>
      <c r="L2773" s="227"/>
      <c r="M2773" s="228"/>
      <c r="N2773" s="229"/>
      <c r="O2773" s="229"/>
      <c r="P2773" s="229"/>
      <c r="Q2773" s="229"/>
      <c r="R2773" s="229"/>
      <c r="S2773" s="229"/>
      <c r="T2773" s="230"/>
      <c r="AT2773" s="231" t="s">
        <v>213</v>
      </c>
      <c r="AU2773" s="231" t="s">
        <v>84</v>
      </c>
      <c r="AV2773" s="15" t="s">
        <v>82</v>
      </c>
      <c r="AW2773" s="15" t="s">
        <v>35</v>
      </c>
      <c r="AX2773" s="15" t="s">
        <v>74</v>
      </c>
      <c r="AY2773" s="231" t="s">
        <v>197</v>
      </c>
    </row>
    <row r="2774" spans="1:65" s="13" customFormat="1" ht="11.25">
      <c r="B2774" s="199"/>
      <c r="C2774" s="200"/>
      <c r="D2774" s="201" t="s">
        <v>213</v>
      </c>
      <c r="E2774" s="202" t="s">
        <v>28</v>
      </c>
      <c r="F2774" s="203" t="s">
        <v>3622</v>
      </c>
      <c r="G2774" s="200"/>
      <c r="H2774" s="204">
        <v>16.399999999999999</v>
      </c>
      <c r="I2774" s="205"/>
      <c r="J2774" s="200"/>
      <c r="K2774" s="200"/>
      <c r="L2774" s="206"/>
      <c r="M2774" s="207"/>
      <c r="N2774" s="208"/>
      <c r="O2774" s="208"/>
      <c r="P2774" s="208"/>
      <c r="Q2774" s="208"/>
      <c r="R2774" s="208"/>
      <c r="S2774" s="208"/>
      <c r="T2774" s="209"/>
      <c r="AT2774" s="210" t="s">
        <v>213</v>
      </c>
      <c r="AU2774" s="210" t="s">
        <v>84</v>
      </c>
      <c r="AV2774" s="13" t="s">
        <v>84</v>
      </c>
      <c r="AW2774" s="13" t="s">
        <v>35</v>
      </c>
      <c r="AX2774" s="13" t="s">
        <v>82</v>
      </c>
      <c r="AY2774" s="210" t="s">
        <v>197</v>
      </c>
    </row>
    <row r="2775" spans="1:65" s="2" customFormat="1" ht="16.5" customHeight="1">
      <c r="A2775" s="37"/>
      <c r="B2775" s="38"/>
      <c r="C2775" s="247" t="s">
        <v>3623</v>
      </c>
      <c r="D2775" s="247" t="s">
        <v>519</v>
      </c>
      <c r="E2775" s="248" t="s">
        <v>3613</v>
      </c>
      <c r="F2775" s="249" t="s">
        <v>3614</v>
      </c>
      <c r="G2775" s="250" t="s">
        <v>265</v>
      </c>
      <c r="H2775" s="251">
        <v>18.04</v>
      </c>
      <c r="I2775" s="252"/>
      <c r="J2775" s="253">
        <f>ROUND(I2775*H2775,2)</f>
        <v>0</v>
      </c>
      <c r="K2775" s="249" t="s">
        <v>203</v>
      </c>
      <c r="L2775" s="254"/>
      <c r="M2775" s="255" t="s">
        <v>28</v>
      </c>
      <c r="N2775" s="256" t="s">
        <v>45</v>
      </c>
      <c r="O2775" s="67"/>
      <c r="P2775" s="190">
        <f>O2775*H2775</f>
        <v>0</v>
      </c>
      <c r="Q2775" s="190">
        <v>2.64E-3</v>
      </c>
      <c r="R2775" s="190">
        <f>Q2775*H2775</f>
        <v>4.7625599999999997E-2</v>
      </c>
      <c r="S2775" s="190">
        <v>0</v>
      </c>
      <c r="T2775" s="191">
        <f>S2775*H2775</f>
        <v>0</v>
      </c>
      <c r="U2775" s="37"/>
      <c r="V2775" s="37"/>
      <c r="W2775" s="37"/>
      <c r="X2775" s="37"/>
      <c r="Y2775" s="37"/>
      <c r="Z2775" s="37"/>
      <c r="AA2775" s="37"/>
      <c r="AB2775" s="37"/>
      <c r="AC2775" s="37"/>
      <c r="AD2775" s="37"/>
      <c r="AE2775" s="37"/>
      <c r="AR2775" s="192" t="s">
        <v>365</v>
      </c>
      <c r="AT2775" s="192" t="s">
        <v>519</v>
      </c>
      <c r="AU2775" s="192" t="s">
        <v>84</v>
      </c>
      <c r="AY2775" s="20" t="s">
        <v>197</v>
      </c>
      <c r="BE2775" s="193">
        <f>IF(N2775="základní",J2775,0)</f>
        <v>0</v>
      </c>
      <c r="BF2775" s="193">
        <f>IF(N2775="snížená",J2775,0)</f>
        <v>0</v>
      </c>
      <c r="BG2775" s="193">
        <f>IF(N2775="zákl. přenesená",J2775,0)</f>
        <v>0</v>
      </c>
      <c r="BH2775" s="193">
        <f>IF(N2775="sníž. přenesená",J2775,0)</f>
        <v>0</v>
      </c>
      <c r="BI2775" s="193">
        <f>IF(N2775="nulová",J2775,0)</f>
        <v>0</v>
      </c>
      <c r="BJ2775" s="20" t="s">
        <v>82</v>
      </c>
      <c r="BK2775" s="193">
        <f>ROUND(I2775*H2775,2)</f>
        <v>0</v>
      </c>
      <c r="BL2775" s="20" t="s">
        <v>283</v>
      </c>
      <c r="BM2775" s="192" t="s">
        <v>3624</v>
      </c>
    </row>
    <row r="2776" spans="1:65" s="13" customFormat="1" ht="11.25">
      <c r="B2776" s="199"/>
      <c r="C2776" s="200"/>
      <c r="D2776" s="201" t="s">
        <v>213</v>
      </c>
      <c r="E2776" s="200"/>
      <c r="F2776" s="203" t="s">
        <v>3625</v>
      </c>
      <c r="G2776" s="200"/>
      <c r="H2776" s="204">
        <v>18.04</v>
      </c>
      <c r="I2776" s="205"/>
      <c r="J2776" s="200"/>
      <c r="K2776" s="200"/>
      <c r="L2776" s="206"/>
      <c r="M2776" s="207"/>
      <c r="N2776" s="208"/>
      <c r="O2776" s="208"/>
      <c r="P2776" s="208"/>
      <c r="Q2776" s="208"/>
      <c r="R2776" s="208"/>
      <c r="S2776" s="208"/>
      <c r="T2776" s="209"/>
      <c r="AT2776" s="210" t="s">
        <v>213</v>
      </c>
      <c r="AU2776" s="210" t="s">
        <v>84</v>
      </c>
      <c r="AV2776" s="13" t="s">
        <v>84</v>
      </c>
      <c r="AW2776" s="13" t="s">
        <v>4</v>
      </c>
      <c r="AX2776" s="13" t="s">
        <v>82</v>
      </c>
      <c r="AY2776" s="210" t="s">
        <v>197</v>
      </c>
    </row>
    <row r="2777" spans="1:65" s="2" customFormat="1" ht="24.2" customHeight="1">
      <c r="A2777" s="37"/>
      <c r="B2777" s="38"/>
      <c r="C2777" s="181" t="s">
        <v>3626</v>
      </c>
      <c r="D2777" s="181" t="s">
        <v>199</v>
      </c>
      <c r="E2777" s="182" t="s">
        <v>3627</v>
      </c>
      <c r="F2777" s="183" t="s">
        <v>3628</v>
      </c>
      <c r="G2777" s="184" t="s">
        <v>202</v>
      </c>
      <c r="H2777" s="185">
        <v>264.3</v>
      </c>
      <c r="I2777" s="186"/>
      <c r="J2777" s="187">
        <f>ROUND(I2777*H2777,2)</f>
        <v>0</v>
      </c>
      <c r="K2777" s="183" t="s">
        <v>203</v>
      </c>
      <c r="L2777" s="42"/>
      <c r="M2777" s="188" t="s">
        <v>28</v>
      </c>
      <c r="N2777" s="189" t="s">
        <v>45</v>
      </c>
      <c r="O2777" s="67"/>
      <c r="P2777" s="190">
        <f>O2777*H2777</f>
        <v>0</v>
      </c>
      <c r="Q2777" s="190">
        <v>9.0299999999999998E-3</v>
      </c>
      <c r="R2777" s="190">
        <f>Q2777*H2777</f>
        <v>2.3866290000000001</v>
      </c>
      <c r="S2777" s="190">
        <v>0</v>
      </c>
      <c r="T2777" s="191">
        <f>S2777*H2777</f>
        <v>0</v>
      </c>
      <c r="U2777" s="37"/>
      <c r="V2777" s="37"/>
      <c r="W2777" s="37"/>
      <c r="X2777" s="37"/>
      <c r="Y2777" s="37"/>
      <c r="Z2777" s="37"/>
      <c r="AA2777" s="37"/>
      <c r="AB2777" s="37"/>
      <c r="AC2777" s="37"/>
      <c r="AD2777" s="37"/>
      <c r="AE2777" s="37"/>
      <c r="AR2777" s="192" t="s">
        <v>283</v>
      </c>
      <c r="AT2777" s="192" t="s">
        <v>199</v>
      </c>
      <c r="AU2777" s="192" t="s">
        <v>84</v>
      </c>
      <c r="AY2777" s="20" t="s">
        <v>197</v>
      </c>
      <c r="BE2777" s="193">
        <f>IF(N2777="základní",J2777,0)</f>
        <v>0</v>
      </c>
      <c r="BF2777" s="193">
        <f>IF(N2777="snížená",J2777,0)</f>
        <v>0</v>
      </c>
      <c r="BG2777" s="193">
        <f>IF(N2777="zákl. přenesená",J2777,0)</f>
        <v>0</v>
      </c>
      <c r="BH2777" s="193">
        <f>IF(N2777="sníž. přenesená",J2777,0)</f>
        <v>0</v>
      </c>
      <c r="BI2777" s="193">
        <f>IF(N2777="nulová",J2777,0)</f>
        <v>0</v>
      </c>
      <c r="BJ2777" s="20" t="s">
        <v>82</v>
      </c>
      <c r="BK2777" s="193">
        <f>ROUND(I2777*H2777,2)</f>
        <v>0</v>
      </c>
      <c r="BL2777" s="20" t="s">
        <v>283</v>
      </c>
      <c r="BM2777" s="192" t="s">
        <v>3629</v>
      </c>
    </row>
    <row r="2778" spans="1:65" s="2" customFormat="1" ht="11.25">
      <c r="A2778" s="37"/>
      <c r="B2778" s="38"/>
      <c r="C2778" s="39"/>
      <c r="D2778" s="194" t="s">
        <v>206</v>
      </c>
      <c r="E2778" s="39"/>
      <c r="F2778" s="195" t="s">
        <v>3630</v>
      </c>
      <c r="G2778" s="39"/>
      <c r="H2778" s="39"/>
      <c r="I2778" s="196"/>
      <c r="J2778" s="39"/>
      <c r="K2778" s="39"/>
      <c r="L2778" s="42"/>
      <c r="M2778" s="197"/>
      <c r="N2778" s="198"/>
      <c r="O2778" s="67"/>
      <c r="P2778" s="67"/>
      <c r="Q2778" s="67"/>
      <c r="R2778" s="67"/>
      <c r="S2778" s="67"/>
      <c r="T2778" s="68"/>
      <c r="U2778" s="37"/>
      <c r="V2778" s="37"/>
      <c r="W2778" s="37"/>
      <c r="X2778" s="37"/>
      <c r="Y2778" s="37"/>
      <c r="Z2778" s="37"/>
      <c r="AA2778" s="37"/>
      <c r="AB2778" s="37"/>
      <c r="AC2778" s="37"/>
      <c r="AD2778" s="37"/>
      <c r="AE2778" s="37"/>
      <c r="AT2778" s="20" t="s">
        <v>206</v>
      </c>
      <c r="AU2778" s="20" t="s">
        <v>84</v>
      </c>
    </row>
    <row r="2779" spans="1:65" s="15" customFormat="1" ht="11.25">
      <c r="B2779" s="222"/>
      <c r="C2779" s="223"/>
      <c r="D2779" s="201" t="s">
        <v>213</v>
      </c>
      <c r="E2779" s="224" t="s">
        <v>28</v>
      </c>
      <c r="F2779" s="225" t="s">
        <v>3581</v>
      </c>
      <c r="G2779" s="223"/>
      <c r="H2779" s="224" t="s">
        <v>28</v>
      </c>
      <c r="I2779" s="226"/>
      <c r="J2779" s="223"/>
      <c r="K2779" s="223"/>
      <c r="L2779" s="227"/>
      <c r="M2779" s="228"/>
      <c r="N2779" s="229"/>
      <c r="O2779" s="229"/>
      <c r="P2779" s="229"/>
      <c r="Q2779" s="229"/>
      <c r="R2779" s="229"/>
      <c r="S2779" s="229"/>
      <c r="T2779" s="230"/>
      <c r="AT2779" s="231" t="s">
        <v>213</v>
      </c>
      <c r="AU2779" s="231" t="s">
        <v>84</v>
      </c>
      <c r="AV2779" s="15" t="s">
        <v>82</v>
      </c>
      <c r="AW2779" s="15" t="s">
        <v>35</v>
      </c>
      <c r="AX2779" s="15" t="s">
        <v>74</v>
      </c>
      <c r="AY2779" s="231" t="s">
        <v>197</v>
      </c>
    </row>
    <row r="2780" spans="1:65" s="15" customFormat="1" ht="11.25">
      <c r="B2780" s="222"/>
      <c r="C2780" s="223"/>
      <c r="D2780" s="201" t="s">
        <v>213</v>
      </c>
      <c r="E2780" s="224" t="s">
        <v>28</v>
      </c>
      <c r="F2780" s="225" t="s">
        <v>3631</v>
      </c>
      <c r="G2780" s="223"/>
      <c r="H2780" s="224" t="s">
        <v>28</v>
      </c>
      <c r="I2780" s="226"/>
      <c r="J2780" s="223"/>
      <c r="K2780" s="223"/>
      <c r="L2780" s="227"/>
      <c r="M2780" s="228"/>
      <c r="N2780" s="229"/>
      <c r="O2780" s="229"/>
      <c r="P2780" s="229"/>
      <c r="Q2780" s="229"/>
      <c r="R2780" s="229"/>
      <c r="S2780" s="229"/>
      <c r="T2780" s="230"/>
      <c r="AT2780" s="231" t="s">
        <v>213</v>
      </c>
      <c r="AU2780" s="231" t="s">
        <v>84</v>
      </c>
      <c r="AV2780" s="15" t="s">
        <v>82</v>
      </c>
      <c r="AW2780" s="15" t="s">
        <v>35</v>
      </c>
      <c r="AX2780" s="15" t="s">
        <v>74</v>
      </c>
      <c r="AY2780" s="231" t="s">
        <v>197</v>
      </c>
    </row>
    <row r="2781" spans="1:65" s="13" customFormat="1" ht="11.25">
      <c r="B2781" s="199"/>
      <c r="C2781" s="200"/>
      <c r="D2781" s="201" t="s">
        <v>213</v>
      </c>
      <c r="E2781" s="202" t="s">
        <v>28</v>
      </c>
      <c r="F2781" s="203" t="s">
        <v>541</v>
      </c>
      <c r="G2781" s="200"/>
      <c r="H2781" s="204">
        <v>9.6</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3" customFormat="1" ht="11.25">
      <c r="B2782" s="199"/>
      <c r="C2782" s="200"/>
      <c r="D2782" s="201" t="s">
        <v>213</v>
      </c>
      <c r="E2782" s="202" t="s">
        <v>28</v>
      </c>
      <c r="F2782" s="203" t="s">
        <v>544</v>
      </c>
      <c r="G2782" s="200"/>
      <c r="H2782" s="204">
        <v>148.69999999999999</v>
      </c>
      <c r="I2782" s="205"/>
      <c r="J2782" s="200"/>
      <c r="K2782" s="200"/>
      <c r="L2782" s="206"/>
      <c r="M2782" s="207"/>
      <c r="N2782" s="208"/>
      <c r="O2782" s="208"/>
      <c r="P2782" s="208"/>
      <c r="Q2782" s="208"/>
      <c r="R2782" s="208"/>
      <c r="S2782" s="208"/>
      <c r="T2782" s="209"/>
      <c r="AT2782" s="210" t="s">
        <v>213</v>
      </c>
      <c r="AU2782" s="210" t="s">
        <v>84</v>
      </c>
      <c r="AV2782" s="13" t="s">
        <v>84</v>
      </c>
      <c r="AW2782" s="13" t="s">
        <v>35</v>
      </c>
      <c r="AX2782" s="13" t="s">
        <v>74</v>
      </c>
      <c r="AY2782" s="210" t="s">
        <v>197</v>
      </c>
    </row>
    <row r="2783" spans="1:65" s="13" customFormat="1" ht="11.25">
      <c r="B2783" s="199"/>
      <c r="C2783" s="200"/>
      <c r="D2783" s="201" t="s">
        <v>213</v>
      </c>
      <c r="E2783" s="202" t="s">
        <v>28</v>
      </c>
      <c r="F2783" s="203" t="s">
        <v>560</v>
      </c>
      <c r="G2783" s="200"/>
      <c r="H2783" s="204">
        <v>160.9</v>
      </c>
      <c r="I2783" s="205"/>
      <c r="J2783" s="200"/>
      <c r="K2783" s="200"/>
      <c r="L2783" s="206"/>
      <c r="M2783" s="207"/>
      <c r="N2783" s="208"/>
      <c r="O2783" s="208"/>
      <c r="P2783" s="208"/>
      <c r="Q2783" s="208"/>
      <c r="R2783" s="208"/>
      <c r="S2783" s="208"/>
      <c r="T2783" s="209"/>
      <c r="AT2783" s="210" t="s">
        <v>213</v>
      </c>
      <c r="AU2783" s="210" t="s">
        <v>84</v>
      </c>
      <c r="AV2783" s="13" t="s">
        <v>84</v>
      </c>
      <c r="AW2783" s="13" t="s">
        <v>35</v>
      </c>
      <c r="AX2783" s="13" t="s">
        <v>74</v>
      </c>
      <c r="AY2783" s="210" t="s">
        <v>197</v>
      </c>
    </row>
    <row r="2784" spans="1:65" s="16" customFormat="1" ht="11.25">
      <c r="B2784" s="232"/>
      <c r="C2784" s="233"/>
      <c r="D2784" s="201" t="s">
        <v>213</v>
      </c>
      <c r="E2784" s="234" t="s">
        <v>28</v>
      </c>
      <c r="F2784" s="235" t="s">
        <v>416</v>
      </c>
      <c r="G2784" s="233"/>
      <c r="H2784" s="236">
        <v>319.2</v>
      </c>
      <c r="I2784" s="237"/>
      <c r="J2784" s="233"/>
      <c r="K2784" s="233"/>
      <c r="L2784" s="238"/>
      <c r="M2784" s="239"/>
      <c r="N2784" s="240"/>
      <c r="O2784" s="240"/>
      <c r="P2784" s="240"/>
      <c r="Q2784" s="240"/>
      <c r="R2784" s="240"/>
      <c r="S2784" s="240"/>
      <c r="T2784" s="241"/>
      <c r="AT2784" s="242" t="s">
        <v>213</v>
      </c>
      <c r="AU2784" s="242" t="s">
        <v>84</v>
      </c>
      <c r="AV2784" s="16" t="s">
        <v>160</v>
      </c>
      <c r="AW2784" s="16" t="s">
        <v>35</v>
      </c>
      <c r="AX2784" s="16" t="s">
        <v>74</v>
      </c>
      <c r="AY2784" s="242" t="s">
        <v>197</v>
      </c>
    </row>
    <row r="2785" spans="1:65" s="13" customFormat="1" ht="11.25">
      <c r="B2785" s="199"/>
      <c r="C2785" s="200"/>
      <c r="D2785" s="201" t="s">
        <v>213</v>
      </c>
      <c r="E2785" s="202" t="s">
        <v>28</v>
      </c>
      <c r="F2785" s="203" t="s">
        <v>3632</v>
      </c>
      <c r="G2785" s="200"/>
      <c r="H2785" s="204">
        <v>-54.9</v>
      </c>
      <c r="I2785" s="205"/>
      <c r="J2785" s="200"/>
      <c r="K2785" s="200"/>
      <c r="L2785" s="206"/>
      <c r="M2785" s="207"/>
      <c r="N2785" s="208"/>
      <c r="O2785" s="208"/>
      <c r="P2785" s="208"/>
      <c r="Q2785" s="208"/>
      <c r="R2785" s="208"/>
      <c r="S2785" s="208"/>
      <c r="T2785" s="209"/>
      <c r="AT2785" s="210" t="s">
        <v>213</v>
      </c>
      <c r="AU2785" s="210" t="s">
        <v>84</v>
      </c>
      <c r="AV2785" s="13" t="s">
        <v>84</v>
      </c>
      <c r="AW2785" s="13" t="s">
        <v>35</v>
      </c>
      <c r="AX2785" s="13" t="s">
        <v>74</v>
      </c>
      <c r="AY2785" s="210" t="s">
        <v>197</v>
      </c>
    </row>
    <row r="2786" spans="1:65" s="14" customFormat="1" ht="11.25">
      <c r="B2786" s="211"/>
      <c r="C2786" s="212"/>
      <c r="D2786" s="201" t="s">
        <v>213</v>
      </c>
      <c r="E2786" s="213" t="s">
        <v>28</v>
      </c>
      <c r="F2786" s="214" t="s">
        <v>226</v>
      </c>
      <c r="G2786" s="212"/>
      <c r="H2786" s="215">
        <v>264.3</v>
      </c>
      <c r="I2786" s="216"/>
      <c r="J2786" s="212"/>
      <c r="K2786" s="212"/>
      <c r="L2786" s="217"/>
      <c r="M2786" s="218"/>
      <c r="N2786" s="219"/>
      <c r="O2786" s="219"/>
      <c r="P2786" s="219"/>
      <c r="Q2786" s="219"/>
      <c r="R2786" s="219"/>
      <c r="S2786" s="219"/>
      <c r="T2786" s="220"/>
      <c r="AT2786" s="221" t="s">
        <v>213</v>
      </c>
      <c r="AU2786" s="221" t="s">
        <v>84</v>
      </c>
      <c r="AV2786" s="14" t="s">
        <v>204</v>
      </c>
      <c r="AW2786" s="14" t="s">
        <v>35</v>
      </c>
      <c r="AX2786" s="14" t="s">
        <v>82</v>
      </c>
      <c r="AY2786" s="221" t="s">
        <v>197</v>
      </c>
    </row>
    <row r="2787" spans="1:65" s="2" customFormat="1" ht="11.25">
      <c r="A2787" s="37"/>
      <c r="B2787" s="38"/>
      <c r="C2787" s="39"/>
      <c r="D2787" s="201" t="s">
        <v>1651</v>
      </c>
      <c r="E2787" s="39"/>
      <c r="F2787" s="257" t="s">
        <v>1652</v>
      </c>
      <c r="G2787" s="39"/>
      <c r="H2787" s="39"/>
      <c r="I2787" s="39"/>
      <c r="J2787" s="39"/>
      <c r="K2787" s="39"/>
      <c r="L2787" s="42"/>
      <c r="M2787" s="197"/>
      <c r="N2787" s="198"/>
      <c r="O2787" s="67"/>
      <c r="P2787" s="67"/>
      <c r="Q2787" s="67"/>
      <c r="R2787" s="67"/>
      <c r="S2787" s="67"/>
      <c r="T2787" s="68"/>
      <c r="U2787" s="37"/>
      <c r="V2787" s="37"/>
      <c r="W2787" s="37"/>
      <c r="X2787" s="37"/>
      <c r="Y2787" s="37"/>
      <c r="Z2787" s="37"/>
      <c r="AA2787" s="37"/>
      <c r="AB2787" s="37"/>
      <c r="AC2787" s="37"/>
      <c r="AD2787" s="37"/>
      <c r="AE2787" s="37"/>
      <c r="AU2787" s="20" t="s">
        <v>84</v>
      </c>
    </row>
    <row r="2788" spans="1:65" s="2" customFormat="1" ht="11.25">
      <c r="A2788" s="37"/>
      <c r="B2788" s="38"/>
      <c r="C2788" s="39"/>
      <c r="D2788" s="201" t="s">
        <v>1651</v>
      </c>
      <c r="E2788" s="39"/>
      <c r="F2788" s="258" t="s">
        <v>1653</v>
      </c>
      <c r="G2788" s="39"/>
      <c r="H2788" s="259">
        <v>9.6</v>
      </c>
      <c r="I2788" s="39"/>
      <c r="J2788" s="39"/>
      <c r="K2788" s="39"/>
      <c r="L2788" s="42"/>
      <c r="M2788" s="197"/>
      <c r="N2788" s="198"/>
      <c r="O2788" s="67"/>
      <c r="P2788" s="67"/>
      <c r="Q2788" s="67"/>
      <c r="R2788" s="67"/>
      <c r="S2788" s="67"/>
      <c r="T2788" s="68"/>
      <c r="U2788" s="37"/>
      <c r="V2788" s="37"/>
      <c r="W2788" s="37"/>
      <c r="X2788" s="37"/>
      <c r="Y2788" s="37"/>
      <c r="Z2788" s="37"/>
      <c r="AA2788" s="37"/>
      <c r="AB2788" s="37"/>
      <c r="AC2788" s="37"/>
      <c r="AD2788" s="37"/>
      <c r="AE2788" s="37"/>
      <c r="AU2788" s="20" t="s">
        <v>84</v>
      </c>
    </row>
    <row r="2789" spans="1:65" s="2" customFormat="1" ht="11.25">
      <c r="A2789" s="37"/>
      <c r="B2789" s="38"/>
      <c r="C2789" s="39"/>
      <c r="D2789" s="201" t="s">
        <v>1651</v>
      </c>
      <c r="E2789" s="39"/>
      <c r="F2789" s="257" t="s">
        <v>1654</v>
      </c>
      <c r="G2789" s="39"/>
      <c r="H2789" s="39"/>
      <c r="I2789" s="39"/>
      <c r="J2789" s="39"/>
      <c r="K2789" s="39"/>
      <c r="L2789" s="42"/>
      <c r="M2789" s="197"/>
      <c r="N2789" s="198"/>
      <c r="O2789" s="67"/>
      <c r="P2789" s="67"/>
      <c r="Q2789" s="67"/>
      <c r="R2789" s="67"/>
      <c r="S2789" s="67"/>
      <c r="T2789" s="68"/>
      <c r="U2789" s="37"/>
      <c r="V2789" s="37"/>
      <c r="W2789" s="37"/>
      <c r="X2789" s="37"/>
      <c r="Y2789" s="37"/>
      <c r="Z2789" s="37"/>
      <c r="AA2789" s="37"/>
      <c r="AB2789" s="37"/>
      <c r="AC2789" s="37"/>
      <c r="AD2789" s="37"/>
      <c r="AE2789" s="37"/>
      <c r="AU2789" s="20" t="s">
        <v>84</v>
      </c>
    </row>
    <row r="2790" spans="1:65" s="2" customFormat="1" ht="11.25">
      <c r="A2790" s="37"/>
      <c r="B2790" s="38"/>
      <c r="C2790" s="39"/>
      <c r="D2790" s="201" t="s">
        <v>1651</v>
      </c>
      <c r="E2790" s="39"/>
      <c r="F2790" s="258" t="s">
        <v>1655</v>
      </c>
      <c r="G2790" s="39"/>
      <c r="H2790" s="259">
        <v>0</v>
      </c>
      <c r="I2790" s="39"/>
      <c r="J2790" s="39"/>
      <c r="K2790" s="39"/>
      <c r="L2790" s="42"/>
      <c r="M2790" s="197"/>
      <c r="N2790" s="198"/>
      <c r="O2790" s="67"/>
      <c r="P2790" s="67"/>
      <c r="Q2790" s="67"/>
      <c r="R2790" s="67"/>
      <c r="S2790" s="67"/>
      <c r="T2790" s="68"/>
      <c r="U2790" s="37"/>
      <c r="V2790" s="37"/>
      <c r="W2790" s="37"/>
      <c r="X2790" s="37"/>
      <c r="Y2790" s="37"/>
      <c r="Z2790" s="37"/>
      <c r="AA2790" s="37"/>
      <c r="AB2790" s="37"/>
      <c r="AC2790" s="37"/>
      <c r="AD2790" s="37"/>
      <c r="AE2790" s="37"/>
      <c r="AU2790" s="20" t="s">
        <v>84</v>
      </c>
    </row>
    <row r="2791" spans="1:65" s="2" customFormat="1" ht="11.25">
      <c r="A2791" s="37"/>
      <c r="B2791" s="38"/>
      <c r="C2791" s="39"/>
      <c r="D2791" s="201" t="s">
        <v>1651</v>
      </c>
      <c r="E2791" s="39"/>
      <c r="F2791" s="258" t="s">
        <v>1656</v>
      </c>
      <c r="G2791" s="39"/>
      <c r="H2791" s="259">
        <v>148.69999999999999</v>
      </c>
      <c r="I2791" s="39"/>
      <c r="J2791" s="39"/>
      <c r="K2791" s="39"/>
      <c r="L2791" s="42"/>
      <c r="M2791" s="197"/>
      <c r="N2791" s="198"/>
      <c r="O2791" s="67"/>
      <c r="P2791" s="67"/>
      <c r="Q2791" s="67"/>
      <c r="R2791" s="67"/>
      <c r="S2791" s="67"/>
      <c r="T2791" s="68"/>
      <c r="U2791" s="37"/>
      <c r="V2791" s="37"/>
      <c r="W2791" s="37"/>
      <c r="X2791" s="37"/>
      <c r="Y2791" s="37"/>
      <c r="Z2791" s="37"/>
      <c r="AA2791" s="37"/>
      <c r="AB2791" s="37"/>
      <c r="AC2791" s="37"/>
      <c r="AD2791" s="37"/>
      <c r="AE2791" s="37"/>
      <c r="AU2791" s="20" t="s">
        <v>84</v>
      </c>
    </row>
    <row r="2792" spans="1:65" s="2" customFormat="1" ht="11.25">
      <c r="A2792" s="37"/>
      <c r="B2792" s="38"/>
      <c r="C2792" s="39"/>
      <c r="D2792" s="201" t="s">
        <v>1651</v>
      </c>
      <c r="E2792" s="39"/>
      <c r="F2792" s="257" t="s">
        <v>1732</v>
      </c>
      <c r="G2792" s="39"/>
      <c r="H2792" s="39"/>
      <c r="I2792" s="39"/>
      <c r="J2792" s="39"/>
      <c r="K2792" s="39"/>
      <c r="L2792" s="42"/>
      <c r="M2792" s="197"/>
      <c r="N2792" s="198"/>
      <c r="O2792" s="67"/>
      <c r="P2792" s="67"/>
      <c r="Q2792" s="67"/>
      <c r="R2792" s="67"/>
      <c r="S2792" s="67"/>
      <c r="T2792" s="68"/>
      <c r="U2792" s="37"/>
      <c r="V2792" s="37"/>
      <c r="W2792" s="37"/>
      <c r="X2792" s="37"/>
      <c r="Y2792" s="37"/>
      <c r="Z2792" s="37"/>
      <c r="AA2792" s="37"/>
      <c r="AB2792" s="37"/>
      <c r="AC2792" s="37"/>
      <c r="AD2792" s="37"/>
      <c r="AE2792" s="37"/>
      <c r="AU2792" s="20" t="s">
        <v>84</v>
      </c>
    </row>
    <row r="2793" spans="1:65" s="2" customFormat="1" ht="11.25">
      <c r="A2793" s="37"/>
      <c r="B2793" s="38"/>
      <c r="C2793" s="39"/>
      <c r="D2793" s="201" t="s">
        <v>1651</v>
      </c>
      <c r="E2793" s="39"/>
      <c r="F2793" s="258" t="s">
        <v>1733</v>
      </c>
      <c r="G2793" s="39"/>
      <c r="H2793" s="259">
        <v>0</v>
      </c>
      <c r="I2793" s="39"/>
      <c r="J2793" s="39"/>
      <c r="K2793" s="39"/>
      <c r="L2793" s="42"/>
      <c r="M2793" s="197"/>
      <c r="N2793" s="198"/>
      <c r="O2793" s="67"/>
      <c r="P2793" s="67"/>
      <c r="Q2793" s="67"/>
      <c r="R2793" s="67"/>
      <c r="S2793" s="67"/>
      <c r="T2793" s="68"/>
      <c r="U2793" s="37"/>
      <c r="V2793" s="37"/>
      <c r="W2793" s="37"/>
      <c r="X2793" s="37"/>
      <c r="Y2793" s="37"/>
      <c r="Z2793" s="37"/>
      <c r="AA2793" s="37"/>
      <c r="AB2793" s="37"/>
      <c r="AC2793" s="37"/>
      <c r="AD2793" s="37"/>
      <c r="AE2793" s="37"/>
      <c r="AU2793" s="20" t="s">
        <v>84</v>
      </c>
    </row>
    <row r="2794" spans="1:65" s="2" customFormat="1" ht="11.25">
      <c r="A2794" s="37"/>
      <c r="B2794" s="38"/>
      <c r="C2794" s="39"/>
      <c r="D2794" s="201" t="s">
        <v>1651</v>
      </c>
      <c r="E2794" s="39"/>
      <c r="F2794" s="258" t="s">
        <v>1734</v>
      </c>
      <c r="G2794" s="39"/>
      <c r="H2794" s="259">
        <v>160.9</v>
      </c>
      <c r="I2794" s="39"/>
      <c r="J2794" s="39"/>
      <c r="K2794" s="39"/>
      <c r="L2794" s="42"/>
      <c r="M2794" s="197"/>
      <c r="N2794" s="198"/>
      <c r="O2794" s="67"/>
      <c r="P2794" s="67"/>
      <c r="Q2794" s="67"/>
      <c r="R2794" s="67"/>
      <c r="S2794" s="67"/>
      <c r="T2794" s="68"/>
      <c r="U2794" s="37"/>
      <c r="V2794" s="37"/>
      <c r="W2794" s="37"/>
      <c r="X2794" s="37"/>
      <c r="Y2794" s="37"/>
      <c r="Z2794" s="37"/>
      <c r="AA2794" s="37"/>
      <c r="AB2794" s="37"/>
      <c r="AC2794" s="37"/>
      <c r="AD2794" s="37"/>
      <c r="AE2794" s="37"/>
      <c r="AU2794" s="20" t="s">
        <v>84</v>
      </c>
    </row>
    <row r="2795" spans="1:65" s="2" customFormat="1" ht="21.75" customHeight="1">
      <c r="A2795" s="37"/>
      <c r="B2795" s="38"/>
      <c r="C2795" s="247" t="s">
        <v>3633</v>
      </c>
      <c r="D2795" s="247" t="s">
        <v>519</v>
      </c>
      <c r="E2795" s="248" t="s">
        <v>3595</v>
      </c>
      <c r="F2795" s="249" t="s">
        <v>3596</v>
      </c>
      <c r="G2795" s="250" t="s">
        <v>202</v>
      </c>
      <c r="H2795" s="251">
        <v>303.94499999999999</v>
      </c>
      <c r="I2795" s="252"/>
      <c r="J2795" s="253">
        <f>ROUND(I2795*H2795,2)</f>
        <v>0</v>
      </c>
      <c r="K2795" s="249" t="s">
        <v>203</v>
      </c>
      <c r="L2795" s="254"/>
      <c r="M2795" s="255" t="s">
        <v>28</v>
      </c>
      <c r="N2795" s="256" t="s">
        <v>45</v>
      </c>
      <c r="O2795" s="67"/>
      <c r="P2795" s="190">
        <f>O2795*H2795</f>
        <v>0</v>
      </c>
      <c r="Q2795" s="190">
        <v>2.1999999999999999E-2</v>
      </c>
      <c r="R2795" s="190">
        <f>Q2795*H2795</f>
        <v>6.6867899999999993</v>
      </c>
      <c r="S2795" s="190">
        <v>0</v>
      </c>
      <c r="T2795" s="191">
        <f>S2795*H2795</f>
        <v>0</v>
      </c>
      <c r="U2795" s="37"/>
      <c r="V2795" s="37"/>
      <c r="W2795" s="37"/>
      <c r="X2795" s="37"/>
      <c r="Y2795" s="37"/>
      <c r="Z2795" s="37"/>
      <c r="AA2795" s="37"/>
      <c r="AB2795" s="37"/>
      <c r="AC2795" s="37"/>
      <c r="AD2795" s="37"/>
      <c r="AE2795" s="37"/>
      <c r="AR2795" s="192" t="s">
        <v>365</v>
      </c>
      <c r="AT2795" s="192" t="s">
        <v>519</v>
      </c>
      <c r="AU2795" s="192" t="s">
        <v>84</v>
      </c>
      <c r="AY2795" s="20" t="s">
        <v>197</v>
      </c>
      <c r="BE2795" s="193">
        <f>IF(N2795="základní",J2795,0)</f>
        <v>0</v>
      </c>
      <c r="BF2795" s="193">
        <f>IF(N2795="snížená",J2795,0)</f>
        <v>0</v>
      </c>
      <c r="BG2795" s="193">
        <f>IF(N2795="zákl. přenesená",J2795,0)</f>
        <v>0</v>
      </c>
      <c r="BH2795" s="193">
        <f>IF(N2795="sníž. přenesená",J2795,0)</f>
        <v>0</v>
      </c>
      <c r="BI2795" s="193">
        <f>IF(N2795="nulová",J2795,0)</f>
        <v>0</v>
      </c>
      <c r="BJ2795" s="20" t="s">
        <v>82</v>
      </c>
      <c r="BK2795" s="193">
        <f>ROUND(I2795*H2795,2)</f>
        <v>0</v>
      </c>
      <c r="BL2795" s="20" t="s">
        <v>283</v>
      </c>
      <c r="BM2795" s="192" t="s">
        <v>3634</v>
      </c>
    </row>
    <row r="2796" spans="1:65" s="13" customFormat="1" ht="11.25">
      <c r="B2796" s="199"/>
      <c r="C2796" s="200"/>
      <c r="D2796" s="201" t="s">
        <v>213</v>
      </c>
      <c r="E2796" s="200"/>
      <c r="F2796" s="203" t="s">
        <v>3635</v>
      </c>
      <c r="G2796" s="200"/>
      <c r="H2796" s="204">
        <v>303.94499999999999</v>
      </c>
      <c r="I2796" s="205"/>
      <c r="J2796" s="200"/>
      <c r="K2796" s="200"/>
      <c r="L2796" s="206"/>
      <c r="M2796" s="207"/>
      <c r="N2796" s="208"/>
      <c r="O2796" s="208"/>
      <c r="P2796" s="208"/>
      <c r="Q2796" s="208"/>
      <c r="R2796" s="208"/>
      <c r="S2796" s="208"/>
      <c r="T2796" s="209"/>
      <c r="AT2796" s="210" t="s">
        <v>213</v>
      </c>
      <c r="AU2796" s="210" t="s">
        <v>84</v>
      </c>
      <c r="AV2796" s="13" t="s">
        <v>84</v>
      </c>
      <c r="AW2796" s="13" t="s">
        <v>4</v>
      </c>
      <c r="AX2796" s="13" t="s">
        <v>82</v>
      </c>
      <c r="AY2796" s="210" t="s">
        <v>197</v>
      </c>
    </row>
    <row r="2797" spans="1:65" s="2" customFormat="1" ht="24.2" customHeight="1">
      <c r="A2797" s="37"/>
      <c r="B2797" s="38"/>
      <c r="C2797" s="181" t="s">
        <v>3636</v>
      </c>
      <c r="D2797" s="181" t="s">
        <v>199</v>
      </c>
      <c r="E2797" s="182" t="s">
        <v>3637</v>
      </c>
      <c r="F2797" s="183" t="s">
        <v>3638</v>
      </c>
      <c r="G2797" s="184" t="s">
        <v>202</v>
      </c>
      <c r="H2797" s="185">
        <v>54.9</v>
      </c>
      <c r="I2797" s="186"/>
      <c r="J2797" s="187">
        <f>ROUND(I2797*H2797,2)</f>
        <v>0</v>
      </c>
      <c r="K2797" s="183" t="s">
        <v>203</v>
      </c>
      <c r="L2797" s="42"/>
      <c r="M2797" s="188" t="s">
        <v>28</v>
      </c>
      <c r="N2797" s="189" t="s">
        <v>45</v>
      </c>
      <c r="O2797" s="67"/>
      <c r="P2797" s="190">
        <f>O2797*H2797</f>
        <v>0</v>
      </c>
      <c r="Q2797" s="190">
        <v>5.3800000000000002E-3</v>
      </c>
      <c r="R2797" s="190">
        <f>Q2797*H2797</f>
        <v>0.29536200000000001</v>
      </c>
      <c r="S2797" s="190">
        <v>0</v>
      </c>
      <c r="T2797" s="191">
        <f>S2797*H2797</f>
        <v>0</v>
      </c>
      <c r="U2797" s="37"/>
      <c r="V2797" s="37"/>
      <c r="W2797" s="37"/>
      <c r="X2797" s="37"/>
      <c r="Y2797" s="37"/>
      <c r="Z2797" s="37"/>
      <c r="AA2797" s="37"/>
      <c r="AB2797" s="37"/>
      <c r="AC2797" s="37"/>
      <c r="AD2797" s="37"/>
      <c r="AE2797" s="37"/>
      <c r="AR2797" s="192" t="s">
        <v>283</v>
      </c>
      <c r="AT2797" s="192" t="s">
        <v>199</v>
      </c>
      <c r="AU2797" s="192" t="s">
        <v>84</v>
      </c>
      <c r="AY2797" s="20" t="s">
        <v>197</v>
      </c>
      <c r="BE2797" s="193">
        <f>IF(N2797="základní",J2797,0)</f>
        <v>0</v>
      </c>
      <c r="BF2797" s="193">
        <f>IF(N2797="snížená",J2797,0)</f>
        <v>0</v>
      </c>
      <c r="BG2797" s="193">
        <f>IF(N2797="zákl. přenesená",J2797,0)</f>
        <v>0</v>
      </c>
      <c r="BH2797" s="193">
        <f>IF(N2797="sníž. přenesená",J2797,0)</f>
        <v>0</v>
      </c>
      <c r="BI2797" s="193">
        <f>IF(N2797="nulová",J2797,0)</f>
        <v>0</v>
      </c>
      <c r="BJ2797" s="20" t="s">
        <v>82</v>
      </c>
      <c r="BK2797" s="193">
        <f>ROUND(I2797*H2797,2)</f>
        <v>0</v>
      </c>
      <c r="BL2797" s="20" t="s">
        <v>283</v>
      </c>
      <c r="BM2797" s="192" t="s">
        <v>3639</v>
      </c>
    </row>
    <row r="2798" spans="1:65" s="2" customFormat="1" ht="11.25">
      <c r="A2798" s="37"/>
      <c r="B2798" s="38"/>
      <c r="C2798" s="39"/>
      <c r="D2798" s="194" t="s">
        <v>206</v>
      </c>
      <c r="E2798" s="39"/>
      <c r="F2798" s="195" t="s">
        <v>3640</v>
      </c>
      <c r="G2798" s="39"/>
      <c r="H2798" s="39"/>
      <c r="I2798" s="196"/>
      <c r="J2798" s="39"/>
      <c r="K2798" s="39"/>
      <c r="L2798" s="42"/>
      <c r="M2798" s="197"/>
      <c r="N2798" s="198"/>
      <c r="O2798" s="67"/>
      <c r="P2798" s="67"/>
      <c r="Q2798" s="67"/>
      <c r="R2798" s="67"/>
      <c r="S2798" s="67"/>
      <c r="T2798" s="68"/>
      <c r="U2798" s="37"/>
      <c r="V2798" s="37"/>
      <c r="W2798" s="37"/>
      <c r="X2798" s="37"/>
      <c r="Y2798" s="37"/>
      <c r="Z2798" s="37"/>
      <c r="AA2798" s="37"/>
      <c r="AB2798" s="37"/>
      <c r="AC2798" s="37"/>
      <c r="AD2798" s="37"/>
      <c r="AE2798" s="37"/>
      <c r="AT2798" s="20" t="s">
        <v>206</v>
      </c>
      <c r="AU2798" s="20" t="s">
        <v>84</v>
      </c>
    </row>
    <row r="2799" spans="1:65" s="15" customFormat="1" ht="11.25">
      <c r="B2799" s="222"/>
      <c r="C2799" s="223"/>
      <c r="D2799" s="201" t="s">
        <v>213</v>
      </c>
      <c r="E2799" s="224" t="s">
        <v>28</v>
      </c>
      <c r="F2799" s="225" t="s">
        <v>3581</v>
      </c>
      <c r="G2799" s="223"/>
      <c r="H2799" s="224" t="s">
        <v>28</v>
      </c>
      <c r="I2799" s="226"/>
      <c r="J2799" s="223"/>
      <c r="K2799" s="223"/>
      <c r="L2799" s="227"/>
      <c r="M2799" s="228"/>
      <c r="N2799" s="229"/>
      <c r="O2799" s="229"/>
      <c r="P2799" s="229"/>
      <c r="Q2799" s="229"/>
      <c r="R2799" s="229"/>
      <c r="S2799" s="229"/>
      <c r="T2799" s="230"/>
      <c r="AT2799" s="231" t="s">
        <v>213</v>
      </c>
      <c r="AU2799" s="231" t="s">
        <v>84</v>
      </c>
      <c r="AV2799" s="15" t="s">
        <v>82</v>
      </c>
      <c r="AW2799" s="15" t="s">
        <v>35</v>
      </c>
      <c r="AX2799" s="15" t="s">
        <v>74</v>
      </c>
      <c r="AY2799" s="231" t="s">
        <v>197</v>
      </c>
    </row>
    <row r="2800" spans="1:65" s="15" customFormat="1" ht="11.25">
      <c r="B2800" s="222"/>
      <c r="C2800" s="223"/>
      <c r="D2800" s="201" t="s">
        <v>213</v>
      </c>
      <c r="E2800" s="224" t="s">
        <v>28</v>
      </c>
      <c r="F2800" s="225" t="s">
        <v>3641</v>
      </c>
      <c r="G2800" s="223"/>
      <c r="H2800" s="224" t="s">
        <v>28</v>
      </c>
      <c r="I2800" s="226"/>
      <c r="J2800" s="223"/>
      <c r="K2800" s="223"/>
      <c r="L2800" s="227"/>
      <c r="M2800" s="228"/>
      <c r="N2800" s="229"/>
      <c r="O2800" s="229"/>
      <c r="P2800" s="229"/>
      <c r="Q2800" s="229"/>
      <c r="R2800" s="229"/>
      <c r="S2800" s="229"/>
      <c r="T2800" s="230"/>
      <c r="AT2800" s="231" t="s">
        <v>213</v>
      </c>
      <c r="AU2800" s="231" t="s">
        <v>84</v>
      </c>
      <c r="AV2800" s="15" t="s">
        <v>82</v>
      </c>
      <c r="AW2800" s="15" t="s">
        <v>35</v>
      </c>
      <c r="AX2800" s="15" t="s">
        <v>74</v>
      </c>
      <c r="AY2800" s="231" t="s">
        <v>197</v>
      </c>
    </row>
    <row r="2801" spans="1:65" s="13" customFormat="1" ht="11.25">
      <c r="B2801" s="199"/>
      <c r="C2801" s="200"/>
      <c r="D2801" s="201" t="s">
        <v>213</v>
      </c>
      <c r="E2801" s="202" t="s">
        <v>28</v>
      </c>
      <c r="F2801" s="203" t="s">
        <v>3642</v>
      </c>
      <c r="G2801" s="200"/>
      <c r="H2801" s="204">
        <v>26.5</v>
      </c>
      <c r="I2801" s="205"/>
      <c r="J2801" s="200"/>
      <c r="K2801" s="200"/>
      <c r="L2801" s="206"/>
      <c r="M2801" s="207"/>
      <c r="N2801" s="208"/>
      <c r="O2801" s="208"/>
      <c r="P2801" s="208"/>
      <c r="Q2801" s="208"/>
      <c r="R2801" s="208"/>
      <c r="S2801" s="208"/>
      <c r="T2801" s="209"/>
      <c r="AT2801" s="210" t="s">
        <v>213</v>
      </c>
      <c r="AU2801" s="210" t="s">
        <v>84</v>
      </c>
      <c r="AV2801" s="13" t="s">
        <v>84</v>
      </c>
      <c r="AW2801" s="13" t="s">
        <v>35</v>
      </c>
      <c r="AX2801" s="13" t="s">
        <v>74</v>
      </c>
      <c r="AY2801" s="210" t="s">
        <v>197</v>
      </c>
    </row>
    <row r="2802" spans="1:65" s="15" customFormat="1" ht="11.25">
      <c r="B2802" s="222"/>
      <c r="C2802" s="223"/>
      <c r="D2802" s="201" t="s">
        <v>213</v>
      </c>
      <c r="E2802" s="224" t="s">
        <v>28</v>
      </c>
      <c r="F2802" s="225" t="s">
        <v>3643</v>
      </c>
      <c r="G2802" s="223"/>
      <c r="H2802" s="224" t="s">
        <v>28</v>
      </c>
      <c r="I2802" s="226"/>
      <c r="J2802" s="223"/>
      <c r="K2802" s="223"/>
      <c r="L2802" s="227"/>
      <c r="M2802" s="228"/>
      <c r="N2802" s="229"/>
      <c r="O2802" s="229"/>
      <c r="P2802" s="229"/>
      <c r="Q2802" s="229"/>
      <c r="R2802" s="229"/>
      <c r="S2802" s="229"/>
      <c r="T2802" s="230"/>
      <c r="AT2802" s="231" t="s">
        <v>213</v>
      </c>
      <c r="AU2802" s="231" t="s">
        <v>84</v>
      </c>
      <c r="AV2802" s="15" t="s">
        <v>82</v>
      </c>
      <c r="AW2802" s="15" t="s">
        <v>35</v>
      </c>
      <c r="AX2802" s="15" t="s">
        <v>74</v>
      </c>
      <c r="AY2802" s="231" t="s">
        <v>197</v>
      </c>
    </row>
    <row r="2803" spans="1:65" s="13" customFormat="1" ht="11.25">
      <c r="B2803" s="199"/>
      <c r="C2803" s="200"/>
      <c r="D2803" s="201" t="s">
        <v>213</v>
      </c>
      <c r="E2803" s="202" t="s">
        <v>28</v>
      </c>
      <c r="F2803" s="203" t="s">
        <v>3644</v>
      </c>
      <c r="G2803" s="200"/>
      <c r="H2803" s="204">
        <v>28.4</v>
      </c>
      <c r="I2803" s="205"/>
      <c r="J2803" s="200"/>
      <c r="K2803" s="200"/>
      <c r="L2803" s="206"/>
      <c r="M2803" s="207"/>
      <c r="N2803" s="208"/>
      <c r="O2803" s="208"/>
      <c r="P2803" s="208"/>
      <c r="Q2803" s="208"/>
      <c r="R2803" s="208"/>
      <c r="S2803" s="208"/>
      <c r="T2803" s="209"/>
      <c r="AT2803" s="210" t="s">
        <v>213</v>
      </c>
      <c r="AU2803" s="210" t="s">
        <v>84</v>
      </c>
      <c r="AV2803" s="13" t="s">
        <v>84</v>
      </c>
      <c r="AW2803" s="13" t="s">
        <v>35</v>
      </c>
      <c r="AX2803" s="13" t="s">
        <v>74</v>
      </c>
      <c r="AY2803" s="210" t="s">
        <v>197</v>
      </c>
    </row>
    <row r="2804" spans="1:65" s="14" customFormat="1" ht="11.25">
      <c r="B2804" s="211"/>
      <c r="C2804" s="212"/>
      <c r="D2804" s="201" t="s">
        <v>213</v>
      </c>
      <c r="E2804" s="213" t="s">
        <v>28</v>
      </c>
      <c r="F2804" s="214" t="s">
        <v>226</v>
      </c>
      <c r="G2804" s="212"/>
      <c r="H2804" s="215">
        <v>54.9</v>
      </c>
      <c r="I2804" s="216"/>
      <c r="J2804" s="212"/>
      <c r="K2804" s="212"/>
      <c r="L2804" s="217"/>
      <c r="M2804" s="218"/>
      <c r="N2804" s="219"/>
      <c r="O2804" s="219"/>
      <c r="P2804" s="219"/>
      <c r="Q2804" s="219"/>
      <c r="R2804" s="219"/>
      <c r="S2804" s="219"/>
      <c r="T2804" s="220"/>
      <c r="AT2804" s="221" t="s">
        <v>213</v>
      </c>
      <c r="AU2804" s="221" t="s">
        <v>84</v>
      </c>
      <c r="AV2804" s="14" t="s">
        <v>204</v>
      </c>
      <c r="AW2804" s="14" t="s">
        <v>35</v>
      </c>
      <c r="AX2804" s="14" t="s">
        <v>82</v>
      </c>
      <c r="AY2804" s="221" t="s">
        <v>197</v>
      </c>
    </row>
    <row r="2805" spans="1:65" s="2" customFormat="1" ht="21.75" customHeight="1">
      <c r="A2805" s="37"/>
      <c r="B2805" s="38"/>
      <c r="C2805" s="247" t="s">
        <v>3645</v>
      </c>
      <c r="D2805" s="247" t="s">
        <v>519</v>
      </c>
      <c r="E2805" s="248" t="s">
        <v>3646</v>
      </c>
      <c r="F2805" s="249" t="s">
        <v>3647</v>
      </c>
      <c r="G2805" s="250" t="s">
        <v>202</v>
      </c>
      <c r="H2805" s="251">
        <v>60.39</v>
      </c>
      <c r="I2805" s="252"/>
      <c r="J2805" s="253">
        <f>ROUND(I2805*H2805,2)</f>
        <v>0</v>
      </c>
      <c r="K2805" s="249" t="s">
        <v>203</v>
      </c>
      <c r="L2805" s="254"/>
      <c r="M2805" s="255" t="s">
        <v>28</v>
      </c>
      <c r="N2805" s="256" t="s">
        <v>45</v>
      </c>
      <c r="O2805" s="67"/>
      <c r="P2805" s="190">
        <f>O2805*H2805</f>
        <v>0</v>
      </c>
      <c r="Q2805" s="190">
        <v>2.1999999999999999E-2</v>
      </c>
      <c r="R2805" s="190">
        <f>Q2805*H2805</f>
        <v>1.3285799999999999</v>
      </c>
      <c r="S2805" s="190">
        <v>0</v>
      </c>
      <c r="T2805" s="191">
        <f>S2805*H2805</f>
        <v>0</v>
      </c>
      <c r="U2805" s="37"/>
      <c r="V2805" s="37"/>
      <c r="W2805" s="37"/>
      <c r="X2805" s="37"/>
      <c r="Y2805" s="37"/>
      <c r="Z2805" s="37"/>
      <c r="AA2805" s="37"/>
      <c r="AB2805" s="37"/>
      <c r="AC2805" s="37"/>
      <c r="AD2805" s="37"/>
      <c r="AE2805" s="37"/>
      <c r="AR2805" s="192" t="s">
        <v>365</v>
      </c>
      <c r="AT2805" s="192" t="s">
        <v>519</v>
      </c>
      <c r="AU2805" s="192" t="s">
        <v>84</v>
      </c>
      <c r="AY2805" s="20" t="s">
        <v>197</v>
      </c>
      <c r="BE2805" s="193">
        <f>IF(N2805="základní",J2805,0)</f>
        <v>0</v>
      </c>
      <c r="BF2805" s="193">
        <f>IF(N2805="snížená",J2805,0)</f>
        <v>0</v>
      </c>
      <c r="BG2805" s="193">
        <f>IF(N2805="zákl. přenesená",J2805,0)</f>
        <v>0</v>
      </c>
      <c r="BH2805" s="193">
        <f>IF(N2805="sníž. přenesená",J2805,0)</f>
        <v>0</v>
      </c>
      <c r="BI2805" s="193">
        <f>IF(N2805="nulová",J2805,0)</f>
        <v>0</v>
      </c>
      <c r="BJ2805" s="20" t="s">
        <v>82</v>
      </c>
      <c r="BK2805" s="193">
        <f>ROUND(I2805*H2805,2)</f>
        <v>0</v>
      </c>
      <c r="BL2805" s="20" t="s">
        <v>283</v>
      </c>
      <c r="BM2805" s="192" t="s">
        <v>3648</v>
      </c>
    </row>
    <row r="2806" spans="1:65" s="13" customFormat="1" ht="11.25">
      <c r="B2806" s="199"/>
      <c r="C2806" s="200"/>
      <c r="D2806" s="201" t="s">
        <v>213</v>
      </c>
      <c r="E2806" s="200"/>
      <c r="F2806" s="203" t="s">
        <v>3649</v>
      </c>
      <c r="G2806" s="200"/>
      <c r="H2806" s="204">
        <v>60.39</v>
      </c>
      <c r="I2806" s="205"/>
      <c r="J2806" s="200"/>
      <c r="K2806" s="200"/>
      <c r="L2806" s="206"/>
      <c r="M2806" s="207"/>
      <c r="N2806" s="208"/>
      <c r="O2806" s="208"/>
      <c r="P2806" s="208"/>
      <c r="Q2806" s="208"/>
      <c r="R2806" s="208"/>
      <c r="S2806" s="208"/>
      <c r="T2806" s="209"/>
      <c r="AT2806" s="210" t="s">
        <v>213</v>
      </c>
      <c r="AU2806" s="210" t="s">
        <v>84</v>
      </c>
      <c r="AV2806" s="13" t="s">
        <v>84</v>
      </c>
      <c r="AW2806" s="13" t="s">
        <v>4</v>
      </c>
      <c r="AX2806" s="13" t="s">
        <v>82</v>
      </c>
      <c r="AY2806" s="210" t="s">
        <v>197</v>
      </c>
    </row>
    <row r="2807" spans="1:65" s="2" customFormat="1" ht="16.5" customHeight="1">
      <c r="A2807" s="37"/>
      <c r="B2807" s="38"/>
      <c r="C2807" s="181" t="s">
        <v>3650</v>
      </c>
      <c r="D2807" s="181" t="s">
        <v>199</v>
      </c>
      <c r="E2807" s="182" t="s">
        <v>3651</v>
      </c>
      <c r="F2807" s="183" t="s">
        <v>3652</v>
      </c>
      <c r="G2807" s="184" t="s">
        <v>202</v>
      </c>
      <c r="H2807" s="185">
        <v>106.9</v>
      </c>
      <c r="I2807" s="186"/>
      <c r="J2807" s="187">
        <f>ROUND(I2807*H2807,2)</f>
        <v>0</v>
      </c>
      <c r="K2807" s="183" t="s">
        <v>203</v>
      </c>
      <c r="L2807" s="42"/>
      <c r="M2807" s="188" t="s">
        <v>28</v>
      </c>
      <c r="N2807" s="189" t="s">
        <v>45</v>
      </c>
      <c r="O2807" s="67"/>
      <c r="P2807" s="190">
        <f>O2807*H2807</f>
        <v>0</v>
      </c>
      <c r="Q2807" s="190">
        <v>1.5E-3</v>
      </c>
      <c r="R2807" s="190">
        <f>Q2807*H2807</f>
        <v>0.16035000000000002</v>
      </c>
      <c r="S2807" s="190">
        <v>0</v>
      </c>
      <c r="T2807" s="191">
        <f>S2807*H2807</f>
        <v>0</v>
      </c>
      <c r="U2807" s="37"/>
      <c r="V2807" s="37"/>
      <c r="W2807" s="37"/>
      <c r="X2807" s="37"/>
      <c r="Y2807" s="37"/>
      <c r="Z2807" s="37"/>
      <c r="AA2807" s="37"/>
      <c r="AB2807" s="37"/>
      <c r="AC2807" s="37"/>
      <c r="AD2807" s="37"/>
      <c r="AE2807" s="37"/>
      <c r="AR2807" s="192" t="s">
        <v>283</v>
      </c>
      <c r="AT2807" s="192" t="s">
        <v>199</v>
      </c>
      <c r="AU2807" s="192" t="s">
        <v>84</v>
      </c>
      <c r="AY2807" s="20" t="s">
        <v>197</v>
      </c>
      <c r="BE2807" s="193">
        <f>IF(N2807="základní",J2807,0)</f>
        <v>0</v>
      </c>
      <c r="BF2807" s="193">
        <f>IF(N2807="snížená",J2807,0)</f>
        <v>0</v>
      </c>
      <c r="BG2807" s="193">
        <f>IF(N2807="zákl. přenesená",J2807,0)</f>
        <v>0</v>
      </c>
      <c r="BH2807" s="193">
        <f>IF(N2807="sníž. přenesená",J2807,0)</f>
        <v>0</v>
      </c>
      <c r="BI2807" s="193">
        <f>IF(N2807="nulová",J2807,0)</f>
        <v>0</v>
      </c>
      <c r="BJ2807" s="20" t="s">
        <v>82</v>
      </c>
      <c r="BK2807" s="193">
        <f>ROUND(I2807*H2807,2)</f>
        <v>0</v>
      </c>
      <c r="BL2807" s="20" t="s">
        <v>283</v>
      </c>
      <c r="BM2807" s="192" t="s">
        <v>3653</v>
      </c>
    </row>
    <row r="2808" spans="1:65" s="2" customFormat="1" ht="11.25">
      <c r="A2808" s="37"/>
      <c r="B2808" s="38"/>
      <c r="C2808" s="39"/>
      <c r="D2808" s="194" t="s">
        <v>206</v>
      </c>
      <c r="E2808" s="39"/>
      <c r="F2808" s="195" t="s">
        <v>3654</v>
      </c>
      <c r="G2808" s="39"/>
      <c r="H2808" s="39"/>
      <c r="I2808" s="196"/>
      <c r="J2808" s="39"/>
      <c r="K2808" s="39"/>
      <c r="L2808" s="42"/>
      <c r="M2808" s="197"/>
      <c r="N2808" s="198"/>
      <c r="O2808" s="67"/>
      <c r="P2808" s="67"/>
      <c r="Q2808" s="67"/>
      <c r="R2808" s="67"/>
      <c r="S2808" s="67"/>
      <c r="T2808" s="68"/>
      <c r="U2808" s="37"/>
      <c r="V2808" s="37"/>
      <c r="W2808" s="37"/>
      <c r="X2808" s="37"/>
      <c r="Y2808" s="37"/>
      <c r="Z2808" s="37"/>
      <c r="AA2808" s="37"/>
      <c r="AB2808" s="37"/>
      <c r="AC2808" s="37"/>
      <c r="AD2808" s="37"/>
      <c r="AE2808" s="37"/>
      <c r="AT2808" s="20" t="s">
        <v>206</v>
      </c>
      <c r="AU2808" s="20" t="s">
        <v>84</v>
      </c>
    </row>
    <row r="2809" spans="1:65" s="15" customFormat="1" ht="11.25">
      <c r="B2809" s="222"/>
      <c r="C2809" s="223"/>
      <c r="D2809" s="201" t="s">
        <v>213</v>
      </c>
      <c r="E2809" s="224" t="s">
        <v>28</v>
      </c>
      <c r="F2809" s="225" t="s">
        <v>725</v>
      </c>
      <c r="G2809" s="223"/>
      <c r="H2809" s="224" t="s">
        <v>28</v>
      </c>
      <c r="I2809" s="226"/>
      <c r="J2809" s="223"/>
      <c r="K2809" s="223"/>
      <c r="L2809" s="227"/>
      <c r="M2809" s="228"/>
      <c r="N2809" s="229"/>
      <c r="O2809" s="229"/>
      <c r="P2809" s="229"/>
      <c r="Q2809" s="229"/>
      <c r="R2809" s="229"/>
      <c r="S2809" s="229"/>
      <c r="T2809" s="230"/>
      <c r="AT2809" s="231" t="s">
        <v>213</v>
      </c>
      <c r="AU2809" s="231" t="s">
        <v>84</v>
      </c>
      <c r="AV2809" s="15" t="s">
        <v>82</v>
      </c>
      <c r="AW2809" s="15" t="s">
        <v>35</v>
      </c>
      <c r="AX2809" s="15" t="s">
        <v>74</v>
      </c>
      <c r="AY2809" s="231" t="s">
        <v>197</v>
      </c>
    </row>
    <row r="2810" spans="1:65" s="13" customFormat="1" ht="11.25">
      <c r="B2810" s="199"/>
      <c r="C2810" s="200"/>
      <c r="D2810" s="201" t="s">
        <v>213</v>
      </c>
      <c r="E2810" s="202" t="s">
        <v>28</v>
      </c>
      <c r="F2810" s="203" t="s">
        <v>541</v>
      </c>
      <c r="G2810" s="200"/>
      <c r="H2810" s="204">
        <v>9.6</v>
      </c>
      <c r="I2810" s="205"/>
      <c r="J2810" s="200"/>
      <c r="K2810" s="200"/>
      <c r="L2810" s="206"/>
      <c r="M2810" s="207"/>
      <c r="N2810" s="208"/>
      <c r="O2810" s="208"/>
      <c r="P2810" s="208"/>
      <c r="Q2810" s="208"/>
      <c r="R2810" s="208"/>
      <c r="S2810" s="208"/>
      <c r="T2810" s="209"/>
      <c r="AT2810" s="210" t="s">
        <v>213</v>
      </c>
      <c r="AU2810" s="210" t="s">
        <v>84</v>
      </c>
      <c r="AV2810" s="13" t="s">
        <v>84</v>
      </c>
      <c r="AW2810" s="13" t="s">
        <v>35</v>
      </c>
      <c r="AX2810" s="13" t="s">
        <v>74</v>
      </c>
      <c r="AY2810" s="210" t="s">
        <v>197</v>
      </c>
    </row>
    <row r="2811" spans="1:65" s="13" customFormat="1" ht="11.25">
      <c r="B2811" s="199"/>
      <c r="C2811" s="200"/>
      <c r="D2811" s="201" t="s">
        <v>213</v>
      </c>
      <c r="E2811" s="202" t="s">
        <v>28</v>
      </c>
      <c r="F2811" s="203" t="s">
        <v>544</v>
      </c>
      <c r="G2811" s="200"/>
      <c r="H2811" s="204">
        <v>148.69999999999999</v>
      </c>
      <c r="I2811" s="205"/>
      <c r="J2811" s="200"/>
      <c r="K2811" s="200"/>
      <c r="L2811" s="206"/>
      <c r="M2811" s="207"/>
      <c r="N2811" s="208"/>
      <c r="O2811" s="208"/>
      <c r="P2811" s="208"/>
      <c r="Q2811" s="208"/>
      <c r="R2811" s="208"/>
      <c r="S2811" s="208"/>
      <c r="T2811" s="209"/>
      <c r="AT2811" s="210" t="s">
        <v>213</v>
      </c>
      <c r="AU2811" s="210" t="s">
        <v>84</v>
      </c>
      <c r="AV2811" s="13" t="s">
        <v>84</v>
      </c>
      <c r="AW2811" s="13" t="s">
        <v>35</v>
      </c>
      <c r="AX2811" s="13" t="s">
        <v>74</v>
      </c>
      <c r="AY2811" s="210" t="s">
        <v>197</v>
      </c>
    </row>
    <row r="2812" spans="1:65" s="13" customFormat="1" ht="11.25">
      <c r="B2812" s="199"/>
      <c r="C2812" s="200"/>
      <c r="D2812" s="201" t="s">
        <v>213</v>
      </c>
      <c r="E2812" s="202" t="s">
        <v>28</v>
      </c>
      <c r="F2812" s="203" t="s">
        <v>3655</v>
      </c>
      <c r="G2812" s="200"/>
      <c r="H2812" s="204">
        <v>-96.7</v>
      </c>
      <c r="I2812" s="205"/>
      <c r="J2812" s="200"/>
      <c r="K2812" s="200"/>
      <c r="L2812" s="206"/>
      <c r="M2812" s="207"/>
      <c r="N2812" s="208"/>
      <c r="O2812" s="208"/>
      <c r="P2812" s="208"/>
      <c r="Q2812" s="208"/>
      <c r="R2812" s="208"/>
      <c r="S2812" s="208"/>
      <c r="T2812" s="209"/>
      <c r="AT2812" s="210" t="s">
        <v>213</v>
      </c>
      <c r="AU2812" s="210" t="s">
        <v>84</v>
      </c>
      <c r="AV2812" s="13" t="s">
        <v>84</v>
      </c>
      <c r="AW2812" s="13" t="s">
        <v>35</v>
      </c>
      <c r="AX2812" s="13" t="s">
        <v>74</v>
      </c>
      <c r="AY2812" s="210" t="s">
        <v>197</v>
      </c>
    </row>
    <row r="2813" spans="1:65" s="13" customFormat="1" ht="11.25">
      <c r="B2813" s="199"/>
      <c r="C2813" s="200"/>
      <c r="D2813" s="201" t="s">
        <v>213</v>
      </c>
      <c r="E2813" s="202" t="s">
        <v>28</v>
      </c>
      <c r="F2813" s="203" t="s">
        <v>560</v>
      </c>
      <c r="G2813" s="200"/>
      <c r="H2813" s="204">
        <v>160.9</v>
      </c>
      <c r="I2813" s="205"/>
      <c r="J2813" s="200"/>
      <c r="K2813" s="200"/>
      <c r="L2813" s="206"/>
      <c r="M2813" s="207"/>
      <c r="N2813" s="208"/>
      <c r="O2813" s="208"/>
      <c r="P2813" s="208"/>
      <c r="Q2813" s="208"/>
      <c r="R2813" s="208"/>
      <c r="S2813" s="208"/>
      <c r="T2813" s="209"/>
      <c r="AT2813" s="210" t="s">
        <v>213</v>
      </c>
      <c r="AU2813" s="210" t="s">
        <v>84</v>
      </c>
      <c r="AV2813" s="13" t="s">
        <v>84</v>
      </c>
      <c r="AW2813" s="13" t="s">
        <v>35</v>
      </c>
      <c r="AX2813" s="13" t="s">
        <v>74</v>
      </c>
      <c r="AY2813" s="210" t="s">
        <v>197</v>
      </c>
    </row>
    <row r="2814" spans="1:65" s="13" customFormat="1" ht="11.25">
      <c r="B2814" s="199"/>
      <c r="C2814" s="200"/>
      <c r="D2814" s="201" t="s">
        <v>213</v>
      </c>
      <c r="E2814" s="202" t="s">
        <v>28</v>
      </c>
      <c r="F2814" s="203" t="s">
        <v>3656</v>
      </c>
      <c r="G2814" s="200"/>
      <c r="H2814" s="204">
        <v>-115.6</v>
      </c>
      <c r="I2814" s="205"/>
      <c r="J2814" s="200"/>
      <c r="K2814" s="200"/>
      <c r="L2814" s="206"/>
      <c r="M2814" s="207"/>
      <c r="N2814" s="208"/>
      <c r="O2814" s="208"/>
      <c r="P2814" s="208"/>
      <c r="Q2814" s="208"/>
      <c r="R2814" s="208"/>
      <c r="S2814" s="208"/>
      <c r="T2814" s="209"/>
      <c r="AT2814" s="210" t="s">
        <v>213</v>
      </c>
      <c r="AU2814" s="210" t="s">
        <v>84</v>
      </c>
      <c r="AV2814" s="13" t="s">
        <v>84</v>
      </c>
      <c r="AW2814" s="13" t="s">
        <v>35</v>
      </c>
      <c r="AX2814" s="13" t="s">
        <v>74</v>
      </c>
      <c r="AY2814" s="210" t="s">
        <v>197</v>
      </c>
    </row>
    <row r="2815" spans="1:65" s="14" customFormat="1" ht="11.25">
      <c r="B2815" s="211"/>
      <c r="C2815" s="212"/>
      <c r="D2815" s="201" t="s">
        <v>213</v>
      </c>
      <c r="E2815" s="213" t="s">
        <v>28</v>
      </c>
      <c r="F2815" s="214" t="s">
        <v>226</v>
      </c>
      <c r="G2815" s="212"/>
      <c r="H2815" s="215">
        <v>106.9</v>
      </c>
      <c r="I2815" s="216"/>
      <c r="J2815" s="212"/>
      <c r="K2815" s="212"/>
      <c r="L2815" s="217"/>
      <c r="M2815" s="218"/>
      <c r="N2815" s="219"/>
      <c r="O2815" s="219"/>
      <c r="P2815" s="219"/>
      <c r="Q2815" s="219"/>
      <c r="R2815" s="219"/>
      <c r="S2815" s="219"/>
      <c r="T2815" s="220"/>
      <c r="AT2815" s="221" t="s">
        <v>213</v>
      </c>
      <c r="AU2815" s="221" t="s">
        <v>84</v>
      </c>
      <c r="AV2815" s="14" t="s">
        <v>204</v>
      </c>
      <c r="AW2815" s="14" t="s">
        <v>35</v>
      </c>
      <c r="AX2815" s="14" t="s">
        <v>82</v>
      </c>
      <c r="AY2815" s="221" t="s">
        <v>197</v>
      </c>
    </row>
    <row r="2816" spans="1:65" s="2" customFormat="1" ht="11.25">
      <c r="A2816" s="37"/>
      <c r="B2816" s="38"/>
      <c r="C2816" s="39"/>
      <c r="D2816" s="201" t="s">
        <v>1651</v>
      </c>
      <c r="E2816" s="39"/>
      <c r="F2816" s="257" t="s">
        <v>1652</v>
      </c>
      <c r="G2816" s="39"/>
      <c r="H2816" s="39"/>
      <c r="I2816" s="39"/>
      <c r="J2816" s="39"/>
      <c r="K2816" s="39"/>
      <c r="L2816" s="42"/>
      <c r="M2816" s="197"/>
      <c r="N2816" s="198"/>
      <c r="O2816" s="67"/>
      <c r="P2816" s="67"/>
      <c r="Q2816" s="67"/>
      <c r="R2816" s="67"/>
      <c r="S2816" s="67"/>
      <c r="T2816" s="68"/>
      <c r="U2816" s="37"/>
      <c r="V2816" s="37"/>
      <c r="W2816" s="37"/>
      <c r="X2816" s="37"/>
      <c r="Y2816" s="37"/>
      <c r="Z2816" s="37"/>
      <c r="AA2816" s="37"/>
      <c r="AB2816" s="37"/>
      <c r="AC2816" s="37"/>
      <c r="AD2816" s="37"/>
      <c r="AE2816" s="37"/>
      <c r="AU2816" s="20" t="s">
        <v>84</v>
      </c>
    </row>
    <row r="2817" spans="1:65" s="2" customFormat="1" ht="11.25">
      <c r="A2817" s="37"/>
      <c r="B2817" s="38"/>
      <c r="C2817" s="39"/>
      <c r="D2817" s="201" t="s">
        <v>1651</v>
      </c>
      <c r="E2817" s="39"/>
      <c r="F2817" s="258" t="s">
        <v>1653</v>
      </c>
      <c r="G2817" s="39"/>
      <c r="H2817" s="259">
        <v>9.6</v>
      </c>
      <c r="I2817" s="39"/>
      <c r="J2817" s="39"/>
      <c r="K2817" s="39"/>
      <c r="L2817" s="42"/>
      <c r="M2817" s="197"/>
      <c r="N2817" s="198"/>
      <c r="O2817" s="67"/>
      <c r="P2817" s="67"/>
      <c r="Q2817" s="67"/>
      <c r="R2817" s="67"/>
      <c r="S2817" s="67"/>
      <c r="T2817" s="68"/>
      <c r="U2817" s="37"/>
      <c r="V2817" s="37"/>
      <c r="W2817" s="37"/>
      <c r="X2817" s="37"/>
      <c r="Y2817" s="37"/>
      <c r="Z2817" s="37"/>
      <c r="AA2817" s="37"/>
      <c r="AB2817" s="37"/>
      <c r="AC2817" s="37"/>
      <c r="AD2817" s="37"/>
      <c r="AE2817" s="37"/>
      <c r="AU2817" s="20" t="s">
        <v>84</v>
      </c>
    </row>
    <row r="2818" spans="1:65" s="2" customFormat="1" ht="11.25">
      <c r="A2818" s="37"/>
      <c r="B2818" s="38"/>
      <c r="C2818" s="39"/>
      <c r="D2818" s="201" t="s">
        <v>1651</v>
      </c>
      <c r="E2818" s="39"/>
      <c r="F2818" s="257" t="s">
        <v>1654</v>
      </c>
      <c r="G2818" s="39"/>
      <c r="H2818" s="39"/>
      <c r="I2818" s="39"/>
      <c r="J2818" s="39"/>
      <c r="K2818" s="39"/>
      <c r="L2818" s="42"/>
      <c r="M2818" s="197"/>
      <c r="N2818" s="198"/>
      <c r="O2818" s="67"/>
      <c r="P2818" s="67"/>
      <c r="Q2818" s="67"/>
      <c r="R2818" s="67"/>
      <c r="S2818" s="67"/>
      <c r="T2818" s="68"/>
      <c r="U2818" s="37"/>
      <c r="V2818" s="37"/>
      <c r="W2818" s="37"/>
      <c r="X2818" s="37"/>
      <c r="Y2818" s="37"/>
      <c r="Z2818" s="37"/>
      <c r="AA2818" s="37"/>
      <c r="AB2818" s="37"/>
      <c r="AC2818" s="37"/>
      <c r="AD2818" s="37"/>
      <c r="AE2818" s="37"/>
      <c r="AU2818" s="20" t="s">
        <v>84</v>
      </c>
    </row>
    <row r="2819" spans="1:65" s="2" customFormat="1" ht="11.25">
      <c r="A2819" s="37"/>
      <c r="B2819" s="38"/>
      <c r="C2819" s="39"/>
      <c r="D2819" s="201" t="s">
        <v>1651</v>
      </c>
      <c r="E2819" s="39"/>
      <c r="F2819" s="258" t="s">
        <v>1655</v>
      </c>
      <c r="G2819" s="39"/>
      <c r="H2819" s="259">
        <v>0</v>
      </c>
      <c r="I2819" s="39"/>
      <c r="J2819" s="39"/>
      <c r="K2819" s="39"/>
      <c r="L2819" s="42"/>
      <c r="M2819" s="197"/>
      <c r="N2819" s="198"/>
      <c r="O2819" s="67"/>
      <c r="P2819" s="67"/>
      <c r="Q2819" s="67"/>
      <c r="R2819" s="67"/>
      <c r="S2819" s="67"/>
      <c r="T2819" s="68"/>
      <c r="U2819" s="37"/>
      <c r="V2819" s="37"/>
      <c r="W2819" s="37"/>
      <c r="X2819" s="37"/>
      <c r="Y2819" s="37"/>
      <c r="Z2819" s="37"/>
      <c r="AA2819" s="37"/>
      <c r="AB2819" s="37"/>
      <c r="AC2819" s="37"/>
      <c r="AD2819" s="37"/>
      <c r="AE2819" s="37"/>
      <c r="AU2819" s="20" t="s">
        <v>84</v>
      </c>
    </row>
    <row r="2820" spans="1:65" s="2" customFormat="1" ht="11.25">
      <c r="A2820" s="37"/>
      <c r="B2820" s="38"/>
      <c r="C2820" s="39"/>
      <c r="D2820" s="201" t="s">
        <v>1651</v>
      </c>
      <c r="E2820" s="39"/>
      <c r="F2820" s="258" t="s">
        <v>1656</v>
      </c>
      <c r="G2820" s="39"/>
      <c r="H2820" s="259">
        <v>148.69999999999999</v>
      </c>
      <c r="I2820" s="39"/>
      <c r="J2820" s="39"/>
      <c r="K2820" s="39"/>
      <c r="L2820" s="42"/>
      <c r="M2820" s="197"/>
      <c r="N2820" s="198"/>
      <c r="O2820" s="67"/>
      <c r="P2820" s="67"/>
      <c r="Q2820" s="67"/>
      <c r="R2820" s="67"/>
      <c r="S2820" s="67"/>
      <c r="T2820" s="68"/>
      <c r="U2820" s="37"/>
      <c r="V2820" s="37"/>
      <c r="W2820" s="37"/>
      <c r="X2820" s="37"/>
      <c r="Y2820" s="37"/>
      <c r="Z2820" s="37"/>
      <c r="AA2820" s="37"/>
      <c r="AB2820" s="37"/>
      <c r="AC2820" s="37"/>
      <c r="AD2820" s="37"/>
      <c r="AE2820" s="37"/>
      <c r="AU2820" s="20" t="s">
        <v>84</v>
      </c>
    </row>
    <row r="2821" spans="1:65" s="2" customFormat="1" ht="11.25">
      <c r="A2821" s="37"/>
      <c r="B2821" s="38"/>
      <c r="C2821" s="39"/>
      <c r="D2821" s="201" t="s">
        <v>1651</v>
      </c>
      <c r="E2821" s="39"/>
      <c r="F2821" s="257" t="s">
        <v>1732</v>
      </c>
      <c r="G2821" s="39"/>
      <c r="H2821" s="39"/>
      <c r="I2821" s="39"/>
      <c r="J2821" s="39"/>
      <c r="K2821" s="39"/>
      <c r="L2821" s="42"/>
      <c r="M2821" s="197"/>
      <c r="N2821" s="198"/>
      <c r="O2821" s="67"/>
      <c r="P2821" s="67"/>
      <c r="Q2821" s="67"/>
      <c r="R2821" s="67"/>
      <c r="S2821" s="67"/>
      <c r="T2821" s="68"/>
      <c r="U2821" s="37"/>
      <c r="V2821" s="37"/>
      <c r="W2821" s="37"/>
      <c r="X2821" s="37"/>
      <c r="Y2821" s="37"/>
      <c r="Z2821" s="37"/>
      <c r="AA2821" s="37"/>
      <c r="AB2821" s="37"/>
      <c r="AC2821" s="37"/>
      <c r="AD2821" s="37"/>
      <c r="AE2821" s="37"/>
      <c r="AU2821" s="20" t="s">
        <v>84</v>
      </c>
    </row>
    <row r="2822" spans="1:65" s="2" customFormat="1" ht="11.25">
      <c r="A2822" s="37"/>
      <c r="B2822" s="38"/>
      <c r="C2822" s="39"/>
      <c r="D2822" s="201" t="s">
        <v>1651</v>
      </c>
      <c r="E2822" s="39"/>
      <c r="F2822" s="258" t="s">
        <v>1733</v>
      </c>
      <c r="G2822" s="39"/>
      <c r="H2822" s="259">
        <v>0</v>
      </c>
      <c r="I2822" s="39"/>
      <c r="J2822" s="39"/>
      <c r="K2822" s="39"/>
      <c r="L2822" s="42"/>
      <c r="M2822" s="197"/>
      <c r="N2822" s="198"/>
      <c r="O2822" s="67"/>
      <c r="P2822" s="67"/>
      <c r="Q2822" s="67"/>
      <c r="R2822" s="67"/>
      <c r="S2822" s="67"/>
      <c r="T2822" s="68"/>
      <c r="U2822" s="37"/>
      <c r="V2822" s="37"/>
      <c r="W2822" s="37"/>
      <c r="X2822" s="37"/>
      <c r="Y2822" s="37"/>
      <c r="Z2822" s="37"/>
      <c r="AA2822" s="37"/>
      <c r="AB2822" s="37"/>
      <c r="AC2822" s="37"/>
      <c r="AD2822" s="37"/>
      <c r="AE2822" s="37"/>
      <c r="AU2822" s="20" t="s">
        <v>84</v>
      </c>
    </row>
    <row r="2823" spans="1:65" s="2" customFormat="1" ht="11.25">
      <c r="A2823" s="37"/>
      <c r="B2823" s="38"/>
      <c r="C2823" s="39"/>
      <c r="D2823" s="201" t="s">
        <v>1651</v>
      </c>
      <c r="E2823" s="39"/>
      <c r="F2823" s="258" t="s">
        <v>1734</v>
      </c>
      <c r="G2823" s="39"/>
      <c r="H2823" s="259">
        <v>160.9</v>
      </c>
      <c r="I2823" s="39"/>
      <c r="J2823" s="39"/>
      <c r="K2823" s="39"/>
      <c r="L2823" s="42"/>
      <c r="M2823" s="197"/>
      <c r="N2823" s="198"/>
      <c r="O2823" s="67"/>
      <c r="P2823" s="67"/>
      <c r="Q2823" s="67"/>
      <c r="R2823" s="67"/>
      <c r="S2823" s="67"/>
      <c r="T2823" s="68"/>
      <c r="U2823" s="37"/>
      <c r="V2823" s="37"/>
      <c r="W2823" s="37"/>
      <c r="X2823" s="37"/>
      <c r="Y2823" s="37"/>
      <c r="Z2823" s="37"/>
      <c r="AA2823" s="37"/>
      <c r="AB2823" s="37"/>
      <c r="AC2823" s="37"/>
      <c r="AD2823" s="37"/>
      <c r="AE2823" s="37"/>
      <c r="AU2823" s="20" t="s">
        <v>84</v>
      </c>
    </row>
    <row r="2824" spans="1:65" s="2" customFormat="1" ht="16.5" customHeight="1">
      <c r="A2824" s="37"/>
      <c r="B2824" s="38"/>
      <c r="C2824" s="181" t="s">
        <v>3657</v>
      </c>
      <c r="D2824" s="181" t="s">
        <v>199</v>
      </c>
      <c r="E2824" s="182" t="s">
        <v>3658</v>
      </c>
      <c r="F2824" s="183" t="s">
        <v>3659</v>
      </c>
      <c r="G2824" s="184" t="s">
        <v>265</v>
      </c>
      <c r="H2824" s="185">
        <v>346.6</v>
      </c>
      <c r="I2824" s="186"/>
      <c r="J2824" s="187">
        <f>ROUND(I2824*H2824,2)</f>
        <v>0</v>
      </c>
      <c r="K2824" s="183" t="s">
        <v>203</v>
      </c>
      <c r="L2824" s="42"/>
      <c r="M2824" s="188" t="s">
        <v>28</v>
      </c>
      <c r="N2824" s="189" t="s">
        <v>45</v>
      </c>
      <c r="O2824" s="67"/>
      <c r="P2824" s="190">
        <f>O2824*H2824</f>
        <v>0</v>
      </c>
      <c r="Q2824" s="190">
        <v>9.0000000000000006E-5</v>
      </c>
      <c r="R2824" s="190">
        <f>Q2824*H2824</f>
        <v>3.1194000000000003E-2</v>
      </c>
      <c r="S2824" s="190">
        <v>0</v>
      </c>
      <c r="T2824" s="191">
        <f>S2824*H2824</f>
        <v>0</v>
      </c>
      <c r="U2824" s="37"/>
      <c r="V2824" s="37"/>
      <c r="W2824" s="37"/>
      <c r="X2824" s="37"/>
      <c r="Y2824" s="37"/>
      <c r="Z2824" s="37"/>
      <c r="AA2824" s="37"/>
      <c r="AB2824" s="37"/>
      <c r="AC2824" s="37"/>
      <c r="AD2824" s="37"/>
      <c r="AE2824" s="37"/>
      <c r="AR2824" s="192" t="s">
        <v>283</v>
      </c>
      <c r="AT2824" s="192" t="s">
        <v>199</v>
      </c>
      <c r="AU2824" s="192" t="s">
        <v>84</v>
      </c>
      <c r="AY2824" s="20" t="s">
        <v>197</v>
      </c>
      <c r="BE2824" s="193">
        <f>IF(N2824="základní",J2824,0)</f>
        <v>0</v>
      </c>
      <c r="BF2824" s="193">
        <f>IF(N2824="snížená",J2824,0)</f>
        <v>0</v>
      </c>
      <c r="BG2824" s="193">
        <f>IF(N2824="zákl. přenesená",J2824,0)</f>
        <v>0</v>
      </c>
      <c r="BH2824" s="193">
        <f>IF(N2824="sníž. přenesená",J2824,0)</f>
        <v>0</v>
      </c>
      <c r="BI2824" s="193">
        <f>IF(N2824="nulová",J2824,0)</f>
        <v>0</v>
      </c>
      <c r="BJ2824" s="20" t="s">
        <v>82</v>
      </c>
      <c r="BK2824" s="193">
        <f>ROUND(I2824*H2824,2)</f>
        <v>0</v>
      </c>
      <c r="BL2824" s="20" t="s">
        <v>283</v>
      </c>
      <c r="BM2824" s="192" t="s">
        <v>3660</v>
      </c>
    </row>
    <row r="2825" spans="1:65" s="2" customFormat="1" ht="11.25">
      <c r="A2825" s="37"/>
      <c r="B2825" s="38"/>
      <c r="C2825" s="39"/>
      <c r="D2825" s="194" t="s">
        <v>206</v>
      </c>
      <c r="E2825" s="39"/>
      <c r="F2825" s="195" t="s">
        <v>3661</v>
      </c>
      <c r="G2825" s="39"/>
      <c r="H2825" s="39"/>
      <c r="I2825" s="196"/>
      <c r="J2825" s="39"/>
      <c r="K2825" s="39"/>
      <c r="L2825" s="42"/>
      <c r="M2825" s="197"/>
      <c r="N2825" s="198"/>
      <c r="O2825" s="67"/>
      <c r="P2825" s="67"/>
      <c r="Q2825" s="67"/>
      <c r="R2825" s="67"/>
      <c r="S2825" s="67"/>
      <c r="T2825" s="68"/>
      <c r="U2825" s="37"/>
      <c r="V2825" s="37"/>
      <c r="W2825" s="37"/>
      <c r="X2825" s="37"/>
      <c r="Y2825" s="37"/>
      <c r="Z2825" s="37"/>
      <c r="AA2825" s="37"/>
      <c r="AB2825" s="37"/>
      <c r="AC2825" s="37"/>
      <c r="AD2825" s="37"/>
      <c r="AE2825" s="37"/>
      <c r="AT2825" s="20" t="s">
        <v>206</v>
      </c>
      <c r="AU2825" s="20" t="s">
        <v>84</v>
      </c>
    </row>
    <row r="2826" spans="1:65" s="15" customFormat="1" ht="11.25">
      <c r="B2826" s="222"/>
      <c r="C2826" s="223"/>
      <c r="D2826" s="201" t="s">
        <v>213</v>
      </c>
      <c r="E2826" s="224" t="s">
        <v>28</v>
      </c>
      <c r="F2826" s="225" t="s">
        <v>412</v>
      </c>
      <c r="G2826" s="223"/>
      <c r="H2826" s="224" t="s">
        <v>28</v>
      </c>
      <c r="I2826" s="226"/>
      <c r="J2826" s="223"/>
      <c r="K2826" s="223"/>
      <c r="L2826" s="227"/>
      <c r="M2826" s="228"/>
      <c r="N2826" s="229"/>
      <c r="O2826" s="229"/>
      <c r="P2826" s="229"/>
      <c r="Q2826" s="229"/>
      <c r="R2826" s="229"/>
      <c r="S2826" s="229"/>
      <c r="T2826" s="230"/>
      <c r="AT2826" s="231" t="s">
        <v>213</v>
      </c>
      <c r="AU2826" s="231" t="s">
        <v>84</v>
      </c>
      <c r="AV2826" s="15" t="s">
        <v>82</v>
      </c>
      <c r="AW2826" s="15" t="s">
        <v>35</v>
      </c>
      <c r="AX2826" s="15" t="s">
        <v>74</v>
      </c>
      <c r="AY2826" s="231" t="s">
        <v>197</v>
      </c>
    </row>
    <row r="2827" spans="1:65" s="13" customFormat="1" ht="11.25">
      <c r="B2827" s="199"/>
      <c r="C2827" s="200"/>
      <c r="D2827" s="201" t="s">
        <v>213</v>
      </c>
      <c r="E2827" s="202" t="s">
        <v>28</v>
      </c>
      <c r="F2827" s="203" t="s">
        <v>3662</v>
      </c>
      <c r="G2827" s="200"/>
      <c r="H2827" s="204">
        <v>346.6</v>
      </c>
      <c r="I2827" s="205"/>
      <c r="J2827" s="200"/>
      <c r="K2827" s="200"/>
      <c r="L2827" s="206"/>
      <c r="M2827" s="207"/>
      <c r="N2827" s="208"/>
      <c r="O2827" s="208"/>
      <c r="P2827" s="208"/>
      <c r="Q2827" s="208"/>
      <c r="R2827" s="208"/>
      <c r="S2827" s="208"/>
      <c r="T2827" s="209"/>
      <c r="AT2827" s="210" t="s">
        <v>213</v>
      </c>
      <c r="AU2827" s="210" t="s">
        <v>84</v>
      </c>
      <c r="AV2827" s="13" t="s">
        <v>84</v>
      </c>
      <c r="AW2827" s="13" t="s">
        <v>35</v>
      </c>
      <c r="AX2827" s="13" t="s">
        <v>82</v>
      </c>
      <c r="AY2827" s="210" t="s">
        <v>197</v>
      </c>
    </row>
    <row r="2828" spans="1:65" s="2" customFormat="1" ht="16.5" customHeight="1">
      <c r="A2828" s="37"/>
      <c r="B2828" s="38"/>
      <c r="C2828" s="181" t="s">
        <v>3663</v>
      </c>
      <c r="D2828" s="181" t="s">
        <v>199</v>
      </c>
      <c r="E2828" s="182" t="s">
        <v>3664</v>
      </c>
      <c r="F2828" s="183" t="s">
        <v>3665</v>
      </c>
      <c r="G2828" s="184" t="s">
        <v>265</v>
      </c>
      <c r="H2828" s="185">
        <v>298.10000000000002</v>
      </c>
      <c r="I2828" s="186"/>
      <c r="J2828" s="187">
        <f>ROUND(I2828*H2828,2)</f>
        <v>0</v>
      </c>
      <c r="K2828" s="183" t="s">
        <v>203</v>
      </c>
      <c r="L2828" s="42"/>
      <c r="M2828" s="188" t="s">
        <v>28</v>
      </c>
      <c r="N2828" s="189" t="s">
        <v>45</v>
      </c>
      <c r="O2828" s="67"/>
      <c r="P2828" s="190">
        <f>O2828*H2828</f>
        <v>0</v>
      </c>
      <c r="Q2828" s="190">
        <v>2.5000000000000001E-4</v>
      </c>
      <c r="R2828" s="190">
        <f>Q2828*H2828</f>
        <v>7.4525000000000008E-2</v>
      </c>
      <c r="S2828" s="190">
        <v>0</v>
      </c>
      <c r="T2828" s="191">
        <f>S2828*H2828</f>
        <v>0</v>
      </c>
      <c r="U2828" s="37"/>
      <c r="V2828" s="37"/>
      <c r="W2828" s="37"/>
      <c r="X2828" s="37"/>
      <c r="Y2828" s="37"/>
      <c r="Z2828" s="37"/>
      <c r="AA2828" s="37"/>
      <c r="AB2828" s="37"/>
      <c r="AC2828" s="37"/>
      <c r="AD2828" s="37"/>
      <c r="AE2828" s="37"/>
      <c r="AR2828" s="192" t="s">
        <v>283</v>
      </c>
      <c r="AT2828" s="192" t="s">
        <v>199</v>
      </c>
      <c r="AU2828" s="192" t="s">
        <v>84</v>
      </c>
      <c r="AY2828" s="20" t="s">
        <v>197</v>
      </c>
      <c r="BE2828" s="193">
        <f>IF(N2828="základní",J2828,0)</f>
        <v>0</v>
      </c>
      <c r="BF2828" s="193">
        <f>IF(N2828="snížená",J2828,0)</f>
        <v>0</v>
      </c>
      <c r="BG2828" s="193">
        <f>IF(N2828="zákl. přenesená",J2828,0)</f>
        <v>0</v>
      </c>
      <c r="BH2828" s="193">
        <f>IF(N2828="sníž. přenesená",J2828,0)</f>
        <v>0</v>
      </c>
      <c r="BI2828" s="193">
        <f>IF(N2828="nulová",J2828,0)</f>
        <v>0</v>
      </c>
      <c r="BJ2828" s="20" t="s">
        <v>82</v>
      </c>
      <c r="BK2828" s="193">
        <f>ROUND(I2828*H2828,2)</f>
        <v>0</v>
      </c>
      <c r="BL2828" s="20" t="s">
        <v>283</v>
      </c>
      <c r="BM2828" s="192" t="s">
        <v>3666</v>
      </c>
    </row>
    <row r="2829" spans="1:65" s="2" customFormat="1" ht="11.25">
      <c r="A2829" s="37"/>
      <c r="B2829" s="38"/>
      <c r="C2829" s="39"/>
      <c r="D2829" s="194" t="s">
        <v>206</v>
      </c>
      <c r="E2829" s="39"/>
      <c r="F2829" s="195" t="s">
        <v>3667</v>
      </c>
      <c r="G2829" s="39"/>
      <c r="H2829" s="39"/>
      <c r="I2829" s="196"/>
      <c r="J2829" s="39"/>
      <c r="K2829" s="39"/>
      <c r="L2829" s="42"/>
      <c r="M2829" s="197"/>
      <c r="N2829" s="198"/>
      <c r="O2829" s="67"/>
      <c r="P2829" s="67"/>
      <c r="Q2829" s="67"/>
      <c r="R2829" s="67"/>
      <c r="S2829" s="67"/>
      <c r="T2829" s="68"/>
      <c r="U2829" s="37"/>
      <c r="V2829" s="37"/>
      <c r="W2829" s="37"/>
      <c r="X2829" s="37"/>
      <c r="Y2829" s="37"/>
      <c r="Z2829" s="37"/>
      <c r="AA2829" s="37"/>
      <c r="AB2829" s="37"/>
      <c r="AC2829" s="37"/>
      <c r="AD2829" s="37"/>
      <c r="AE2829" s="37"/>
      <c r="AT2829" s="20" t="s">
        <v>206</v>
      </c>
      <c r="AU2829" s="20" t="s">
        <v>84</v>
      </c>
    </row>
    <row r="2830" spans="1:65" s="15" customFormat="1" ht="11.25">
      <c r="B2830" s="222"/>
      <c r="C2830" s="223"/>
      <c r="D2830" s="201" t="s">
        <v>213</v>
      </c>
      <c r="E2830" s="224" t="s">
        <v>28</v>
      </c>
      <c r="F2830" s="225" t="s">
        <v>412</v>
      </c>
      <c r="G2830" s="223"/>
      <c r="H2830" s="224" t="s">
        <v>28</v>
      </c>
      <c r="I2830" s="226"/>
      <c r="J2830" s="223"/>
      <c r="K2830" s="223"/>
      <c r="L2830" s="227"/>
      <c r="M2830" s="228"/>
      <c r="N2830" s="229"/>
      <c r="O2830" s="229"/>
      <c r="P2830" s="229"/>
      <c r="Q2830" s="229"/>
      <c r="R2830" s="229"/>
      <c r="S2830" s="229"/>
      <c r="T2830" s="230"/>
      <c r="AT2830" s="231" t="s">
        <v>213</v>
      </c>
      <c r="AU2830" s="231" t="s">
        <v>84</v>
      </c>
      <c r="AV2830" s="15" t="s">
        <v>82</v>
      </c>
      <c r="AW2830" s="15" t="s">
        <v>35</v>
      </c>
      <c r="AX2830" s="15" t="s">
        <v>74</v>
      </c>
      <c r="AY2830" s="231" t="s">
        <v>197</v>
      </c>
    </row>
    <row r="2831" spans="1:65" s="13" customFormat="1" ht="11.25">
      <c r="B2831" s="199"/>
      <c r="C2831" s="200"/>
      <c r="D2831" s="201" t="s">
        <v>213</v>
      </c>
      <c r="E2831" s="202" t="s">
        <v>28</v>
      </c>
      <c r="F2831" s="203" t="s">
        <v>3668</v>
      </c>
      <c r="G2831" s="200"/>
      <c r="H2831" s="204">
        <v>185.2</v>
      </c>
      <c r="I2831" s="205"/>
      <c r="J2831" s="200"/>
      <c r="K2831" s="200"/>
      <c r="L2831" s="206"/>
      <c r="M2831" s="207"/>
      <c r="N2831" s="208"/>
      <c r="O2831" s="208"/>
      <c r="P2831" s="208"/>
      <c r="Q2831" s="208"/>
      <c r="R2831" s="208"/>
      <c r="S2831" s="208"/>
      <c r="T2831" s="209"/>
      <c r="AT2831" s="210" t="s">
        <v>213</v>
      </c>
      <c r="AU2831" s="210" t="s">
        <v>84</v>
      </c>
      <c r="AV2831" s="13" t="s">
        <v>84</v>
      </c>
      <c r="AW2831" s="13" t="s">
        <v>35</v>
      </c>
      <c r="AX2831" s="13" t="s">
        <v>74</v>
      </c>
      <c r="AY2831" s="210" t="s">
        <v>197</v>
      </c>
    </row>
    <row r="2832" spans="1:65" s="13" customFormat="1" ht="11.25">
      <c r="B2832" s="199"/>
      <c r="C2832" s="200"/>
      <c r="D2832" s="201" t="s">
        <v>213</v>
      </c>
      <c r="E2832" s="202" t="s">
        <v>28</v>
      </c>
      <c r="F2832" s="203" t="s">
        <v>3669</v>
      </c>
      <c r="G2832" s="200"/>
      <c r="H2832" s="204">
        <v>112.9</v>
      </c>
      <c r="I2832" s="205"/>
      <c r="J2832" s="200"/>
      <c r="K2832" s="200"/>
      <c r="L2832" s="206"/>
      <c r="M2832" s="207"/>
      <c r="N2832" s="208"/>
      <c r="O2832" s="208"/>
      <c r="P2832" s="208"/>
      <c r="Q2832" s="208"/>
      <c r="R2832" s="208"/>
      <c r="S2832" s="208"/>
      <c r="T2832" s="209"/>
      <c r="AT2832" s="210" t="s">
        <v>213</v>
      </c>
      <c r="AU2832" s="210" t="s">
        <v>84</v>
      </c>
      <c r="AV2832" s="13" t="s">
        <v>84</v>
      </c>
      <c r="AW2832" s="13" t="s">
        <v>35</v>
      </c>
      <c r="AX2832" s="13" t="s">
        <v>74</v>
      </c>
      <c r="AY2832" s="210" t="s">
        <v>197</v>
      </c>
    </row>
    <row r="2833" spans="1:65" s="14" customFormat="1" ht="11.25">
      <c r="B2833" s="211"/>
      <c r="C2833" s="212"/>
      <c r="D2833" s="201" t="s">
        <v>213</v>
      </c>
      <c r="E2833" s="213" t="s">
        <v>28</v>
      </c>
      <c r="F2833" s="214" t="s">
        <v>226</v>
      </c>
      <c r="G2833" s="212"/>
      <c r="H2833" s="215">
        <v>298.10000000000002</v>
      </c>
      <c r="I2833" s="216"/>
      <c r="J2833" s="212"/>
      <c r="K2833" s="212"/>
      <c r="L2833" s="217"/>
      <c r="M2833" s="218"/>
      <c r="N2833" s="219"/>
      <c r="O2833" s="219"/>
      <c r="P2833" s="219"/>
      <c r="Q2833" s="219"/>
      <c r="R2833" s="219"/>
      <c r="S2833" s="219"/>
      <c r="T2833" s="220"/>
      <c r="AT2833" s="221" t="s">
        <v>213</v>
      </c>
      <c r="AU2833" s="221" t="s">
        <v>84</v>
      </c>
      <c r="AV2833" s="14" t="s">
        <v>204</v>
      </c>
      <c r="AW2833" s="14" t="s">
        <v>35</v>
      </c>
      <c r="AX2833" s="14" t="s">
        <v>82</v>
      </c>
      <c r="AY2833" s="221" t="s">
        <v>197</v>
      </c>
    </row>
    <row r="2834" spans="1:65" s="2" customFormat="1" ht="16.5" customHeight="1">
      <c r="A2834" s="37"/>
      <c r="B2834" s="38"/>
      <c r="C2834" s="181" t="s">
        <v>3670</v>
      </c>
      <c r="D2834" s="181" t="s">
        <v>199</v>
      </c>
      <c r="E2834" s="182" t="s">
        <v>3671</v>
      </c>
      <c r="F2834" s="183" t="s">
        <v>3672</v>
      </c>
      <c r="G2834" s="184" t="s">
        <v>265</v>
      </c>
      <c r="H2834" s="185">
        <v>346.6</v>
      </c>
      <c r="I2834" s="186"/>
      <c r="J2834" s="187">
        <f>ROUND(I2834*H2834,2)</f>
        <v>0</v>
      </c>
      <c r="K2834" s="183" t="s">
        <v>203</v>
      </c>
      <c r="L2834" s="42"/>
      <c r="M2834" s="188" t="s">
        <v>28</v>
      </c>
      <c r="N2834" s="189" t="s">
        <v>45</v>
      </c>
      <c r="O2834" s="67"/>
      <c r="P2834" s="190">
        <f>O2834*H2834</f>
        <v>0</v>
      </c>
      <c r="Q2834" s="190">
        <v>3.0000000000000001E-5</v>
      </c>
      <c r="R2834" s="190">
        <f>Q2834*H2834</f>
        <v>1.0398000000000001E-2</v>
      </c>
      <c r="S2834" s="190">
        <v>0</v>
      </c>
      <c r="T2834" s="191">
        <f>S2834*H2834</f>
        <v>0</v>
      </c>
      <c r="U2834" s="37"/>
      <c r="V2834" s="37"/>
      <c r="W2834" s="37"/>
      <c r="X2834" s="37"/>
      <c r="Y2834" s="37"/>
      <c r="Z2834" s="37"/>
      <c r="AA2834" s="37"/>
      <c r="AB2834" s="37"/>
      <c r="AC2834" s="37"/>
      <c r="AD2834" s="37"/>
      <c r="AE2834" s="37"/>
      <c r="AR2834" s="192" t="s">
        <v>283</v>
      </c>
      <c r="AT2834" s="192" t="s">
        <v>199</v>
      </c>
      <c r="AU2834" s="192" t="s">
        <v>84</v>
      </c>
      <c r="AY2834" s="20" t="s">
        <v>197</v>
      </c>
      <c r="BE2834" s="193">
        <f>IF(N2834="základní",J2834,0)</f>
        <v>0</v>
      </c>
      <c r="BF2834" s="193">
        <f>IF(N2834="snížená",J2834,0)</f>
        <v>0</v>
      </c>
      <c r="BG2834" s="193">
        <f>IF(N2834="zákl. přenesená",J2834,0)</f>
        <v>0</v>
      </c>
      <c r="BH2834" s="193">
        <f>IF(N2834="sníž. přenesená",J2834,0)</f>
        <v>0</v>
      </c>
      <c r="BI2834" s="193">
        <f>IF(N2834="nulová",J2834,0)</f>
        <v>0</v>
      </c>
      <c r="BJ2834" s="20" t="s">
        <v>82</v>
      </c>
      <c r="BK2834" s="193">
        <f>ROUND(I2834*H2834,2)</f>
        <v>0</v>
      </c>
      <c r="BL2834" s="20" t="s">
        <v>283</v>
      </c>
      <c r="BM2834" s="192" t="s">
        <v>3673</v>
      </c>
    </row>
    <row r="2835" spans="1:65" s="2" customFormat="1" ht="11.25">
      <c r="A2835" s="37"/>
      <c r="B2835" s="38"/>
      <c r="C2835" s="39"/>
      <c r="D2835" s="194" t="s">
        <v>206</v>
      </c>
      <c r="E2835" s="39"/>
      <c r="F2835" s="195" t="s">
        <v>3674</v>
      </c>
      <c r="G2835" s="39"/>
      <c r="H2835" s="39"/>
      <c r="I2835" s="196"/>
      <c r="J2835" s="39"/>
      <c r="K2835" s="39"/>
      <c r="L2835" s="42"/>
      <c r="M2835" s="197"/>
      <c r="N2835" s="198"/>
      <c r="O2835" s="67"/>
      <c r="P2835" s="67"/>
      <c r="Q2835" s="67"/>
      <c r="R2835" s="67"/>
      <c r="S2835" s="67"/>
      <c r="T2835" s="68"/>
      <c r="U2835" s="37"/>
      <c r="V2835" s="37"/>
      <c r="W2835" s="37"/>
      <c r="X2835" s="37"/>
      <c r="Y2835" s="37"/>
      <c r="Z2835" s="37"/>
      <c r="AA2835" s="37"/>
      <c r="AB2835" s="37"/>
      <c r="AC2835" s="37"/>
      <c r="AD2835" s="37"/>
      <c r="AE2835" s="37"/>
      <c r="AT2835" s="20" t="s">
        <v>206</v>
      </c>
      <c r="AU2835" s="20" t="s">
        <v>84</v>
      </c>
    </row>
    <row r="2836" spans="1:65" s="15" customFormat="1" ht="11.25">
      <c r="B2836" s="222"/>
      <c r="C2836" s="223"/>
      <c r="D2836" s="201" t="s">
        <v>213</v>
      </c>
      <c r="E2836" s="224" t="s">
        <v>28</v>
      </c>
      <c r="F2836" s="225" t="s">
        <v>412</v>
      </c>
      <c r="G2836" s="223"/>
      <c r="H2836" s="224" t="s">
        <v>28</v>
      </c>
      <c r="I2836" s="226"/>
      <c r="J2836" s="223"/>
      <c r="K2836" s="223"/>
      <c r="L2836" s="227"/>
      <c r="M2836" s="228"/>
      <c r="N2836" s="229"/>
      <c r="O2836" s="229"/>
      <c r="P2836" s="229"/>
      <c r="Q2836" s="229"/>
      <c r="R2836" s="229"/>
      <c r="S2836" s="229"/>
      <c r="T2836" s="230"/>
      <c r="AT2836" s="231" t="s">
        <v>213</v>
      </c>
      <c r="AU2836" s="231" t="s">
        <v>84</v>
      </c>
      <c r="AV2836" s="15" t="s">
        <v>82</v>
      </c>
      <c r="AW2836" s="15" t="s">
        <v>35</v>
      </c>
      <c r="AX2836" s="15" t="s">
        <v>74</v>
      </c>
      <c r="AY2836" s="231" t="s">
        <v>197</v>
      </c>
    </row>
    <row r="2837" spans="1:65" s="13" customFormat="1" ht="11.25">
      <c r="B2837" s="199"/>
      <c r="C2837" s="200"/>
      <c r="D2837" s="201" t="s">
        <v>213</v>
      </c>
      <c r="E2837" s="202" t="s">
        <v>28</v>
      </c>
      <c r="F2837" s="203" t="s">
        <v>3675</v>
      </c>
      <c r="G2837" s="200"/>
      <c r="H2837" s="204">
        <v>346.6</v>
      </c>
      <c r="I2837" s="205"/>
      <c r="J2837" s="200"/>
      <c r="K2837" s="200"/>
      <c r="L2837" s="206"/>
      <c r="M2837" s="207"/>
      <c r="N2837" s="208"/>
      <c r="O2837" s="208"/>
      <c r="P2837" s="208"/>
      <c r="Q2837" s="208"/>
      <c r="R2837" s="208"/>
      <c r="S2837" s="208"/>
      <c r="T2837" s="209"/>
      <c r="AT2837" s="210" t="s">
        <v>213</v>
      </c>
      <c r="AU2837" s="210" t="s">
        <v>84</v>
      </c>
      <c r="AV2837" s="13" t="s">
        <v>84</v>
      </c>
      <c r="AW2837" s="13" t="s">
        <v>35</v>
      </c>
      <c r="AX2837" s="13" t="s">
        <v>82</v>
      </c>
      <c r="AY2837" s="210" t="s">
        <v>197</v>
      </c>
    </row>
    <row r="2838" spans="1:65" s="2" customFormat="1" ht="16.5" customHeight="1">
      <c r="A2838" s="37"/>
      <c r="B2838" s="38"/>
      <c r="C2838" s="181" t="s">
        <v>3676</v>
      </c>
      <c r="D2838" s="181" t="s">
        <v>199</v>
      </c>
      <c r="E2838" s="182" t="s">
        <v>3677</v>
      </c>
      <c r="F2838" s="183" t="s">
        <v>3678</v>
      </c>
      <c r="G2838" s="184" t="s">
        <v>210</v>
      </c>
      <c r="H2838" s="185">
        <v>79</v>
      </c>
      <c r="I2838" s="186"/>
      <c r="J2838" s="187">
        <f>ROUND(I2838*H2838,2)</f>
        <v>0</v>
      </c>
      <c r="K2838" s="183" t="s">
        <v>203</v>
      </c>
      <c r="L2838" s="42"/>
      <c r="M2838" s="188" t="s">
        <v>28</v>
      </c>
      <c r="N2838" s="189" t="s">
        <v>45</v>
      </c>
      <c r="O2838" s="67"/>
      <c r="P2838" s="190">
        <f>O2838*H2838</f>
        <v>0</v>
      </c>
      <c r="Q2838" s="190">
        <v>2.1000000000000001E-4</v>
      </c>
      <c r="R2838" s="190">
        <f>Q2838*H2838</f>
        <v>1.6590000000000001E-2</v>
      </c>
      <c r="S2838" s="190">
        <v>0</v>
      </c>
      <c r="T2838" s="191">
        <f>S2838*H2838</f>
        <v>0</v>
      </c>
      <c r="U2838" s="37"/>
      <c r="V2838" s="37"/>
      <c r="W2838" s="37"/>
      <c r="X2838" s="37"/>
      <c r="Y2838" s="37"/>
      <c r="Z2838" s="37"/>
      <c r="AA2838" s="37"/>
      <c r="AB2838" s="37"/>
      <c r="AC2838" s="37"/>
      <c r="AD2838" s="37"/>
      <c r="AE2838" s="37"/>
      <c r="AR2838" s="192" t="s">
        <v>283</v>
      </c>
      <c r="AT2838" s="192" t="s">
        <v>199</v>
      </c>
      <c r="AU2838" s="192" t="s">
        <v>84</v>
      </c>
      <c r="AY2838" s="20" t="s">
        <v>197</v>
      </c>
      <c r="BE2838" s="193">
        <f>IF(N2838="základní",J2838,0)</f>
        <v>0</v>
      </c>
      <c r="BF2838" s="193">
        <f>IF(N2838="snížená",J2838,0)</f>
        <v>0</v>
      </c>
      <c r="BG2838" s="193">
        <f>IF(N2838="zákl. přenesená",J2838,0)</f>
        <v>0</v>
      </c>
      <c r="BH2838" s="193">
        <f>IF(N2838="sníž. přenesená",J2838,0)</f>
        <v>0</v>
      </c>
      <c r="BI2838" s="193">
        <f>IF(N2838="nulová",J2838,0)</f>
        <v>0</v>
      </c>
      <c r="BJ2838" s="20" t="s">
        <v>82</v>
      </c>
      <c r="BK2838" s="193">
        <f>ROUND(I2838*H2838,2)</f>
        <v>0</v>
      </c>
      <c r="BL2838" s="20" t="s">
        <v>283</v>
      </c>
      <c r="BM2838" s="192" t="s">
        <v>3679</v>
      </c>
    </row>
    <row r="2839" spans="1:65" s="2" customFormat="1" ht="11.25">
      <c r="A2839" s="37"/>
      <c r="B2839" s="38"/>
      <c r="C2839" s="39"/>
      <c r="D2839" s="194" t="s">
        <v>206</v>
      </c>
      <c r="E2839" s="39"/>
      <c r="F2839" s="195" t="s">
        <v>3680</v>
      </c>
      <c r="G2839" s="39"/>
      <c r="H2839" s="39"/>
      <c r="I2839" s="196"/>
      <c r="J2839" s="39"/>
      <c r="K2839" s="39"/>
      <c r="L2839" s="42"/>
      <c r="M2839" s="197"/>
      <c r="N2839" s="198"/>
      <c r="O2839" s="67"/>
      <c r="P2839" s="67"/>
      <c r="Q2839" s="67"/>
      <c r="R2839" s="67"/>
      <c r="S2839" s="67"/>
      <c r="T2839" s="68"/>
      <c r="U2839" s="37"/>
      <c r="V2839" s="37"/>
      <c r="W2839" s="37"/>
      <c r="X2839" s="37"/>
      <c r="Y2839" s="37"/>
      <c r="Z2839" s="37"/>
      <c r="AA2839" s="37"/>
      <c r="AB2839" s="37"/>
      <c r="AC2839" s="37"/>
      <c r="AD2839" s="37"/>
      <c r="AE2839" s="37"/>
      <c r="AT2839" s="20" t="s">
        <v>206</v>
      </c>
      <c r="AU2839" s="20" t="s">
        <v>84</v>
      </c>
    </row>
    <row r="2840" spans="1:65" s="15" customFormat="1" ht="11.25">
      <c r="B2840" s="222"/>
      <c r="C2840" s="223"/>
      <c r="D2840" s="201" t="s">
        <v>213</v>
      </c>
      <c r="E2840" s="224" t="s">
        <v>28</v>
      </c>
      <c r="F2840" s="225" t="s">
        <v>725</v>
      </c>
      <c r="G2840" s="223"/>
      <c r="H2840" s="224" t="s">
        <v>28</v>
      </c>
      <c r="I2840" s="226"/>
      <c r="J2840" s="223"/>
      <c r="K2840" s="223"/>
      <c r="L2840" s="227"/>
      <c r="M2840" s="228"/>
      <c r="N2840" s="229"/>
      <c r="O2840" s="229"/>
      <c r="P2840" s="229"/>
      <c r="Q2840" s="229"/>
      <c r="R2840" s="229"/>
      <c r="S2840" s="229"/>
      <c r="T2840" s="230"/>
      <c r="AT2840" s="231" t="s">
        <v>213</v>
      </c>
      <c r="AU2840" s="231" t="s">
        <v>84</v>
      </c>
      <c r="AV2840" s="15" t="s">
        <v>82</v>
      </c>
      <c r="AW2840" s="15" t="s">
        <v>35</v>
      </c>
      <c r="AX2840" s="15" t="s">
        <v>74</v>
      </c>
      <c r="AY2840" s="231" t="s">
        <v>197</v>
      </c>
    </row>
    <row r="2841" spans="1:65" s="15" customFormat="1" ht="11.25">
      <c r="B2841" s="222"/>
      <c r="C2841" s="223"/>
      <c r="D2841" s="201" t="s">
        <v>213</v>
      </c>
      <c r="E2841" s="224" t="s">
        <v>28</v>
      </c>
      <c r="F2841" s="225" t="s">
        <v>3681</v>
      </c>
      <c r="G2841" s="223"/>
      <c r="H2841" s="224" t="s">
        <v>28</v>
      </c>
      <c r="I2841" s="226"/>
      <c r="J2841" s="223"/>
      <c r="K2841" s="223"/>
      <c r="L2841" s="227"/>
      <c r="M2841" s="228"/>
      <c r="N2841" s="229"/>
      <c r="O2841" s="229"/>
      <c r="P2841" s="229"/>
      <c r="Q2841" s="229"/>
      <c r="R2841" s="229"/>
      <c r="S2841" s="229"/>
      <c r="T2841" s="230"/>
      <c r="AT2841" s="231" t="s">
        <v>213</v>
      </c>
      <c r="AU2841" s="231" t="s">
        <v>84</v>
      </c>
      <c r="AV2841" s="15" t="s">
        <v>82</v>
      </c>
      <c r="AW2841" s="15" t="s">
        <v>35</v>
      </c>
      <c r="AX2841" s="15" t="s">
        <v>74</v>
      </c>
      <c r="AY2841" s="231" t="s">
        <v>197</v>
      </c>
    </row>
    <row r="2842" spans="1:65" s="13" customFormat="1" ht="11.25">
      <c r="B2842" s="199"/>
      <c r="C2842" s="200"/>
      <c r="D2842" s="201" t="s">
        <v>213</v>
      </c>
      <c r="E2842" s="202" t="s">
        <v>28</v>
      </c>
      <c r="F2842" s="203" t="s">
        <v>3682</v>
      </c>
      <c r="G2842" s="200"/>
      <c r="H2842" s="204">
        <v>40</v>
      </c>
      <c r="I2842" s="205"/>
      <c r="J2842" s="200"/>
      <c r="K2842" s="200"/>
      <c r="L2842" s="206"/>
      <c r="M2842" s="207"/>
      <c r="N2842" s="208"/>
      <c r="O2842" s="208"/>
      <c r="P2842" s="208"/>
      <c r="Q2842" s="208"/>
      <c r="R2842" s="208"/>
      <c r="S2842" s="208"/>
      <c r="T2842" s="209"/>
      <c r="AT2842" s="210" t="s">
        <v>213</v>
      </c>
      <c r="AU2842" s="210" t="s">
        <v>84</v>
      </c>
      <c r="AV2842" s="13" t="s">
        <v>84</v>
      </c>
      <c r="AW2842" s="13" t="s">
        <v>35</v>
      </c>
      <c r="AX2842" s="13" t="s">
        <v>74</v>
      </c>
      <c r="AY2842" s="210" t="s">
        <v>197</v>
      </c>
    </row>
    <row r="2843" spans="1:65" s="13" customFormat="1" ht="11.25">
      <c r="B2843" s="199"/>
      <c r="C2843" s="200"/>
      <c r="D2843" s="201" t="s">
        <v>213</v>
      </c>
      <c r="E2843" s="202" t="s">
        <v>28</v>
      </c>
      <c r="F2843" s="203" t="s">
        <v>3683</v>
      </c>
      <c r="G2843" s="200"/>
      <c r="H2843" s="204">
        <v>4</v>
      </c>
      <c r="I2843" s="205"/>
      <c r="J2843" s="200"/>
      <c r="K2843" s="200"/>
      <c r="L2843" s="206"/>
      <c r="M2843" s="207"/>
      <c r="N2843" s="208"/>
      <c r="O2843" s="208"/>
      <c r="P2843" s="208"/>
      <c r="Q2843" s="208"/>
      <c r="R2843" s="208"/>
      <c r="S2843" s="208"/>
      <c r="T2843" s="209"/>
      <c r="AT2843" s="210" t="s">
        <v>213</v>
      </c>
      <c r="AU2843" s="210" t="s">
        <v>84</v>
      </c>
      <c r="AV2843" s="13" t="s">
        <v>84</v>
      </c>
      <c r="AW2843" s="13" t="s">
        <v>35</v>
      </c>
      <c r="AX2843" s="13" t="s">
        <v>74</v>
      </c>
      <c r="AY2843" s="210" t="s">
        <v>197</v>
      </c>
    </row>
    <row r="2844" spans="1:65" s="16" customFormat="1" ht="11.25">
      <c r="B2844" s="232"/>
      <c r="C2844" s="233"/>
      <c r="D2844" s="201" t="s">
        <v>213</v>
      </c>
      <c r="E2844" s="234" t="s">
        <v>28</v>
      </c>
      <c r="F2844" s="235" t="s">
        <v>416</v>
      </c>
      <c r="G2844" s="233"/>
      <c r="H2844" s="236">
        <v>44</v>
      </c>
      <c r="I2844" s="237"/>
      <c r="J2844" s="233"/>
      <c r="K2844" s="233"/>
      <c r="L2844" s="238"/>
      <c r="M2844" s="239"/>
      <c r="N2844" s="240"/>
      <c r="O2844" s="240"/>
      <c r="P2844" s="240"/>
      <c r="Q2844" s="240"/>
      <c r="R2844" s="240"/>
      <c r="S2844" s="240"/>
      <c r="T2844" s="241"/>
      <c r="AT2844" s="242" t="s">
        <v>213</v>
      </c>
      <c r="AU2844" s="242" t="s">
        <v>84</v>
      </c>
      <c r="AV2844" s="16" t="s">
        <v>160</v>
      </c>
      <c r="AW2844" s="16" t="s">
        <v>35</v>
      </c>
      <c r="AX2844" s="16" t="s">
        <v>74</v>
      </c>
      <c r="AY2844" s="242" t="s">
        <v>197</v>
      </c>
    </row>
    <row r="2845" spans="1:65" s="15" customFormat="1" ht="11.25">
      <c r="B2845" s="222"/>
      <c r="C2845" s="223"/>
      <c r="D2845" s="201" t="s">
        <v>213</v>
      </c>
      <c r="E2845" s="224" t="s">
        <v>28</v>
      </c>
      <c r="F2845" s="225" t="s">
        <v>3684</v>
      </c>
      <c r="G2845" s="223"/>
      <c r="H2845" s="224" t="s">
        <v>28</v>
      </c>
      <c r="I2845" s="226"/>
      <c r="J2845" s="223"/>
      <c r="K2845" s="223"/>
      <c r="L2845" s="227"/>
      <c r="M2845" s="228"/>
      <c r="N2845" s="229"/>
      <c r="O2845" s="229"/>
      <c r="P2845" s="229"/>
      <c r="Q2845" s="229"/>
      <c r="R2845" s="229"/>
      <c r="S2845" s="229"/>
      <c r="T2845" s="230"/>
      <c r="AT2845" s="231" t="s">
        <v>213</v>
      </c>
      <c r="AU2845" s="231" t="s">
        <v>84</v>
      </c>
      <c r="AV2845" s="15" t="s">
        <v>82</v>
      </c>
      <c r="AW2845" s="15" t="s">
        <v>35</v>
      </c>
      <c r="AX2845" s="15" t="s">
        <v>74</v>
      </c>
      <c r="AY2845" s="231" t="s">
        <v>197</v>
      </c>
    </row>
    <row r="2846" spans="1:65" s="13" customFormat="1" ht="11.25">
      <c r="B2846" s="199"/>
      <c r="C2846" s="200"/>
      <c r="D2846" s="201" t="s">
        <v>213</v>
      </c>
      <c r="E2846" s="202" t="s">
        <v>28</v>
      </c>
      <c r="F2846" s="203" t="s">
        <v>3685</v>
      </c>
      <c r="G2846" s="200"/>
      <c r="H2846" s="204">
        <v>35</v>
      </c>
      <c r="I2846" s="205"/>
      <c r="J2846" s="200"/>
      <c r="K2846" s="200"/>
      <c r="L2846" s="206"/>
      <c r="M2846" s="207"/>
      <c r="N2846" s="208"/>
      <c r="O2846" s="208"/>
      <c r="P2846" s="208"/>
      <c r="Q2846" s="208"/>
      <c r="R2846" s="208"/>
      <c r="S2846" s="208"/>
      <c r="T2846" s="209"/>
      <c r="AT2846" s="210" t="s">
        <v>213</v>
      </c>
      <c r="AU2846" s="210" t="s">
        <v>84</v>
      </c>
      <c r="AV2846" s="13" t="s">
        <v>84</v>
      </c>
      <c r="AW2846" s="13" t="s">
        <v>35</v>
      </c>
      <c r="AX2846" s="13" t="s">
        <v>74</v>
      </c>
      <c r="AY2846" s="210" t="s">
        <v>197</v>
      </c>
    </row>
    <row r="2847" spans="1:65" s="14" customFormat="1" ht="11.25">
      <c r="B2847" s="211"/>
      <c r="C2847" s="212"/>
      <c r="D2847" s="201" t="s">
        <v>213</v>
      </c>
      <c r="E2847" s="213" t="s">
        <v>28</v>
      </c>
      <c r="F2847" s="214" t="s">
        <v>226</v>
      </c>
      <c r="G2847" s="212"/>
      <c r="H2847" s="215">
        <v>79</v>
      </c>
      <c r="I2847" s="216"/>
      <c r="J2847" s="212"/>
      <c r="K2847" s="212"/>
      <c r="L2847" s="217"/>
      <c r="M2847" s="218"/>
      <c r="N2847" s="219"/>
      <c r="O2847" s="219"/>
      <c r="P2847" s="219"/>
      <c r="Q2847" s="219"/>
      <c r="R2847" s="219"/>
      <c r="S2847" s="219"/>
      <c r="T2847" s="220"/>
      <c r="AT2847" s="221" t="s">
        <v>213</v>
      </c>
      <c r="AU2847" s="221" t="s">
        <v>84</v>
      </c>
      <c r="AV2847" s="14" t="s">
        <v>204</v>
      </c>
      <c r="AW2847" s="14" t="s">
        <v>35</v>
      </c>
      <c r="AX2847" s="14" t="s">
        <v>82</v>
      </c>
      <c r="AY2847" s="221" t="s">
        <v>197</v>
      </c>
    </row>
    <row r="2848" spans="1:65" s="2" customFormat="1" ht="16.5" customHeight="1">
      <c r="A2848" s="37"/>
      <c r="B2848" s="38"/>
      <c r="C2848" s="181" t="s">
        <v>3686</v>
      </c>
      <c r="D2848" s="181" t="s">
        <v>199</v>
      </c>
      <c r="E2848" s="182" t="s">
        <v>3687</v>
      </c>
      <c r="F2848" s="183" t="s">
        <v>3688</v>
      </c>
      <c r="G2848" s="184" t="s">
        <v>210</v>
      </c>
      <c r="H2848" s="185">
        <v>17</v>
      </c>
      <c r="I2848" s="186"/>
      <c r="J2848" s="187">
        <f>ROUND(I2848*H2848,2)</f>
        <v>0</v>
      </c>
      <c r="K2848" s="183" t="s">
        <v>203</v>
      </c>
      <c r="L2848" s="42"/>
      <c r="M2848" s="188" t="s">
        <v>28</v>
      </c>
      <c r="N2848" s="189" t="s">
        <v>45</v>
      </c>
      <c r="O2848" s="67"/>
      <c r="P2848" s="190">
        <f>O2848*H2848</f>
        <v>0</v>
      </c>
      <c r="Q2848" s="190">
        <v>2.0000000000000001E-4</v>
      </c>
      <c r="R2848" s="190">
        <f>Q2848*H2848</f>
        <v>3.4000000000000002E-3</v>
      </c>
      <c r="S2848" s="190">
        <v>0</v>
      </c>
      <c r="T2848" s="191">
        <f>S2848*H2848</f>
        <v>0</v>
      </c>
      <c r="U2848" s="37"/>
      <c r="V2848" s="37"/>
      <c r="W2848" s="37"/>
      <c r="X2848" s="37"/>
      <c r="Y2848" s="37"/>
      <c r="Z2848" s="37"/>
      <c r="AA2848" s="37"/>
      <c r="AB2848" s="37"/>
      <c r="AC2848" s="37"/>
      <c r="AD2848" s="37"/>
      <c r="AE2848" s="37"/>
      <c r="AR2848" s="192" t="s">
        <v>283</v>
      </c>
      <c r="AT2848" s="192" t="s">
        <v>199</v>
      </c>
      <c r="AU2848" s="192" t="s">
        <v>84</v>
      </c>
      <c r="AY2848" s="20" t="s">
        <v>197</v>
      </c>
      <c r="BE2848" s="193">
        <f>IF(N2848="základní",J2848,0)</f>
        <v>0</v>
      </c>
      <c r="BF2848" s="193">
        <f>IF(N2848="snížená",J2848,0)</f>
        <v>0</v>
      </c>
      <c r="BG2848" s="193">
        <f>IF(N2848="zákl. přenesená",J2848,0)</f>
        <v>0</v>
      </c>
      <c r="BH2848" s="193">
        <f>IF(N2848="sníž. přenesená",J2848,0)</f>
        <v>0</v>
      </c>
      <c r="BI2848" s="193">
        <f>IF(N2848="nulová",J2848,0)</f>
        <v>0</v>
      </c>
      <c r="BJ2848" s="20" t="s">
        <v>82</v>
      </c>
      <c r="BK2848" s="193">
        <f>ROUND(I2848*H2848,2)</f>
        <v>0</v>
      </c>
      <c r="BL2848" s="20" t="s">
        <v>283</v>
      </c>
      <c r="BM2848" s="192" t="s">
        <v>3689</v>
      </c>
    </row>
    <row r="2849" spans="1:65" s="2" customFormat="1" ht="11.25">
      <c r="A2849" s="37"/>
      <c r="B2849" s="38"/>
      <c r="C2849" s="39"/>
      <c r="D2849" s="194" t="s">
        <v>206</v>
      </c>
      <c r="E2849" s="39"/>
      <c r="F2849" s="195" t="s">
        <v>3690</v>
      </c>
      <c r="G2849" s="39"/>
      <c r="H2849" s="39"/>
      <c r="I2849" s="196"/>
      <c r="J2849" s="39"/>
      <c r="K2849" s="39"/>
      <c r="L2849" s="42"/>
      <c r="M2849" s="197"/>
      <c r="N2849" s="198"/>
      <c r="O2849" s="67"/>
      <c r="P2849" s="67"/>
      <c r="Q2849" s="67"/>
      <c r="R2849" s="67"/>
      <c r="S2849" s="67"/>
      <c r="T2849" s="68"/>
      <c r="U2849" s="37"/>
      <c r="V2849" s="37"/>
      <c r="W2849" s="37"/>
      <c r="X2849" s="37"/>
      <c r="Y2849" s="37"/>
      <c r="Z2849" s="37"/>
      <c r="AA2849" s="37"/>
      <c r="AB2849" s="37"/>
      <c r="AC2849" s="37"/>
      <c r="AD2849" s="37"/>
      <c r="AE2849" s="37"/>
      <c r="AT2849" s="20" t="s">
        <v>206</v>
      </c>
      <c r="AU2849" s="20" t="s">
        <v>84</v>
      </c>
    </row>
    <row r="2850" spans="1:65" s="15" customFormat="1" ht="11.25">
      <c r="B2850" s="222"/>
      <c r="C2850" s="223"/>
      <c r="D2850" s="201" t="s">
        <v>213</v>
      </c>
      <c r="E2850" s="224" t="s">
        <v>28</v>
      </c>
      <c r="F2850" s="225" t="s">
        <v>725</v>
      </c>
      <c r="G2850" s="223"/>
      <c r="H2850" s="224" t="s">
        <v>28</v>
      </c>
      <c r="I2850" s="226"/>
      <c r="J2850" s="223"/>
      <c r="K2850" s="223"/>
      <c r="L2850" s="227"/>
      <c r="M2850" s="228"/>
      <c r="N2850" s="229"/>
      <c r="O2850" s="229"/>
      <c r="P2850" s="229"/>
      <c r="Q2850" s="229"/>
      <c r="R2850" s="229"/>
      <c r="S2850" s="229"/>
      <c r="T2850" s="230"/>
      <c r="AT2850" s="231" t="s">
        <v>213</v>
      </c>
      <c r="AU2850" s="231" t="s">
        <v>84</v>
      </c>
      <c r="AV2850" s="15" t="s">
        <v>82</v>
      </c>
      <c r="AW2850" s="15" t="s">
        <v>35</v>
      </c>
      <c r="AX2850" s="15" t="s">
        <v>74</v>
      </c>
      <c r="AY2850" s="231" t="s">
        <v>197</v>
      </c>
    </row>
    <row r="2851" spans="1:65" s="15" customFormat="1" ht="11.25">
      <c r="B2851" s="222"/>
      <c r="C2851" s="223"/>
      <c r="D2851" s="201" t="s">
        <v>213</v>
      </c>
      <c r="E2851" s="224" t="s">
        <v>28</v>
      </c>
      <c r="F2851" s="225" t="s">
        <v>3681</v>
      </c>
      <c r="G2851" s="223"/>
      <c r="H2851" s="224" t="s">
        <v>28</v>
      </c>
      <c r="I2851" s="226"/>
      <c r="J2851" s="223"/>
      <c r="K2851" s="223"/>
      <c r="L2851" s="227"/>
      <c r="M2851" s="228"/>
      <c r="N2851" s="229"/>
      <c r="O2851" s="229"/>
      <c r="P2851" s="229"/>
      <c r="Q2851" s="229"/>
      <c r="R2851" s="229"/>
      <c r="S2851" s="229"/>
      <c r="T2851" s="230"/>
      <c r="AT2851" s="231" t="s">
        <v>213</v>
      </c>
      <c r="AU2851" s="231" t="s">
        <v>84</v>
      </c>
      <c r="AV2851" s="15" t="s">
        <v>82</v>
      </c>
      <c r="AW2851" s="15" t="s">
        <v>35</v>
      </c>
      <c r="AX2851" s="15" t="s">
        <v>74</v>
      </c>
      <c r="AY2851" s="231" t="s">
        <v>197</v>
      </c>
    </row>
    <row r="2852" spans="1:65" s="13" customFormat="1" ht="11.25">
      <c r="B2852" s="199"/>
      <c r="C2852" s="200"/>
      <c r="D2852" s="201" t="s">
        <v>213</v>
      </c>
      <c r="E2852" s="202" t="s">
        <v>28</v>
      </c>
      <c r="F2852" s="203" t="s">
        <v>3691</v>
      </c>
      <c r="G2852" s="200"/>
      <c r="H2852" s="204">
        <v>12</v>
      </c>
      <c r="I2852" s="205"/>
      <c r="J2852" s="200"/>
      <c r="K2852" s="200"/>
      <c r="L2852" s="206"/>
      <c r="M2852" s="207"/>
      <c r="N2852" s="208"/>
      <c r="O2852" s="208"/>
      <c r="P2852" s="208"/>
      <c r="Q2852" s="208"/>
      <c r="R2852" s="208"/>
      <c r="S2852" s="208"/>
      <c r="T2852" s="209"/>
      <c r="AT2852" s="210" t="s">
        <v>213</v>
      </c>
      <c r="AU2852" s="210" t="s">
        <v>84</v>
      </c>
      <c r="AV2852" s="13" t="s">
        <v>84</v>
      </c>
      <c r="AW2852" s="13" t="s">
        <v>35</v>
      </c>
      <c r="AX2852" s="13" t="s">
        <v>74</v>
      </c>
      <c r="AY2852" s="210" t="s">
        <v>197</v>
      </c>
    </row>
    <row r="2853" spans="1:65" s="13" customFormat="1" ht="11.25">
      <c r="B2853" s="199"/>
      <c r="C2853" s="200"/>
      <c r="D2853" s="201" t="s">
        <v>213</v>
      </c>
      <c r="E2853" s="202" t="s">
        <v>28</v>
      </c>
      <c r="F2853" s="203" t="s">
        <v>3692</v>
      </c>
      <c r="G2853" s="200"/>
      <c r="H2853" s="204">
        <v>2</v>
      </c>
      <c r="I2853" s="205"/>
      <c r="J2853" s="200"/>
      <c r="K2853" s="200"/>
      <c r="L2853" s="206"/>
      <c r="M2853" s="207"/>
      <c r="N2853" s="208"/>
      <c r="O2853" s="208"/>
      <c r="P2853" s="208"/>
      <c r="Q2853" s="208"/>
      <c r="R2853" s="208"/>
      <c r="S2853" s="208"/>
      <c r="T2853" s="209"/>
      <c r="AT2853" s="210" t="s">
        <v>213</v>
      </c>
      <c r="AU2853" s="210" t="s">
        <v>84</v>
      </c>
      <c r="AV2853" s="13" t="s">
        <v>84</v>
      </c>
      <c r="AW2853" s="13" t="s">
        <v>35</v>
      </c>
      <c r="AX2853" s="13" t="s">
        <v>74</v>
      </c>
      <c r="AY2853" s="210" t="s">
        <v>197</v>
      </c>
    </row>
    <row r="2854" spans="1:65" s="16" customFormat="1" ht="11.25">
      <c r="B2854" s="232"/>
      <c r="C2854" s="233"/>
      <c r="D2854" s="201" t="s">
        <v>213</v>
      </c>
      <c r="E2854" s="234" t="s">
        <v>28</v>
      </c>
      <c r="F2854" s="235" t="s">
        <v>416</v>
      </c>
      <c r="G2854" s="233"/>
      <c r="H2854" s="236">
        <v>14</v>
      </c>
      <c r="I2854" s="237"/>
      <c r="J2854" s="233"/>
      <c r="K2854" s="233"/>
      <c r="L2854" s="238"/>
      <c r="M2854" s="239"/>
      <c r="N2854" s="240"/>
      <c r="O2854" s="240"/>
      <c r="P2854" s="240"/>
      <c r="Q2854" s="240"/>
      <c r="R2854" s="240"/>
      <c r="S2854" s="240"/>
      <c r="T2854" s="241"/>
      <c r="AT2854" s="242" t="s">
        <v>213</v>
      </c>
      <c r="AU2854" s="242" t="s">
        <v>84</v>
      </c>
      <c r="AV2854" s="16" t="s">
        <v>160</v>
      </c>
      <c r="AW2854" s="16" t="s">
        <v>35</v>
      </c>
      <c r="AX2854" s="16" t="s">
        <v>74</v>
      </c>
      <c r="AY2854" s="242" t="s">
        <v>197</v>
      </c>
    </row>
    <row r="2855" spans="1:65" s="15" customFormat="1" ht="11.25">
      <c r="B2855" s="222"/>
      <c r="C2855" s="223"/>
      <c r="D2855" s="201" t="s">
        <v>213</v>
      </c>
      <c r="E2855" s="224" t="s">
        <v>28</v>
      </c>
      <c r="F2855" s="225" t="s">
        <v>3684</v>
      </c>
      <c r="G2855" s="223"/>
      <c r="H2855" s="224" t="s">
        <v>28</v>
      </c>
      <c r="I2855" s="226"/>
      <c r="J2855" s="223"/>
      <c r="K2855" s="223"/>
      <c r="L2855" s="227"/>
      <c r="M2855" s="228"/>
      <c r="N2855" s="229"/>
      <c r="O2855" s="229"/>
      <c r="P2855" s="229"/>
      <c r="Q2855" s="229"/>
      <c r="R2855" s="229"/>
      <c r="S2855" s="229"/>
      <c r="T2855" s="230"/>
      <c r="AT2855" s="231" t="s">
        <v>213</v>
      </c>
      <c r="AU2855" s="231" t="s">
        <v>84</v>
      </c>
      <c r="AV2855" s="15" t="s">
        <v>82</v>
      </c>
      <c r="AW2855" s="15" t="s">
        <v>35</v>
      </c>
      <c r="AX2855" s="15" t="s">
        <v>74</v>
      </c>
      <c r="AY2855" s="231" t="s">
        <v>197</v>
      </c>
    </row>
    <row r="2856" spans="1:65" s="13" customFormat="1" ht="11.25">
      <c r="B2856" s="199"/>
      <c r="C2856" s="200"/>
      <c r="D2856" s="201" t="s">
        <v>213</v>
      </c>
      <c r="E2856" s="202" t="s">
        <v>28</v>
      </c>
      <c r="F2856" s="203" t="s">
        <v>3693</v>
      </c>
      <c r="G2856" s="200"/>
      <c r="H2856" s="204">
        <v>3</v>
      </c>
      <c r="I2856" s="205"/>
      <c r="J2856" s="200"/>
      <c r="K2856" s="200"/>
      <c r="L2856" s="206"/>
      <c r="M2856" s="207"/>
      <c r="N2856" s="208"/>
      <c r="O2856" s="208"/>
      <c r="P2856" s="208"/>
      <c r="Q2856" s="208"/>
      <c r="R2856" s="208"/>
      <c r="S2856" s="208"/>
      <c r="T2856" s="209"/>
      <c r="AT2856" s="210" t="s">
        <v>213</v>
      </c>
      <c r="AU2856" s="210" t="s">
        <v>84</v>
      </c>
      <c r="AV2856" s="13" t="s">
        <v>84</v>
      </c>
      <c r="AW2856" s="13" t="s">
        <v>35</v>
      </c>
      <c r="AX2856" s="13" t="s">
        <v>74</v>
      </c>
      <c r="AY2856" s="210" t="s">
        <v>197</v>
      </c>
    </row>
    <row r="2857" spans="1:65" s="14" customFormat="1" ht="11.25">
      <c r="B2857" s="211"/>
      <c r="C2857" s="212"/>
      <c r="D2857" s="201" t="s">
        <v>213</v>
      </c>
      <c r="E2857" s="213" t="s">
        <v>28</v>
      </c>
      <c r="F2857" s="214" t="s">
        <v>226</v>
      </c>
      <c r="G2857" s="212"/>
      <c r="H2857" s="215">
        <v>17</v>
      </c>
      <c r="I2857" s="216"/>
      <c r="J2857" s="212"/>
      <c r="K2857" s="212"/>
      <c r="L2857" s="217"/>
      <c r="M2857" s="218"/>
      <c r="N2857" s="219"/>
      <c r="O2857" s="219"/>
      <c r="P2857" s="219"/>
      <c r="Q2857" s="219"/>
      <c r="R2857" s="219"/>
      <c r="S2857" s="219"/>
      <c r="T2857" s="220"/>
      <c r="AT2857" s="221" t="s">
        <v>213</v>
      </c>
      <c r="AU2857" s="221" t="s">
        <v>84</v>
      </c>
      <c r="AV2857" s="14" t="s">
        <v>204</v>
      </c>
      <c r="AW2857" s="14" t="s">
        <v>35</v>
      </c>
      <c r="AX2857" s="14" t="s">
        <v>82</v>
      </c>
      <c r="AY2857" s="221" t="s">
        <v>197</v>
      </c>
    </row>
    <row r="2858" spans="1:65" s="2" customFormat="1" ht="16.5" customHeight="1">
      <c r="A2858" s="37"/>
      <c r="B2858" s="38"/>
      <c r="C2858" s="181" t="s">
        <v>3694</v>
      </c>
      <c r="D2858" s="181" t="s">
        <v>199</v>
      </c>
      <c r="E2858" s="182" t="s">
        <v>3695</v>
      </c>
      <c r="F2858" s="183" t="s">
        <v>3696</v>
      </c>
      <c r="G2858" s="184" t="s">
        <v>265</v>
      </c>
      <c r="H2858" s="185">
        <v>161.4</v>
      </c>
      <c r="I2858" s="186"/>
      <c r="J2858" s="187">
        <f>ROUND(I2858*H2858,2)</f>
        <v>0</v>
      </c>
      <c r="K2858" s="183" t="s">
        <v>203</v>
      </c>
      <c r="L2858" s="42"/>
      <c r="M2858" s="188" t="s">
        <v>28</v>
      </c>
      <c r="N2858" s="189" t="s">
        <v>45</v>
      </c>
      <c r="O2858" s="67"/>
      <c r="P2858" s="190">
        <f>O2858*H2858</f>
        <v>0</v>
      </c>
      <c r="Q2858" s="190">
        <v>1.42E-3</v>
      </c>
      <c r="R2858" s="190">
        <f>Q2858*H2858</f>
        <v>0.229188</v>
      </c>
      <c r="S2858" s="190">
        <v>0</v>
      </c>
      <c r="T2858" s="191">
        <f>S2858*H2858</f>
        <v>0</v>
      </c>
      <c r="U2858" s="37"/>
      <c r="V2858" s="37"/>
      <c r="W2858" s="37"/>
      <c r="X2858" s="37"/>
      <c r="Y2858" s="37"/>
      <c r="Z2858" s="37"/>
      <c r="AA2858" s="37"/>
      <c r="AB2858" s="37"/>
      <c r="AC2858" s="37"/>
      <c r="AD2858" s="37"/>
      <c r="AE2858" s="37"/>
      <c r="AR2858" s="192" t="s">
        <v>283</v>
      </c>
      <c r="AT2858" s="192" t="s">
        <v>199</v>
      </c>
      <c r="AU2858" s="192" t="s">
        <v>84</v>
      </c>
      <c r="AY2858" s="20" t="s">
        <v>197</v>
      </c>
      <c r="BE2858" s="193">
        <f>IF(N2858="základní",J2858,0)</f>
        <v>0</v>
      </c>
      <c r="BF2858" s="193">
        <f>IF(N2858="snížená",J2858,0)</f>
        <v>0</v>
      </c>
      <c r="BG2858" s="193">
        <f>IF(N2858="zákl. přenesená",J2858,0)</f>
        <v>0</v>
      </c>
      <c r="BH2858" s="193">
        <f>IF(N2858="sníž. přenesená",J2858,0)</f>
        <v>0</v>
      </c>
      <c r="BI2858" s="193">
        <f>IF(N2858="nulová",J2858,0)</f>
        <v>0</v>
      </c>
      <c r="BJ2858" s="20" t="s">
        <v>82</v>
      </c>
      <c r="BK2858" s="193">
        <f>ROUND(I2858*H2858,2)</f>
        <v>0</v>
      </c>
      <c r="BL2858" s="20" t="s">
        <v>283</v>
      </c>
      <c r="BM2858" s="192" t="s">
        <v>3697</v>
      </c>
    </row>
    <row r="2859" spans="1:65" s="2" customFormat="1" ht="11.25">
      <c r="A2859" s="37"/>
      <c r="B2859" s="38"/>
      <c r="C2859" s="39"/>
      <c r="D2859" s="194" t="s">
        <v>206</v>
      </c>
      <c r="E2859" s="39"/>
      <c r="F2859" s="195" t="s">
        <v>3698</v>
      </c>
      <c r="G2859" s="39"/>
      <c r="H2859" s="39"/>
      <c r="I2859" s="196"/>
      <c r="J2859" s="39"/>
      <c r="K2859" s="39"/>
      <c r="L2859" s="42"/>
      <c r="M2859" s="197"/>
      <c r="N2859" s="198"/>
      <c r="O2859" s="67"/>
      <c r="P2859" s="67"/>
      <c r="Q2859" s="67"/>
      <c r="R2859" s="67"/>
      <c r="S2859" s="67"/>
      <c r="T2859" s="68"/>
      <c r="U2859" s="37"/>
      <c r="V2859" s="37"/>
      <c r="W2859" s="37"/>
      <c r="X2859" s="37"/>
      <c r="Y2859" s="37"/>
      <c r="Z2859" s="37"/>
      <c r="AA2859" s="37"/>
      <c r="AB2859" s="37"/>
      <c r="AC2859" s="37"/>
      <c r="AD2859" s="37"/>
      <c r="AE2859" s="37"/>
      <c r="AT2859" s="20" t="s">
        <v>206</v>
      </c>
      <c r="AU2859" s="20" t="s">
        <v>84</v>
      </c>
    </row>
    <row r="2860" spans="1:65" s="15" customFormat="1" ht="11.25">
      <c r="B2860" s="222"/>
      <c r="C2860" s="223"/>
      <c r="D2860" s="201" t="s">
        <v>213</v>
      </c>
      <c r="E2860" s="224" t="s">
        <v>28</v>
      </c>
      <c r="F2860" s="225" t="s">
        <v>725</v>
      </c>
      <c r="G2860" s="223"/>
      <c r="H2860" s="224" t="s">
        <v>28</v>
      </c>
      <c r="I2860" s="226"/>
      <c r="J2860" s="223"/>
      <c r="K2860" s="223"/>
      <c r="L2860" s="227"/>
      <c r="M2860" s="228"/>
      <c r="N2860" s="229"/>
      <c r="O2860" s="229"/>
      <c r="P2860" s="229"/>
      <c r="Q2860" s="229"/>
      <c r="R2860" s="229"/>
      <c r="S2860" s="229"/>
      <c r="T2860" s="230"/>
      <c r="AT2860" s="231" t="s">
        <v>213</v>
      </c>
      <c r="AU2860" s="231" t="s">
        <v>84</v>
      </c>
      <c r="AV2860" s="15" t="s">
        <v>82</v>
      </c>
      <c r="AW2860" s="15" t="s">
        <v>35</v>
      </c>
      <c r="AX2860" s="15" t="s">
        <v>74</v>
      </c>
      <c r="AY2860" s="231" t="s">
        <v>197</v>
      </c>
    </row>
    <row r="2861" spans="1:65" s="15" customFormat="1" ht="11.25">
      <c r="B2861" s="222"/>
      <c r="C2861" s="223"/>
      <c r="D2861" s="201" t="s">
        <v>213</v>
      </c>
      <c r="E2861" s="224" t="s">
        <v>28</v>
      </c>
      <c r="F2861" s="225" t="s">
        <v>3681</v>
      </c>
      <c r="G2861" s="223"/>
      <c r="H2861" s="224" t="s">
        <v>28</v>
      </c>
      <c r="I2861" s="226"/>
      <c r="J2861" s="223"/>
      <c r="K2861" s="223"/>
      <c r="L2861" s="227"/>
      <c r="M2861" s="228"/>
      <c r="N2861" s="229"/>
      <c r="O2861" s="229"/>
      <c r="P2861" s="229"/>
      <c r="Q2861" s="229"/>
      <c r="R2861" s="229"/>
      <c r="S2861" s="229"/>
      <c r="T2861" s="230"/>
      <c r="AT2861" s="231" t="s">
        <v>213</v>
      </c>
      <c r="AU2861" s="231" t="s">
        <v>84</v>
      </c>
      <c r="AV2861" s="15" t="s">
        <v>82</v>
      </c>
      <c r="AW2861" s="15" t="s">
        <v>35</v>
      </c>
      <c r="AX2861" s="15" t="s">
        <v>74</v>
      </c>
      <c r="AY2861" s="231" t="s">
        <v>197</v>
      </c>
    </row>
    <row r="2862" spans="1:65" s="13" customFormat="1" ht="11.25">
      <c r="B2862" s="199"/>
      <c r="C2862" s="200"/>
      <c r="D2862" s="201" t="s">
        <v>213</v>
      </c>
      <c r="E2862" s="202" t="s">
        <v>28</v>
      </c>
      <c r="F2862" s="203" t="s">
        <v>3699</v>
      </c>
      <c r="G2862" s="200"/>
      <c r="H2862" s="204">
        <v>79</v>
      </c>
      <c r="I2862" s="205"/>
      <c r="J2862" s="200"/>
      <c r="K2862" s="200"/>
      <c r="L2862" s="206"/>
      <c r="M2862" s="207"/>
      <c r="N2862" s="208"/>
      <c r="O2862" s="208"/>
      <c r="P2862" s="208"/>
      <c r="Q2862" s="208"/>
      <c r="R2862" s="208"/>
      <c r="S2862" s="208"/>
      <c r="T2862" s="209"/>
      <c r="AT2862" s="210" t="s">
        <v>213</v>
      </c>
      <c r="AU2862" s="210" t="s">
        <v>84</v>
      </c>
      <c r="AV2862" s="13" t="s">
        <v>84</v>
      </c>
      <c r="AW2862" s="13" t="s">
        <v>35</v>
      </c>
      <c r="AX2862" s="13" t="s">
        <v>74</v>
      </c>
      <c r="AY2862" s="210" t="s">
        <v>197</v>
      </c>
    </row>
    <row r="2863" spans="1:65" s="13" customFormat="1" ht="11.25">
      <c r="B2863" s="199"/>
      <c r="C2863" s="200"/>
      <c r="D2863" s="201" t="s">
        <v>213</v>
      </c>
      <c r="E2863" s="202" t="s">
        <v>28</v>
      </c>
      <c r="F2863" s="203" t="s">
        <v>3700</v>
      </c>
      <c r="G2863" s="200"/>
      <c r="H2863" s="204">
        <v>12.65</v>
      </c>
      <c r="I2863" s="205"/>
      <c r="J2863" s="200"/>
      <c r="K2863" s="200"/>
      <c r="L2863" s="206"/>
      <c r="M2863" s="207"/>
      <c r="N2863" s="208"/>
      <c r="O2863" s="208"/>
      <c r="P2863" s="208"/>
      <c r="Q2863" s="208"/>
      <c r="R2863" s="208"/>
      <c r="S2863" s="208"/>
      <c r="T2863" s="209"/>
      <c r="AT2863" s="210" t="s">
        <v>213</v>
      </c>
      <c r="AU2863" s="210" t="s">
        <v>84</v>
      </c>
      <c r="AV2863" s="13" t="s">
        <v>84</v>
      </c>
      <c r="AW2863" s="13" t="s">
        <v>35</v>
      </c>
      <c r="AX2863" s="13" t="s">
        <v>74</v>
      </c>
      <c r="AY2863" s="210" t="s">
        <v>197</v>
      </c>
    </row>
    <row r="2864" spans="1:65" s="16" customFormat="1" ht="11.25">
      <c r="B2864" s="232"/>
      <c r="C2864" s="233"/>
      <c r="D2864" s="201" t="s">
        <v>213</v>
      </c>
      <c r="E2864" s="234" t="s">
        <v>28</v>
      </c>
      <c r="F2864" s="235" t="s">
        <v>416</v>
      </c>
      <c r="G2864" s="233"/>
      <c r="H2864" s="236">
        <v>91.65</v>
      </c>
      <c r="I2864" s="237"/>
      <c r="J2864" s="233"/>
      <c r="K2864" s="233"/>
      <c r="L2864" s="238"/>
      <c r="M2864" s="239"/>
      <c r="N2864" s="240"/>
      <c r="O2864" s="240"/>
      <c r="P2864" s="240"/>
      <c r="Q2864" s="240"/>
      <c r="R2864" s="240"/>
      <c r="S2864" s="240"/>
      <c r="T2864" s="241"/>
      <c r="AT2864" s="242" t="s">
        <v>213</v>
      </c>
      <c r="AU2864" s="242" t="s">
        <v>84</v>
      </c>
      <c r="AV2864" s="16" t="s">
        <v>160</v>
      </c>
      <c r="AW2864" s="16" t="s">
        <v>35</v>
      </c>
      <c r="AX2864" s="16" t="s">
        <v>74</v>
      </c>
      <c r="AY2864" s="242" t="s">
        <v>197</v>
      </c>
    </row>
    <row r="2865" spans="1:65" s="15" customFormat="1" ht="11.25">
      <c r="B2865" s="222"/>
      <c r="C2865" s="223"/>
      <c r="D2865" s="201" t="s">
        <v>213</v>
      </c>
      <c r="E2865" s="224" t="s">
        <v>28</v>
      </c>
      <c r="F2865" s="225" t="s">
        <v>3684</v>
      </c>
      <c r="G2865" s="223"/>
      <c r="H2865" s="224" t="s">
        <v>28</v>
      </c>
      <c r="I2865" s="226"/>
      <c r="J2865" s="223"/>
      <c r="K2865" s="223"/>
      <c r="L2865" s="227"/>
      <c r="M2865" s="228"/>
      <c r="N2865" s="229"/>
      <c r="O2865" s="229"/>
      <c r="P2865" s="229"/>
      <c r="Q2865" s="229"/>
      <c r="R2865" s="229"/>
      <c r="S2865" s="229"/>
      <c r="T2865" s="230"/>
      <c r="AT2865" s="231" t="s">
        <v>213</v>
      </c>
      <c r="AU2865" s="231" t="s">
        <v>84</v>
      </c>
      <c r="AV2865" s="15" t="s">
        <v>82</v>
      </c>
      <c r="AW2865" s="15" t="s">
        <v>35</v>
      </c>
      <c r="AX2865" s="15" t="s">
        <v>74</v>
      </c>
      <c r="AY2865" s="231" t="s">
        <v>197</v>
      </c>
    </row>
    <row r="2866" spans="1:65" s="13" customFormat="1" ht="11.25">
      <c r="B2866" s="199"/>
      <c r="C2866" s="200"/>
      <c r="D2866" s="201" t="s">
        <v>213</v>
      </c>
      <c r="E2866" s="202" t="s">
        <v>28</v>
      </c>
      <c r="F2866" s="203" t="s">
        <v>3701</v>
      </c>
      <c r="G2866" s="200"/>
      <c r="H2866" s="204">
        <v>69.75</v>
      </c>
      <c r="I2866" s="205"/>
      <c r="J2866" s="200"/>
      <c r="K2866" s="200"/>
      <c r="L2866" s="206"/>
      <c r="M2866" s="207"/>
      <c r="N2866" s="208"/>
      <c r="O2866" s="208"/>
      <c r="P2866" s="208"/>
      <c r="Q2866" s="208"/>
      <c r="R2866" s="208"/>
      <c r="S2866" s="208"/>
      <c r="T2866" s="209"/>
      <c r="AT2866" s="210" t="s">
        <v>213</v>
      </c>
      <c r="AU2866" s="210" t="s">
        <v>84</v>
      </c>
      <c r="AV2866" s="13" t="s">
        <v>84</v>
      </c>
      <c r="AW2866" s="13" t="s">
        <v>35</v>
      </c>
      <c r="AX2866" s="13" t="s">
        <v>74</v>
      </c>
      <c r="AY2866" s="210" t="s">
        <v>197</v>
      </c>
    </row>
    <row r="2867" spans="1:65" s="14" customFormat="1" ht="11.25">
      <c r="B2867" s="211"/>
      <c r="C2867" s="212"/>
      <c r="D2867" s="201" t="s">
        <v>213</v>
      </c>
      <c r="E2867" s="213" t="s">
        <v>28</v>
      </c>
      <c r="F2867" s="214" t="s">
        <v>226</v>
      </c>
      <c r="G2867" s="212"/>
      <c r="H2867" s="215">
        <v>161.4</v>
      </c>
      <c r="I2867" s="216"/>
      <c r="J2867" s="212"/>
      <c r="K2867" s="212"/>
      <c r="L2867" s="217"/>
      <c r="M2867" s="218"/>
      <c r="N2867" s="219"/>
      <c r="O2867" s="219"/>
      <c r="P2867" s="219"/>
      <c r="Q2867" s="219"/>
      <c r="R2867" s="219"/>
      <c r="S2867" s="219"/>
      <c r="T2867" s="220"/>
      <c r="AT2867" s="221" t="s">
        <v>213</v>
      </c>
      <c r="AU2867" s="221" t="s">
        <v>84</v>
      </c>
      <c r="AV2867" s="14" t="s">
        <v>204</v>
      </c>
      <c r="AW2867" s="14" t="s">
        <v>35</v>
      </c>
      <c r="AX2867" s="14" t="s">
        <v>82</v>
      </c>
      <c r="AY2867" s="221" t="s">
        <v>197</v>
      </c>
    </row>
    <row r="2868" spans="1:65" s="2" customFormat="1" ht="16.5" customHeight="1">
      <c r="A2868" s="37"/>
      <c r="B2868" s="38"/>
      <c r="C2868" s="181" t="s">
        <v>3702</v>
      </c>
      <c r="D2868" s="181" t="s">
        <v>199</v>
      </c>
      <c r="E2868" s="182" t="s">
        <v>3703</v>
      </c>
      <c r="F2868" s="183" t="s">
        <v>3704</v>
      </c>
      <c r="G2868" s="184" t="s">
        <v>202</v>
      </c>
      <c r="H2868" s="185">
        <v>350.74400000000003</v>
      </c>
      <c r="I2868" s="186"/>
      <c r="J2868" s="187">
        <f>ROUND(I2868*H2868,2)</f>
        <v>0</v>
      </c>
      <c r="K2868" s="183" t="s">
        <v>203</v>
      </c>
      <c r="L2868" s="42"/>
      <c r="M2868" s="188" t="s">
        <v>28</v>
      </c>
      <c r="N2868" s="189" t="s">
        <v>45</v>
      </c>
      <c r="O2868" s="67"/>
      <c r="P2868" s="190">
        <f>O2868*H2868</f>
        <v>0</v>
      </c>
      <c r="Q2868" s="190">
        <v>5.0000000000000002E-5</v>
      </c>
      <c r="R2868" s="190">
        <f>Q2868*H2868</f>
        <v>1.7537200000000003E-2</v>
      </c>
      <c r="S2868" s="190">
        <v>0</v>
      </c>
      <c r="T2868" s="191">
        <f>S2868*H2868</f>
        <v>0</v>
      </c>
      <c r="U2868" s="37"/>
      <c r="V2868" s="37"/>
      <c r="W2868" s="37"/>
      <c r="X2868" s="37"/>
      <c r="Y2868" s="37"/>
      <c r="Z2868" s="37"/>
      <c r="AA2868" s="37"/>
      <c r="AB2868" s="37"/>
      <c r="AC2868" s="37"/>
      <c r="AD2868" s="37"/>
      <c r="AE2868" s="37"/>
      <c r="AR2868" s="192" t="s">
        <v>283</v>
      </c>
      <c r="AT2868" s="192" t="s">
        <v>199</v>
      </c>
      <c r="AU2868" s="192" t="s">
        <v>84</v>
      </c>
      <c r="AY2868" s="20" t="s">
        <v>197</v>
      </c>
      <c r="BE2868" s="193">
        <f>IF(N2868="základní",J2868,0)</f>
        <v>0</v>
      </c>
      <c r="BF2868" s="193">
        <f>IF(N2868="snížená",J2868,0)</f>
        <v>0</v>
      </c>
      <c r="BG2868" s="193">
        <f>IF(N2868="zákl. přenesená",J2868,0)</f>
        <v>0</v>
      </c>
      <c r="BH2868" s="193">
        <f>IF(N2868="sníž. přenesená",J2868,0)</f>
        <v>0</v>
      </c>
      <c r="BI2868" s="193">
        <f>IF(N2868="nulová",J2868,0)</f>
        <v>0</v>
      </c>
      <c r="BJ2868" s="20" t="s">
        <v>82</v>
      </c>
      <c r="BK2868" s="193">
        <f>ROUND(I2868*H2868,2)</f>
        <v>0</v>
      </c>
      <c r="BL2868" s="20" t="s">
        <v>283</v>
      </c>
      <c r="BM2868" s="192" t="s">
        <v>3705</v>
      </c>
    </row>
    <row r="2869" spans="1:65" s="2" customFormat="1" ht="11.25">
      <c r="A2869" s="37"/>
      <c r="B2869" s="38"/>
      <c r="C2869" s="39"/>
      <c r="D2869" s="194" t="s">
        <v>206</v>
      </c>
      <c r="E2869" s="39"/>
      <c r="F2869" s="195" t="s">
        <v>3706</v>
      </c>
      <c r="G2869" s="39"/>
      <c r="H2869" s="39"/>
      <c r="I2869" s="196"/>
      <c r="J2869" s="39"/>
      <c r="K2869" s="39"/>
      <c r="L2869" s="42"/>
      <c r="M2869" s="197"/>
      <c r="N2869" s="198"/>
      <c r="O2869" s="67"/>
      <c r="P2869" s="67"/>
      <c r="Q2869" s="67"/>
      <c r="R2869" s="67"/>
      <c r="S2869" s="67"/>
      <c r="T2869" s="68"/>
      <c r="U2869" s="37"/>
      <c r="V2869" s="37"/>
      <c r="W2869" s="37"/>
      <c r="X2869" s="37"/>
      <c r="Y2869" s="37"/>
      <c r="Z2869" s="37"/>
      <c r="AA2869" s="37"/>
      <c r="AB2869" s="37"/>
      <c r="AC2869" s="37"/>
      <c r="AD2869" s="37"/>
      <c r="AE2869" s="37"/>
      <c r="AT2869" s="20" t="s">
        <v>206</v>
      </c>
      <c r="AU2869" s="20" t="s">
        <v>84</v>
      </c>
    </row>
    <row r="2870" spans="1:65" s="2" customFormat="1" ht="24.2" customHeight="1">
      <c r="A2870" s="37"/>
      <c r="B2870" s="38"/>
      <c r="C2870" s="181" t="s">
        <v>3707</v>
      </c>
      <c r="D2870" s="181" t="s">
        <v>199</v>
      </c>
      <c r="E2870" s="182" t="s">
        <v>3708</v>
      </c>
      <c r="F2870" s="183" t="s">
        <v>3709</v>
      </c>
      <c r="G2870" s="184" t="s">
        <v>428</v>
      </c>
      <c r="H2870" s="185">
        <v>12.55</v>
      </c>
      <c r="I2870" s="186"/>
      <c r="J2870" s="187">
        <f>ROUND(I2870*H2870,2)</f>
        <v>0</v>
      </c>
      <c r="K2870" s="183" t="s">
        <v>203</v>
      </c>
      <c r="L2870" s="42"/>
      <c r="M2870" s="188" t="s">
        <v>28</v>
      </c>
      <c r="N2870" s="189" t="s">
        <v>45</v>
      </c>
      <c r="O2870" s="67"/>
      <c r="P2870" s="190">
        <f>O2870*H2870</f>
        <v>0</v>
      </c>
      <c r="Q2870" s="190">
        <v>0</v>
      </c>
      <c r="R2870" s="190">
        <f>Q2870*H2870</f>
        <v>0</v>
      </c>
      <c r="S2870" s="190">
        <v>0</v>
      </c>
      <c r="T2870" s="191">
        <f>S2870*H2870</f>
        <v>0</v>
      </c>
      <c r="U2870" s="37"/>
      <c r="V2870" s="37"/>
      <c r="W2870" s="37"/>
      <c r="X2870" s="37"/>
      <c r="Y2870" s="37"/>
      <c r="Z2870" s="37"/>
      <c r="AA2870" s="37"/>
      <c r="AB2870" s="37"/>
      <c r="AC2870" s="37"/>
      <c r="AD2870" s="37"/>
      <c r="AE2870" s="37"/>
      <c r="AR2870" s="192" t="s">
        <v>283</v>
      </c>
      <c r="AT2870" s="192" t="s">
        <v>199</v>
      </c>
      <c r="AU2870" s="192" t="s">
        <v>84</v>
      </c>
      <c r="AY2870" s="20" t="s">
        <v>197</v>
      </c>
      <c r="BE2870" s="193">
        <f>IF(N2870="základní",J2870,0)</f>
        <v>0</v>
      </c>
      <c r="BF2870" s="193">
        <f>IF(N2870="snížená",J2870,0)</f>
        <v>0</v>
      </c>
      <c r="BG2870" s="193">
        <f>IF(N2870="zákl. přenesená",J2870,0)</f>
        <v>0</v>
      </c>
      <c r="BH2870" s="193">
        <f>IF(N2870="sníž. přenesená",J2870,0)</f>
        <v>0</v>
      </c>
      <c r="BI2870" s="193">
        <f>IF(N2870="nulová",J2870,0)</f>
        <v>0</v>
      </c>
      <c r="BJ2870" s="20" t="s">
        <v>82</v>
      </c>
      <c r="BK2870" s="193">
        <f>ROUND(I2870*H2870,2)</f>
        <v>0</v>
      </c>
      <c r="BL2870" s="20" t="s">
        <v>283</v>
      </c>
      <c r="BM2870" s="192" t="s">
        <v>3710</v>
      </c>
    </row>
    <row r="2871" spans="1:65" s="2" customFormat="1" ht="11.25">
      <c r="A2871" s="37"/>
      <c r="B2871" s="38"/>
      <c r="C2871" s="39"/>
      <c r="D2871" s="194" t="s">
        <v>206</v>
      </c>
      <c r="E2871" s="39"/>
      <c r="F2871" s="195" t="s">
        <v>3711</v>
      </c>
      <c r="G2871" s="39"/>
      <c r="H2871" s="39"/>
      <c r="I2871" s="196"/>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T2871" s="20" t="s">
        <v>206</v>
      </c>
      <c r="AU2871" s="20" t="s">
        <v>84</v>
      </c>
    </row>
    <row r="2872" spans="1:65" s="2" customFormat="1" ht="37.9" customHeight="1">
      <c r="A2872" s="37"/>
      <c r="B2872" s="38"/>
      <c r="C2872" s="181" t="s">
        <v>3712</v>
      </c>
      <c r="D2872" s="181" t="s">
        <v>199</v>
      </c>
      <c r="E2872" s="182" t="s">
        <v>3713</v>
      </c>
      <c r="F2872" s="183" t="s">
        <v>3714</v>
      </c>
      <c r="G2872" s="184" t="s">
        <v>428</v>
      </c>
      <c r="H2872" s="185">
        <v>12.55</v>
      </c>
      <c r="I2872" s="186"/>
      <c r="J2872" s="187">
        <f>ROUND(I2872*H2872,2)</f>
        <v>0</v>
      </c>
      <c r="K2872" s="183" t="s">
        <v>203</v>
      </c>
      <c r="L2872" s="42"/>
      <c r="M2872" s="188" t="s">
        <v>28</v>
      </c>
      <c r="N2872" s="189" t="s">
        <v>45</v>
      </c>
      <c r="O2872" s="67"/>
      <c r="P2872" s="190">
        <f>O2872*H2872</f>
        <v>0</v>
      </c>
      <c r="Q2872" s="190">
        <v>0</v>
      </c>
      <c r="R2872" s="190">
        <f>Q2872*H2872</f>
        <v>0</v>
      </c>
      <c r="S2872" s="190">
        <v>0</v>
      </c>
      <c r="T2872" s="191">
        <f>S2872*H2872</f>
        <v>0</v>
      </c>
      <c r="U2872" s="37"/>
      <c r="V2872" s="37"/>
      <c r="W2872" s="37"/>
      <c r="X2872" s="37"/>
      <c r="Y2872" s="37"/>
      <c r="Z2872" s="37"/>
      <c r="AA2872" s="37"/>
      <c r="AB2872" s="37"/>
      <c r="AC2872" s="37"/>
      <c r="AD2872" s="37"/>
      <c r="AE2872" s="37"/>
      <c r="AR2872" s="192" t="s">
        <v>283</v>
      </c>
      <c r="AT2872" s="192" t="s">
        <v>199</v>
      </c>
      <c r="AU2872" s="192" t="s">
        <v>84</v>
      </c>
      <c r="AY2872" s="20" t="s">
        <v>197</v>
      </c>
      <c r="BE2872" s="193">
        <f>IF(N2872="základní",J2872,0)</f>
        <v>0</v>
      </c>
      <c r="BF2872" s="193">
        <f>IF(N2872="snížená",J2872,0)</f>
        <v>0</v>
      </c>
      <c r="BG2872" s="193">
        <f>IF(N2872="zákl. přenesená",J2872,0)</f>
        <v>0</v>
      </c>
      <c r="BH2872" s="193">
        <f>IF(N2872="sníž. přenesená",J2872,0)</f>
        <v>0</v>
      </c>
      <c r="BI2872" s="193">
        <f>IF(N2872="nulová",J2872,0)</f>
        <v>0</v>
      </c>
      <c r="BJ2872" s="20" t="s">
        <v>82</v>
      </c>
      <c r="BK2872" s="193">
        <f>ROUND(I2872*H2872,2)</f>
        <v>0</v>
      </c>
      <c r="BL2872" s="20" t="s">
        <v>283</v>
      </c>
      <c r="BM2872" s="192" t="s">
        <v>3715</v>
      </c>
    </row>
    <row r="2873" spans="1:65" s="2" customFormat="1" ht="11.25">
      <c r="A2873" s="37"/>
      <c r="B2873" s="38"/>
      <c r="C2873" s="39"/>
      <c r="D2873" s="194" t="s">
        <v>206</v>
      </c>
      <c r="E2873" s="39"/>
      <c r="F2873" s="195" t="s">
        <v>3716</v>
      </c>
      <c r="G2873" s="39"/>
      <c r="H2873" s="39"/>
      <c r="I2873" s="196"/>
      <c r="J2873" s="39"/>
      <c r="K2873" s="39"/>
      <c r="L2873" s="42"/>
      <c r="M2873" s="197"/>
      <c r="N2873" s="198"/>
      <c r="O2873" s="67"/>
      <c r="P2873" s="67"/>
      <c r="Q2873" s="67"/>
      <c r="R2873" s="67"/>
      <c r="S2873" s="67"/>
      <c r="T2873" s="68"/>
      <c r="U2873" s="37"/>
      <c r="V2873" s="37"/>
      <c r="W2873" s="37"/>
      <c r="X2873" s="37"/>
      <c r="Y2873" s="37"/>
      <c r="Z2873" s="37"/>
      <c r="AA2873" s="37"/>
      <c r="AB2873" s="37"/>
      <c r="AC2873" s="37"/>
      <c r="AD2873" s="37"/>
      <c r="AE2873" s="37"/>
      <c r="AT2873" s="20" t="s">
        <v>206</v>
      </c>
      <c r="AU2873" s="20" t="s">
        <v>84</v>
      </c>
    </row>
    <row r="2874" spans="1:65" s="12" customFormat="1" ht="22.9" customHeight="1">
      <c r="B2874" s="165"/>
      <c r="C2874" s="166"/>
      <c r="D2874" s="167" t="s">
        <v>73</v>
      </c>
      <c r="E2874" s="179" t="s">
        <v>3717</v>
      </c>
      <c r="F2874" s="179" t="s">
        <v>3718</v>
      </c>
      <c r="G2874" s="166"/>
      <c r="H2874" s="166"/>
      <c r="I2874" s="169"/>
      <c r="J2874" s="180">
        <f>BK2874</f>
        <v>0</v>
      </c>
      <c r="K2874" s="166"/>
      <c r="L2874" s="171"/>
      <c r="M2874" s="172"/>
      <c r="N2874" s="173"/>
      <c r="O2874" s="173"/>
      <c r="P2874" s="174">
        <f>SUM(P2875:P2933)</f>
        <v>0</v>
      </c>
      <c r="Q2874" s="173"/>
      <c r="R2874" s="174">
        <f>SUM(R2875:R2933)</f>
        <v>3.4516935000000002</v>
      </c>
      <c r="S2874" s="173"/>
      <c r="T2874" s="175">
        <f>SUM(T2875:T2933)</f>
        <v>0</v>
      </c>
      <c r="AR2874" s="176" t="s">
        <v>84</v>
      </c>
      <c r="AT2874" s="177" t="s">
        <v>73</v>
      </c>
      <c r="AU2874" s="177" t="s">
        <v>82</v>
      </c>
      <c r="AY2874" s="176" t="s">
        <v>197</v>
      </c>
      <c r="BK2874" s="178">
        <f>SUM(BK2875:BK2933)</f>
        <v>0</v>
      </c>
    </row>
    <row r="2875" spans="1:65" s="2" customFormat="1" ht="16.5" customHeight="1">
      <c r="A2875" s="37"/>
      <c r="B2875" s="38"/>
      <c r="C2875" s="181" t="s">
        <v>3719</v>
      </c>
      <c r="D2875" s="181" t="s">
        <v>199</v>
      </c>
      <c r="E2875" s="182" t="s">
        <v>3720</v>
      </c>
      <c r="F2875" s="183" t="s">
        <v>3721</v>
      </c>
      <c r="G2875" s="184" t="s">
        <v>202</v>
      </c>
      <c r="H2875" s="185">
        <v>306</v>
      </c>
      <c r="I2875" s="186"/>
      <c r="J2875" s="187">
        <f>ROUND(I2875*H2875,2)</f>
        <v>0</v>
      </c>
      <c r="K2875" s="183" t="s">
        <v>203</v>
      </c>
      <c r="L2875" s="42"/>
      <c r="M2875" s="188" t="s">
        <v>28</v>
      </c>
      <c r="N2875" s="189" t="s">
        <v>45</v>
      </c>
      <c r="O2875" s="67"/>
      <c r="P2875" s="190">
        <f>O2875*H2875</f>
        <v>0</v>
      </c>
      <c r="Q2875" s="190">
        <v>0</v>
      </c>
      <c r="R2875" s="190">
        <f>Q2875*H2875</f>
        <v>0</v>
      </c>
      <c r="S2875" s="190">
        <v>0</v>
      </c>
      <c r="T2875" s="191">
        <f>S2875*H2875</f>
        <v>0</v>
      </c>
      <c r="U2875" s="37"/>
      <c r="V2875" s="37"/>
      <c r="W2875" s="37"/>
      <c r="X2875" s="37"/>
      <c r="Y2875" s="37"/>
      <c r="Z2875" s="37"/>
      <c r="AA2875" s="37"/>
      <c r="AB2875" s="37"/>
      <c r="AC2875" s="37"/>
      <c r="AD2875" s="37"/>
      <c r="AE2875" s="37"/>
      <c r="AR2875" s="192" t="s">
        <v>283</v>
      </c>
      <c r="AT2875" s="192" t="s">
        <v>199</v>
      </c>
      <c r="AU2875" s="192" t="s">
        <v>84</v>
      </c>
      <c r="AY2875" s="20" t="s">
        <v>197</v>
      </c>
      <c r="BE2875" s="193">
        <f>IF(N2875="základní",J2875,0)</f>
        <v>0</v>
      </c>
      <c r="BF2875" s="193">
        <f>IF(N2875="snížená",J2875,0)</f>
        <v>0</v>
      </c>
      <c r="BG2875" s="193">
        <f>IF(N2875="zákl. přenesená",J2875,0)</f>
        <v>0</v>
      </c>
      <c r="BH2875" s="193">
        <f>IF(N2875="sníž. přenesená",J2875,0)</f>
        <v>0</v>
      </c>
      <c r="BI2875" s="193">
        <f>IF(N2875="nulová",J2875,0)</f>
        <v>0</v>
      </c>
      <c r="BJ2875" s="20" t="s">
        <v>82</v>
      </c>
      <c r="BK2875" s="193">
        <f>ROUND(I2875*H2875,2)</f>
        <v>0</v>
      </c>
      <c r="BL2875" s="20" t="s">
        <v>283</v>
      </c>
      <c r="BM2875" s="192" t="s">
        <v>3722</v>
      </c>
    </row>
    <row r="2876" spans="1:65" s="2" customFormat="1" ht="11.25">
      <c r="A2876" s="37"/>
      <c r="B2876" s="38"/>
      <c r="C2876" s="39"/>
      <c r="D2876" s="194" t="s">
        <v>206</v>
      </c>
      <c r="E2876" s="39"/>
      <c r="F2876" s="195" t="s">
        <v>3723</v>
      </c>
      <c r="G2876" s="39"/>
      <c r="H2876" s="39"/>
      <c r="I2876" s="196"/>
      <c r="J2876" s="39"/>
      <c r="K2876" s="39"/>
      <c r="L2876" s="42"/>
      <c r="M2876" s="197"/>
      <c r="N2876" s="198"/>
      <c r="O2876" s="67"/>
      <c r="P2876" s="67"/>
      <c r="Q2876" s="67"/>
      <c r="R2876" s="67"/>
      <c r="S2876" s="67"/>
      <c r="T2876" s="68"/>
      <c r="U2876" s="37"/>
      <c r="V2876" s="37"/>
      <c r="W2876" s="37"/>
      <c r="X2876" s="37"/>
      <c r="Y2876" s="37"/>
      <c r="Z2876" s="37"/>
      <c r="AA2876" s="37"/>
      <c r="AB2876" s="37"/>
      <c r="AC2876" s="37"/>
      <c r="AD2876" s="37"/>
      <c r="AE2876" s="37"/>
      <c r="AT2876" s="20" t="s">
        <v>206</v>
      </c>
      <c r="AU2876" s="20" t="s">
        <v>84</v>
      </c>
    </row>
    <row r="2877" spans="1:65" s="2" customFormat="1" ht="16.5" customHeight="1">
      <c r="A2877" s="37"/>
      <c r="B2877" s="38"/>
      <c r="C2877" s="181" t="s">
        <v>3724</v>
      </c>
      <c r="D2877" s="181" t="s">
        <v>199</v>
      </c>
      <c r="E2877" s="182" t="s">
        <v>3725</v>
      </c>
      <c r="F2877" s="183" t="s">
        <v>3726</v>
      </c>
      <c r="G2877" s="184" t="s">
        <v>202</v>
      </c>
      <c r="H2877" s="185">
        <v>306</v>
      </c>
      <c r="I2877" s="186"/>
      <c r="J2877" s="187">
        <f>ROUND(I2877*H2877,2)</f>
        <v>0</v>
      </c>
      <c r="K2877" s="183" t="s">
        <v>203</v>
      </c>
      <c r="L2877" s="42"/>
      <c r="M2877" s="188" t="s">
        <v>28</v>
      </c>
      <c r="N2877" s="189" t="s">
        <v>45</v>
      </c>
      <c r="O2877" s="67"/>
      <c r="P2877" s="190">
        <f>O2877*H2877</f>
        <v>0</v>
      </c>
      <c r="Q2877" s="190">
        <v>3.0000000000000001E-5</v>
      </c>
      <c r="R2877" s="190">
        <f>Q2877*H2877</f>
        <v>9.1800000000000007E-3</v>
      </c>
      <c r="S2877" s="190">
        <v>0</v>
      </c>
      <c r="T2877" s="191">
        <f>S2877*H2877</f>
        <v>0</v>
      </c>
      <c r="U2877" s="37"/>
      <c r="V2877" s="37"/>
      <c r="W2877" s="37"/>
      <c r="X2877" s="37"/>
      <c r="Y2877" s="37"/>
      <c r="Z2877" s="37"/>
      <c r="AA2877" s="37"/>
      <c r="AB2877" s="37"/>
      <c r="AC2877" s="37"/>
      <c r="AD2877" s="37"/>
      <c r="AE2877" s="37"/>
      <c r="AR2877" s="192" t="s">
        <v>283</v>
      </c>
      <c r="AT2877" s="192" t="s">
        <v>199</v>
      </c>
      <c r="AU2877" s="192" t="s">
        <v>84</v>
      </c>
      <c r="AY2877" s="20" t="s">
        <v>197</v>
      </c>
      <c r="BE2877" s="193">
        <f>IF(N2877="základní",J2877,0)</f>
        <v>0</v>
      </c>
      <c r="BF2877" s="193">
        <f>IF(N2877="snížená",J2877,0)</f>
        <v>0</v>
      </c>
      <c r="BG2877" s="193">
        <f>IF(N2877="zákl. přenesená",J2877,0)</f>
        <v>0</v>
      </c>
      <c r="BH2877" s="193">
        <f>IF(N2877="sníž. přenesená",J2877,0)</f>
        <v>0</v>
      </c>
      <c r="BI2877" s="193">
        <f>IF(N2877="nulová",J2877,0)</f>
        <v>0</v>
      </c>
      <c r="BJ2877" s="20" t="s">
        <v>82</v>
      </c>
      <c r="BK2877" s="193">
        <f>ROUND(I2877*H2877,2)</f>
        <v>0</v>
      </c>
      <c r="BL2877" s="20" t="s">
        <v>283</v>
      </c>
      <c r="BM2877" s="192" t="s">
        <v>3727</v>
      </c>
    </row>
    <row r="2878" spans="1:65" s="2" customFormat="1" ht="11.25">
      <c r="A2878" s="37"/>
      <c r="B2878" s="38"/>
      <c r="C2878" s="39"/>
      <c r="D2878" s="194" t="s">
        <v>206</v>
      </c>
      <c r="E2878" s="39"/>
      <c r="F2878" s="195" t="s">
        <v>3728</v>
      </c>
      <c r="G2878" s="39"/>
      <c r="H2878" s="39"/>
      <c r="I2878" s="196"/>
      <c r="J2878" s="39"/>
      <c r="K2878" s="39"/>
      <c r="L2878" s="42"/>
      <c r="M2878" s="197"/>
      <c r="N2878" s="198"/>
      <c r="O2878" s="67"/>
      <c r="P2878" s="67"/>
      <c r="Q2878" s="67"/>
      <c r="R2878" s="67"/>
      <c r="S2878" s="67"/>
      <c r="T2878" s="68"/>
      <c r="U2878" s="37"/>
      <c r="V2878" s="37"/>
      <c r="W2878" s="37"/>
      <c r="X2878" s="37"/>
      <c r="Y2878" s="37"/>
      <c r="Z2878" s="37"/>
      <c r="AA2878" s="37"/>
      <c r="AB2878" s="37"/>
      <c r="AC2878" s="37"/>
      <c r="AD2878" s="37"/>
      <c r="AE2878" s="37"/>
      <c r="AT2878" s="20" t="s">
        <v>206</v>
      </c>
      <c r="AU2878" s="20" t="s">
        <v>84</v>
      </c>
    </row>
    <row r="2879" spans="1:65" s="2" customFormat="1" ht="24.2" customHeight="1">
      <c r="A2879" s="37"/>
      <c r="B2879" s="38"/>
      <c r="C2879" s="181" t="s">
        <v>3729</v>
      </c>
      <c r="D2879" s="181" t="s">
        <v>199</v>
      </c>
      <c r="E2879" s="182" t="s">
        <v>3730</v>
      </c>
      <c r="F2879" s="183" t="s">
        <v>3731</v>
      </c>
      <c r="G2879" s="184" t="s">
        <v>202</v>
      </c>
      <c r="H2879" s="185">
        <v>306</v>
      </c>
      <c r="I2879" s="186"/>
      <c r="J2879" s="187">
        <f>ROUND(I2879*H2879,2)</f>
        <v>0</v>
      </c>
      <c r="K2879" s="183" t="s">
        <v>203</v>
      </c>
      <c r="L2879" s="42"/>
      <c r="M2879" s="188" t="s">
        <v>28</v>
      </c>
      <c r="N2879" s="189" t="s">
        <v>45</v>
      </c>
      <c r="O2879" s="67"/>
      <c r="P2879" s="190">
        <f>O2879*H2879</f>
        <v>0</v>
      </c>
      <c r="Q2879" s="190">
        <v>7.4999999999999997E-3</v>
      </c>
      <c r="R2879" s="190">
        <f>Q2879*H2879</f>
        <v>2.2949999999999999</v>
      </c>
      <c r="S2879" s="190">
        <v>0</v>
      </c>
      <c r="T2879" s="191">
        <f>S2879*H2879</f>
        <v>0</v>
      </c>
      <c r="U2879" s="37"/>
      <c r="V2879" s="37"/>
      <c r="W2879" s="37"/>
      <c r="X2879" s="37"/>
      <c r="Y2879" s="37"/>
      <c r="Z2879" s="37"/>
      <c r="AA2879" s="37"/>
      <c r="AB2879" s="37"/>
      <c r="AC2879" s="37"/>
      <c r="AD2879" s="37"/>
      <c r="AE2879" s="37"/>
      <c r="AR2879" s="192" t="s">
        <v>283</v>
      </c>
      <c r="AT2879" s="192" t="s">
        <v>199</v>
      </c>
      <c r="AU2879" s="192" t="s">
        <v>84</v>
      </c>
      <c r="AY2879" s="20" t="s">
        <v>197</v>
      </c>
      <c r="BE2879" s="193">
        <f>IF(N2879="základní",J2879,0)</f>
        <v>0</v>
      </c>
      <c r="BF2879" s="193">
        <f>IF(N2879="snížená",J2879,0)</f>
        <v>0</v>
      </c>
      <c r="BG2879" s="193">
        <f>IF(N2879="zákl. přenesená",J2879,0)</f>
        <v>0</v>
      </c>
      <c r="BH2879" s="193">
        <f>IF(N2879="sníž. přenesená",J2879,0)</f>
        <v>0</v>
      </c>
      <c r="BI2879" s="193">
        <f>IF(N2879="nulová",J2879,0)</f>
        <v>0</v>
      </c>
      <c r="BJ2879" s="20" t="s">
        <v>82</v>
      </c>
      <c r="BK2879" s="193">
        <f>ROUND(I2879*H2879,2)</f>
        <v>0</v>
      </c>
      <c r="BL2879" s="20" t="s">
        <v>283</v>
      </c>
      <c r="BM2879" s="192" t="s">
        <v>3732</v>
      </c>
    </row>
    <row r="2880" spans="1:65" s="2" customFormat="1" ht="11.25">
      <c r="A2880" s="37"/>
      <c r="B2880" s="38"/>
      <c r="C2880" s="39"/>
      <c r="D2880" s="194" t="s">
        <v>206</v>
      </c>
      <c r="E2880" s="39"/>
      <c r="F2880" s="195" t="s">
        <v>3733</v>
      </c>
      <c r="G2880" s="39"/>
      <c r="H2880" s="39"/>
      <c r="I2880" s="196"/>
      <c r="J2880" s="39"/>
      <c r="K2880" s="39"/>
      <c r="L2880" s="42"/>
      <c r="M2880" s="197"/>
      <c r="N2880" s="198"/>
      <c r="O2880" s="67"/>
      <c r="P2880" s="67"/>
      <c r="Q2880" s="67"/>
      <c r="R2880" s="67"/>
      <c r="S2880" s="67"/>
      <c r="T2880" s="68"/>
      <c r="U2880" s="37"/>
      <c r="V2880" s="37"/>
      <c r="W2880" s="37"/>
      <c r="X2880" s="37"/>
      <c r="Y2880" s="37"/>
      <c r="Z2880" s="37"/>
      <c r="AA2880" s="37"/>
      <c r="AB2880" s="37"/>
      <c r="AC2880" s="37"/>
      <c r="AD2880" s="37"/>
      <c r="AE2880" s="37"/>
      <c r="AT2880" s="20" t="s">
        <v>206</v>
      </c>
      <c r="AU2880" s="20" t="s">
        <v>84</v>
      </c>
    </row>
    <row r="2881" spans="1:65" s="15" customFormat="1" ht="11.25">
      <c r="B2881" s="222"/>
      <c r="C2881" s="223"/>
      <c r="D2881" s="201" t="s">
        <v>213</v>
      </c>
      <c r="E2881" s="224" t="s">
        <v>28</v>
      </c>
      <c r="F2881" s="225" t="s">
        <v>3734</v>
      </c>
      <c r="G2881" s="223"/>
      <c r="H2881" s="224" t="s">
        <v>28</v>
      </c>
      <c r="I2881" s="226"/>
      <c r="J2881" s="223"/>
      <c r="K2881" s="223"/>
      <c r="L2881" s="227"/>
      <c r="M2881" s="228"/>
      <c r="N2881" s="229"/>
      <c r="O2881" s="229"/>
      <c r="P2881" s="229"/>
      <c r="Q2881" s="229"/>
      <c r="R2881" s="229"/>
      <c r="S2881" s="229"/>
      <c r="T2881" s="230"/>
      <c r="AT2881" s="231" t="s">
        <v>213</v>
      </c>
      <c r="AU2881" s="231" t="s">
        <v>84</v>
      </c>
      <c r="AV2881" s="15" t="s">
        <v>82</v>
      </c>
      <c r="AW2881" s="15" t="s">
        <v>35</v>
      </c>
      <c r="AX2881" s="15" t="s">
        <v>74</v>
      </c>
      <c r="AY2881" s="231" t="s">
        <v>197</v>
      </c>
    </row>
    <row r="2882" spans="1:65" s="15" customFormat="1" ht="11.25">
      <c r="B2882" s="222"/>
      <c r="C2882" s="223"/>
      <c r="D2882" s="201" t="s">
        <v>213</v>
      </c>
      <c r="E2882" s="224" t="s">
        <v>28</v>
      </c>
      <c r="F2882" s="225" t="s">
        <v>3735</v>
      </c>
      <c r="G2882" s="223"/>
      <c r="H2882" s="224" t="s">
        <v>28</v>
      </c>
      <c r="I2882" s="226"/>
      <c r="J2882" s="223"/>
      <c r="K2882" s="223"/>
      <c r="L2882" s="227"/>
      <c r="M2882" s="228"/>
      <c r="N2882" s="229"/>
      <c r="O2882" s="229"/>
      <c r="P2882" s="229"/>
      <c r="Q2882" s="229"/>
      <c r="R2882" s="229"/>
      <c r="S2882" s="229"/>
      <c r="T2882" s="230"/>
      <c r="AT2882" s="231" t="s">
        <v>213</v>
      </c>
      <c r="AU2882" s="231" t="s">
        <v>84</v>
      </c>
      <c r="AV2882" s="15" t="s">
        <v>82</v>
      </c>
      <c r="AW2882" s="15" t="s">
        <v>35</v>
      </c>
      <c r="AX2882" s="15" t="s">
        <v>74</v>
      </c>
      <c r="AY2882" s="231" t="s">
        <v>197</v>
      </c>
    </row>
    <row r="2883" spans="1:65" s="13" customFormat="1" ht="11.25">
      <c r="B2883" s="199"/>
      <c r="C2883" s="200"/>
      <c r="D2883" s="201" t="s">
        <v>213</v>
      </c>
      <c r="E2883" s="202" t="s">
        <v>28</v>
      </c>
      <c r="F2883" s="203" t="s">
        <v>3736</v>
      </c>
      <c r="G2883" s="200"/>
      <c r="H2883" s="204">
        <v>306</v>
      </c>
      <c r="I2883" s="205"/>
      <c r="J2883" s="200"/>
      <c r="K2883" s="200"/>
      <c r="L2883" s="206"/>
      <c r="M2883" s="207"/>
      <c r="N2883" s="208"/>
      <c r="O2883" s="208"/>
      <c r="P2883" s="208"/>
      <c r="Q2883" s="208"/>
      <c r="R2883" s="208"/>
      <c r="S2883" s="208"/>
      <c r="T2883" s="209"/>
      <c r="AT2883" s="210" t="s">
        <v>213</v>
      </c>
      <c r="AU2883" s="210" t="s">
        <v>84</v>
      </c>
      <c r="AV2883" s="13" t="s">
        <v>84</v>
      </c>
      <c r="AW2883" s="13" t="s">
        <v>35</v>
      </c>
      <c r="AX2883" s="13" t="s">
        <v>82</v>
      </c>
      <c r="AY2883" s="210" t="s">
        <v>197</v>
      </c>
    </row>
    <row r="2884" spans="1:65" s="2" customFormat="1" ht="16.5" customHeight="1">
      <c r="A2884" s="37"/>
      <c r="B2884" s="38"/>
      <c r="C2884" s="181" t="s">
        <v>3737</v>
      </c>
      <c r="D2884" s="181" t="s">
        <v>199</v>
      </c>
      <c r="E2884" s="182" t="s">
        <v>3738</v>
      </c>
      <c r="F2884" s="183" t="s">
        <v>3739</v>
      </c>
      <c r="G2884" s="184" t="s">
        <v>202</v>
      </c>
      <c r="H2884" s="185">
        <v>34.4</v>
      </c>
      <c r="I2884" s="186"/>
      <c r="J2884" s="187">
        <f>ROUND(I2884*H2884,2)</f>
        <v>0</v>
      </c>
      <c r="K2884" s="183" t="s">
        <v>203</v>
      </c>
      <c r="L2884" s="42"/>
      <c r="M2884" s="188" t="s">
        <v>28</v>
      </c>
      <c r="N2884" s="189" t="s">
        <v>45</v>
      </c>
      <c r="O2884" s="67"/>
      <c r="P2884" s="190">
        <f>O2884*H2884</f>
        <v>0</v>
      </c>
      <c r="Q2884" s="190">
        <v>5.0000000000000001E-4</v>
      </c>
      <c r="R2884" s="190">
        <f>Q2884*H2884</f>
        <v>1.72E-2</v>
      </c>
      <c r="S2884" s="190">
        <v>0</v>
      </c>
      <c r="T2884" s="191">
        <f>S2884*H2884</f>
        <v>0</v>
      </c>
      <c r="U2884" s="37"/>
      <c r="V2884" s="37"/>
      <c r="W2884" s="37"/>
      <c r="X2884" s="37"/>
      <c r="Y2884" s="37"/>
      <c r="Z2884" s="37"/>
      <c r="AA2884" s="37"/>
      <c r="AB2884" s="37"/>
      <c r="AC2884" s="37"/>
      <c r="AD2884" s="37"/>
      <c r="AE2884" s="37"/>
      <c r="AR2884" s="192" t="s">
        <v>283</v>
      </c>
      <c r="AT2884" s="192" t="s">
        <v>199</v>
      </c>
      <c r="AU2884" s="192" t="s">
        <v>84</v>
      </c>
      <c r="AY2884" s="20" t="s">
        <v>197</v>
      </c>
      <c r="BE2884" s="193">
        <f>IF(N2884="základní",J2884,0)</f>
        <v>0</v>
      </c>
      <c r="BF2884" s="193">
        <f>IF(N2884="snížená",J2884,0)</f>
        <v>0</v>
      </c>
      <c r="BG2884" s="193">
        <f>IF(N2884="zákl. přenesená",J2884,0)</f>
        <v>0</v>
      </c>
      <c r="BH2884" s="193">
        <f>IF(N2884="sníž. přenesená",J2884,0)</f>
        <v>0</v>
      </c>
      <c r="BI2884" s="193">
        <f>IF(N2884="nulová",J2884,0)</f>
        <v>0</v>
      </c>
      <c r="BJ2884" s="20" t="s">
        <v>82</v>
      </c>
      <c r="BK2884" s="193">
        <f>ROUND(I2884*H2884,2)</f>
        <v>0</v>
      </c>
      <c r="BL2884" s="20" t="s">
        <v>283</v>
      </c>
      <c r="BM2884" s="192" t="s">
        <v>3740</v>
      </c>
    </row>
    <row r="2885" spans="1:65" s="2" customFormat="1" ht="11.25">
      <c r="A2885" s="37"/>
      <c r="B2885" s="38"/>
      <c r="C2885" s="39"/>
      <c r="D2885" s="194" t="s">
        <v>206</v>
      </c>
      <c r="E2885" s="39"/>
      <c r="F2885" s="195" t="s">
        <v>3741</v>
      </c>
      <c r="G2885" s="39"/>
      <c r="H2885" s="39"/>
      <c r="I2885" s="196"/>
      <c r="J2885" s="39"/>
      <c r="K2885" s="39"/>
      <c r="L2885" s="42"/>
      <c r="M2885" s="197"/>
      <c r="N2885" s="198"/>
      <c r="O2885" s="67"/>
      <c r="P2885" s="67"/>
      <c r="Q2885" s="67"/>
      <c r="R2885" s="67"/>
      <c r="S2885" s="67"/>
      <c r="T2885" s="68"/>
      <c r="U2885" s="37"/>
      <c r="V2885" s="37"/>
      <c r="W2885" s="37"/>
      <c r="X2885" s="37"/>
      <c r="Y2885" s="37"/>
      <c r="Z2885" s="37"/>
      <c r="AA2885" s="37"/>
      <c r="AB2885" s="37"/>
      <c r="AC2885" s="37"/>
      <c r="AD2885" s="37"/>
      <c r="AE2885" s="37"/>
      <c r="AT2885" s="20" t="s">
        <v>206</v>
      </c>
      <c r="AU2885" s="20" t="s">
        <v>84</v>
      </c>
    </row>
    <row r="2886" spans="1:65" s="15" customFormat="1" ht="11.25">
      <c r="B2886" s="222"/>
      <c r="C2886" s="223"/>
      <c r="D2886" s="201" t="s">
        <v>213</v>
      </c>
      <c r="E2886" s="224" t="s">
        <v>28</v>
      </c>
      <c r="F2886" s="225" t="s">
        <v>3581</v>
      </c>
      <c r="G2886" s="223"/>
      <c r="H2886" s="224" t="s">
        <v>28</v>
      </c>
      <c r="I2886" s="226"/>
      <c r="J2886" s="223"/>
      <c r="K2886" s="223"/>
      <c r="L2886" s="227"/>
      <c r="M2886" s="228"/>
      <c r="N2886" s="229"/>
      <c r="O2886" s="229"/>
      <c r="P2886" s="229"/>
      <c r="Q2886" s="229"/>
      <c r="R2886" s="229"/>
      <c r="S2886" s="229"/>
      <c r="T2886" s="230"/>
      <c r="AT2886" s="231" t="s">
        <v>213</v>
      </c>
      <c r="AU2886" s="231" t="s">
        <v>84</v>
      </c>
      <c r="AV2886" s="15" t="s">
        <v>82</v>
      </c>
      <c r="AW2886" s="15" t="s">
        <v>35</v>
      </c>
      <c r="AX2886" s="15" t="s">
        <v>74</v>
      </c>
      <c r="AY2886" s="231" t="s">
        <v>197</v>
      </c>
    </row>
    <row r="2887" spans="1:65" s="13" customFormat="1" ht="11.25">
      <c r="B2887" s="199"/>
      <c r="C2887" s="200"/>
      <c r="D2887" s="201" t="s">
        <v>213</v>
      </c>
      <c r="E2887" s="202" t="s">
        <v>28</v>
      </c>
      <c r="F2887" s="203" t="s">
        <v>553</v>
      </c>
      <c r="G2887" s="200"/>
      <c r="H2887" s="204">
        <v>34.4</v>
      </c>
      <c r="I2887" s="205"/>
      <c r="J2887" s="200"/>
      <c r="K2887" s="200"/>
      <c r="L2887" s="206"/>
      <c r="M2887" s="207"/>
      <c r="N2887" s="208"/>
      <c r="O2887" s="208"/>
      <c r="P2887" s="208"/>
      <c r="Q2887" s="208"/>
      <c r="R2887" s="208"/>
      <c r="S2887" s="208"/>
      <c r="T2887" s="209"/>
      <c r="AT2887" s="210" t="s">
        <v>213</v>
      </c>
      <c r="AU2887" s="210" t="s">
        <v>84</v>
      </c>
      <c r="AV2887" s="13" t="s">
        <v>84</v>
      </c>
      <c r="AW2887" s="13" t="s">
        <v>35</v>
      </c>
      <c r="AX2887" s="13" t="s">
        <v>82</v>
      </c>
      <c r="AY2887" s="210" t="s">
        <v>197</v>
      </c>
    </row>
    <row r="2888" spans="1:65" s="2" customFormat="1" ht="11.25">
      <c r="A2888" s="37"/>
      <c r="B2888" s="38"/>
      <c r="C2888" s="39"/>
      <c r="D2888" s="201" t="s">
        <v>1651</v>
      </c>
      <c r="E2888" s="39"/>
      <c r="F2888" s="257" t="s">
        <v>1662</v>
      </c>
      <c r="G2888" s="39"/>
      <c r="H2888" s="39"/>
      <c r="I2888" s="39"/>
      <c r="J2888" s="39"/>
      <c r="K2888" s="39"/>
      <c r="L2888" s="42"/>
      <c r="M2888" s="197"/>
      <c r="N2888" s="198"/>
      <c r="O2888" s="67"/>
      <c r="P2888" s="67"/>
      <c r="Q2888" s="67"/>
      <c r="R2888" s="67"/>
      <c r="S2888" s="67"/>
      <c r="T2888" s="68"/>
      <c r="U2888" s="37"/>
      <c r="V2888" s="37"/>
      <c r="W2888" s="37"/>
      <c r="X2888" s="37"/>
      <c r="Y2888" s="37"/>
      <c r="Z2888" s="37"/>
      <c r="AA2888" s="37"/>
      <c r="AB2888" s="37"/>
      <c r="AC2888" s="37"/>
      <c r="AD2888" s="37"/>
      <c r="AE2888" s="37"/>
      <c r="AU2888" s="20" t="s">
        <v>84</v>
      </c>
    </row>
    <row r="2889" spans="1:65" s="2" customFormat="1" ht="11.25">
      <c r="A2889" s="37"/>
      <c r="B2889" s="38"/>
      <c r="C2889" s="39"/>
      <c r="D2889" s="201" t="s">
        <v>1651</v>
      </c>
      <c r="E2889" s="39"/>
      <c r="F2889" s="258" t="s">
        <v>1663</v>
      </c>
      <c r="G2889" s="39"/>
      <c r="H2889" s="259">
        <v>34.4</v>
      </c>
      <c r="I2889" s="39"/>
      <c r="J2889" s="39"/>
      <c r="K2889" s="39"/>
      <c r="L2889" s="42"/>
      <c r="M2889" s="197"/>
      <c r="N2889" s="198"/>
      <c r="O2889" s="67"/>
      <c r="P2889" s="67"/>
      <c r="Q2889" s="67"/>
      <c r="R2889" s="67"/>
      <c r="S2889" s="67"/>
      <c r="T2889" s="68"/>
      <c r="U2889" s="37"/>
      <c r="V2889" s="37"/>
      <c r="W2889" s="37"/>
      <c r="X2889" s="37"/>
      <c r="Y2889" s="37"/>
      <c r="Z2889" s="37"/>
      <c r="AA2889" s="37"/>
      <c r="AB2889" s="37"/>
      <c r="AC2889" s="37"/>
      <c r="AD2889" s="37"/>
      <c r="AE2889" s="37"/>
      <c r="AU2889" s="20" t="s">
        <v>84</v>
      </c>
    </row>
    <row r="2890" spans="1:65" s="2" customFormat="1" ht="16.5" customHeight="1">
      <c r="A2890" s="37"/>
      <c r="B2890" s="38"/>
      <c r="C2890" s="247" t="s">
        <v>3742</v>
      </c>
      <c r="D2890" s="247" t="s">
        <v>519</v>
      </c>
      <c r="E2890" s="248" t="s">
        <v>3743</v>
      </c>
      <c r="F2890" s="249" t="s">
        <v>3744</v>
      </c>
      <c r="G2890" s="250" t="s">
        <v>202</v>
      </c>
      <c r="H2890" s="251">
        <v>37.840000000000003</v>
      </c>
      <c r="I2890" s="252"/>
      <c r="J2890" s="253">
        <f>ROUND(I2890*H2890,2)</f>
        <v>0</v>
      </c>
      <c r="K2890" s="249" t="s">
        <v>28</v>
      </c>
      <c r="L2890" s="254"/>
      <c r="M2890" s="255" t="s">
        <v>28</v>
      </c>
      <c r="N2890" s="256" t="s">
        <v>45</v>
      </c>
      <c r="O2890" s="67"/>
      <c r="P2890" s="190">
        <f>O2890*H2890</f>
        <v>0</v>
      </c>
      <c r="Q2890" s="190">
        <v>0</v>
      </c>
      <c r="R2890" s="190">
        <f>Q2890*H2890</f>
        <v>0</v>
      </c>
      <c r="S2890" s="190">
        <v>0</v>
      </c>
      <c r="T2890" s="191">
        <f>S2890*H2890</f>
        <v>0</v>
      </c>
      <c r="U2890" s="37"/>
      <c r="V2890" s="37"/>
      <c r="W2890" s="37"/>
      <c r="X2890" s="37"/>
      <c r="Y2890" s="37"/>
      <c r="Z2890" s="37"/>
      <c r="AA2890" s="37"/>
      <c r="AB2890" s="37"/>
      <c r="AC2890" s="37"/>
      <c r="AD2890" s="37"/>
      <c r="AE2890" s="37"/>
      <c r="AR2890" s="192" t="s">
        <v>365</v>
      </c>
      <c r="AT2890" s="192" t="s">
        <v>519</v>
      </c>
      <c r="AU2890" s="192" t="s">
        <v>84</v>
      </c>
      <c r="AY2890" s="20" t="s">
        <v>197</v>
      </c>
      <c r="BE2890" s="193">
        <f>IF(N2890="základní",J2890,0)</f>
        <v>0</v>
      </c>
      <c r="BF2890" s="193">
        <f>IF(N2890="snížená",J2890,0)</f>
        <v>0</v>
      </c>
      <c r="BG2890" s="193">
        <f>IF(N2890="zákl. přenesená",J2890,0)</f>
        <v>0</v>
      </c>
      <c r="BH2890" s="193">
        <f>IF(N2890="sníž. přenesená",J2890,0)</f>
        <v>0</v>
      </c>
      <c r="BI2890" s="193">
        <f>IF(N2890="nulová",J2890,0)</f>
        <v>0</v>
      </c>
      <c r="BJ2890" s="20" t="s">
        <v>82</v>
      </c>
      <c r="BK2890" s="193">
        <f>ROUND(I2890*H2890,2)</f>
        <v>0</v>
      </c>
      <c r="BL2890" s="20" t="s">
        <v>283</v>
      </c>
      <c r="BM2890" s="192" t="s">
        <v>3745</v>
      </c>
    </row>
    <row r="2891" spans="1:65" s="13" customFormat="1" ht="11.25">
      <c r="B2891" s="199"/>
      <c r="C2891" s="200"/>
      <c r="D2891" s="201" t="s">
        <v>213</v>
      </c>
      <c r="E2891" s="200"/>
      <c r="F2891" s="203" t="s">
        <v>3746</v>
      </c>
      <c r="G2891" s="200"/>
      <c r="H2891" s="204">
        <v>37.840000000000003</v>
      </c>
      <c r="I2891" s="205"/>
      <c r="J2891" s="200"/>
      <c r="K2891" s="200"/>
      <c r="L2891" s="206"/>
      <c r="M2891" s="207"/>
      <c r="N2891" s="208"/>
      <c r="O2891" s="208"/>
      <c r="P2891" s="208"/>
      <c r="Q2891" s="208"/>
      <c r="R2891" s="208"/>
      <c r="S2891" s="208"/>
      <c r="T2891" s="209"/>
      <c r="AT2891" s="210" t="s">
        <v>213</v>
      </c>
      <c r="AU2891" s="210" t="s">
        <v>84</v>
      </c>
      <c r="AV2891" s="13" t="s">
        <v>84</v>
      </c>
      <c r="AW2891" s="13" t="s">
        <v>4</v>
      </c>
      <c r="AX2891" s="13" t="s">
        <v>82</v>
      </c>
      <c r="AY2891" s="210" t="s">
        <v>197</v>
      </c>
    </row>
    <row r="2892" spans="1:65" s="2" customFormat="1" ht="21.75" customHeight="1">
      <c r="A2892" s="37"/>
      <c r="B2892" s="38"/>
      <c r="C2892" s="181" t="s">
        <v>3747</v>
      </c>
      <c r="D2892" s="181" t="s">
        <v>199</v>
      </c>
      <c r="E2892" s="182" t="s">
        <v>3748</v>
      </c>
      <c r="F2892" s="183" t="s">
        <v>3749</v>
      </c>
      <c r="G2892" s="184" t="s">
        <v>202</v>
      </c>
      <c r="H2892" s="185">
        <v>271.60000000000002</v>
      </c>
      <c r="I2892" s="186"/>
      <c r="J2892" s="187">
        <f>ROUND(I2892*H2892,2)</f>
        <v>0</v>
      </c>
      <c r="K2892" s="183" t="s">
        <v>203</v>
      </c>
      <c r="L2892" s="42"/>
      <c r="M2892" s="188" t="s">
        <v>28</v>
      </c>
      <c r="N2892" s="189" t="s">
        <v>45</v>
      </c>
      <c r="O2892" s="67"/>
      <c r="P2892" s="190">
        <f>O2892*H2892</f>
        <v>0</v>
      </c>
      <c r="Q2892" s="190">
        <v>4.0000000000000002E-4</v>
      </c>
      <c r="R2892" s="190">
        <f>Q2892*H2892</f>
        <v>0.10864000000000001</v>
      </c>
      <c r="S2892" s="190">
        <v>0</v>
      </c>
      <c r="T2892" s="191">
        <f>S2892*H2892</f>
        <v>0</v>
      </c>
      <c r="U2892" s="37"/>
      <c r="V2892" s="37"/>
      <c r="W2892" s="37"/>
      <c r="X2892" s="37"/>
      <c r="Y2892" s="37"/>
      <c r="Z2892" s="37"/>
      <c r="AA2892" s="37"/>
      <c r="AB2892" s="37"/>
      <c r="AC2892" s="37"/>
      <c r="AD2892" s="37"/>
      <c r="AE2892" s="37"/>
      <c r="AR2892" s="192" t="s">
        <v>283</v>
      </c>
      <c r="AT2892" s="192" t="s">
        <v>199</v>
      </c>
      <c r="AU2892" s="192" t="s">
        <v>84</v>
      </c>
      <c r="AY2892" s="20" t="s">
        <v>197</v>
      </c>
      <c r="BE2892" s="193">
        <f>IF(N2892="základní",J2892,0)</f>
        <v>0</v>
      </c>
      <c r="BF2892" s="193">
        <f>IF(N2892="snížená",J2892,0)</f>
        <v>0</v>
      </c>
      <c r="BG2892" s="193">
        <f>IF(N2892="zákl. přenesená",J2892,0)</f>
        <v>0</v>
      </c>
      <c r="BH2892" s="193">
        <f>IF(N2892="sníž. přenesená",J2892,0)</f>
        <v>0</v>
      </c>
      <c r="BI2892" s="193">
        <f>IF(N2892="nulová",J2892,0)</f>
        <v>0</v>
      </c>
      <c r="BJ2892" s="20" t="s">
        <v>82</v>
      </c>
      <c r="BK2892" s="193">
        <f>ROUND(I2892*H2892,2)</f>
        <v>0</v>
      </c>
      <c r="BL2892" s="20" t="s">
        <v>283</v>
      </c>
      <c r="BM2892" s="192" t="s">
        <v>3750</v>
      </c>
    </row>
    <row r="2893" spans="1:65" s="2" customFormat="1" ht="11.25">
      <c r="A2893" s="37"/>
      <c r="B2893" s="38"/>
      <c r="C2893" s="39"/>
      <c r="D2893" s="194" t="s">
        <v>206</v>
      </c>
      <c r="E2893" s="39"/>
      <c r="F2893" s="195" t="s">
        <v>3751</v>
      </c>
      <c r="G2893" s="39"/>
      <c r="H2893" s="39"/>
      <c r="I2893" s="196"/>
      <c r="J2893" s="39"/>
      <c r="K2893" s="39"/>
      <c r="L2893" s="42"/>
      <c r="M2893" s="197"/>
      <c r="N2893" s="198"/>
      <c r="O2893" s="67"/>
      <c r="P2893" s="67"/>
      <c r="Q2893" s="67"/>
      <c r="R2893" s="67"/>
      <c r="S2893" s="67"/>
      <c r="T2893" s="68"/>
      <c r="U2893" s="37"/>
      <c r="V2893" s="37"/>
      <c r="W2893" s="37"/>
      <c r="X2893" s="37"/>
      <c r="Y2893" s="37"/>
      <c r="Z2893" s="37"/>
      <c r="AA2893" s="37"/>
      <c r="AB2893" s="37"/>
      <c r="AC2893" s="37"/>
      <c r="AD2893" s="37"/>
      <c r="AE2893" s="37"/>
      <c r="AT2893" s="20" t="s">
        <v>206</v>
      </c>
      <c r="AU2893" s="20" t="s">
        <v>84</v>
      </c>
    </row>
    <row r="2894" spans="1:65" s="15" customFormat="1" ht="11.25">
      <c r="B2894" s="222"/>
      <c r="C2894" s="223"/>
      <c r="D2894" s="201" t="s">
        <v>213</v>
      </c>
      <c r="E2894" s="224" t="s">
        <v>28</v>
      </c>
      <c r="F2894" s="225" t="s">
        <v>3581</v>
      </c>
      <c r="G2894" s="223"/>
      <c r="H2894" s="224" t="s">
        <v>28</v>
      </c>
      <c r="I2894" s="226"/>
      <c r="J2894" s="223"/>
      <c r="K2894" s="223"/>
      <c r="L2894" s="227"/>
      <c r="M2894" s="228"/>
      <c r="N2894" s="229"/>
      <c r="O2894" s="229"/>
      <c r="P2894" s="229"/>
      <c r="Q2894" s="229"/>
      <c r="R2894" s="229"/>
      <c r="S2894" s="229"/>
      <c r="T2894" s="230"/>
      <c r="AT2894" s="231" t="s">
        <v>213</v>
      </c>
      <c r="AU2894" s="231" t="s">
        <v>84</v>
      </c>
      <c r="AV2894" s="15" t="s">
        <v>82</v>
      </c>
      <c r="AW2894" s="15" t="s">
        <v>35</v>
      </c>
      <c r="AX2894" s="15" t="s">
        <v>74</v>
      </c>
      <c r="AY2894" s="231" t="s">
        <v>197</v>
      </c>
    </row>
    <row r="2895" spans="1:65" s="13" customFormat="1" ht="11.25">
      <c r="B2895" s="199"/>
      <c r="C2895" s="200"/>
      <c r="D2895" s="201" t="s">
        <v>213</v>
      </c>
      <c r="E2895" s="202" t="s">
        <v>28</v>
      </c>
      <c r="F2895" s="203" t="s">
        <v>547</v>
      </c>
      <c r="G2895" s="200"/>
      <c r="H2895" s="204">
        <v>122.2</v>
      </c>
      <c r="I2895" s="205"/>
      <c r="J2895" s="200"/>
      <c r="K2895" s="200"/>
      <c r="L2895" s="206"/>
      <c r="M2895" s="207"/>
      <c r="N2895" s="208"/>
      <c r="O2895" s="208"/>
      <c r="P2895" s="208"/>
      <c r="Q2895" s="208"/>
      <c r="R2895" s="208"/>
      <c r="S2895" s="208"/>
      <c r="T2895" s="209"/>
      <c r="AT2895" s="210" t="s">
        <v>213</v>
      </c>
      <c r="AU2895" s="210" t="s">
        <v>84</v>
      </c>
      <c r="AV2895" s="13" t="s">
        <v>84</v>
      </c>
      <c r="AW2895" s="13" t="s">
        <v>35</v>
      </c>
      <c r="AX2895" s="13" t="s">
        <v>74</v>
      </c>
      <c r="AY2895" s="210" t="s">
        <v>197</v>
      </c>
    </row>
    <row r="2896" spans="1:65" s="13" customFormat="1" ht="11.25">
      <c r="B2896" s="199"/>
      <c r="C2896" s="200"/>
      <c r="D2896" s="201" t="s">
        <v>213</v>
      </c>
      <c r="E2896" s="202" t="s">
        <v>28</v>
      </c>
      <c r="F2896" s="203" t="s">
        <v>550</v>
      </c>
      <c r="G2896" s="200"/>
      <c r="H2896" s="204">
        <v>55.7</v>
      </c>
      <c r="I2896" s="205"/>
      <c r="J2896" s="200"/>
      <c r="K2896" s="200"/>
      <c r="L2896" s="206"/>
      <c r="M2896" s="207"/>
      <c r="N2896" s="208"/>
      <c r="O2896" s="208"/>
      <c r="P2896" s="208"/>
      <c r="Q2896" s="208"/>
      <c r="R2896" s="208"/>
      <c r="S2896" s="208"/>
      <c r="T2896" s="209"/>
      <c r="AT2896" s="210" t="s">
        <v>213</v>
      </c>
      <c r="AU2896" s="210" t="s">
        <v>84</v>
      </c>
      <c r="AV2896" s="13" t="s">
        <v>84</v>
      </c>
      <c r="AW2896" s="13" t="s">
        <v>35</v>
      </c>
      <c r="AX2896" s="13" t="s">
        <v>74</v>
      </c>
      <c r="AY2896" s="210" t="s">
        <v>197</v>
      </c>
    </row>
    <row r="2897" spans="1:65" s="13" customFormat="1" ht="11.25">
      <c r="B2897" s="199"/>
      <c r="C2897" s="200"/>
      <c r="D2897" s="201" t="s">
        <v>213</v>
      </c>
      <c r="E2897" s="202" t="s">
        <v>28</v>
      </c>
      <c r="F2897" s="203" t="s">
        <v>564</v>
      </c>
      <c r="G2897" s="200"/>
      <c r="H2897" s="204">
        <v>93.7</v>
      </c>
      <c r="I2897" s="205"/>
      <c r="J2897" s="200"/>
      <c r="K2897" s="200"/>
      <c r="L2897" s="206"/>
      <c r="M2897" s="207"/>
      <c r="N2897" s="208"/>
      <c r="O2897" s="208"/>
      <c r="P2897" s="208"/>
      <c r="Q2897" s="208"/>
      <c r="R2897" s="208"/>
      <c r="S2897" s="208"/>
      <c r="T2897" s="209"/>
      <c r="AT2897" s="210" t="s">
        <v>213</v>
      </c>
      <c r="AU2897" s="210" t="s">
        <v>84</v>
      </c>
      <c r="AV2897" s="13" t="s">
        <v>84</v>
      </c>
      <c r="AW2897" s="13" t="s">
        <v>35</v>
      </c>
      <c r="AX2897" s="13" t="s">
        <v>74</v>
      </c>
      <c r="AY2897" s="210" t="s">
        <v>197</v>
      </c>
    </row>
    <row r="2898" spans="1:65" s="14" customFormat="1" ht="11.25">
      <c r="B2898" s="211"/>
      <c r="C2898" s="212"/>
      <c r="D2898" s="201" t="s">
        <v>213</v>
      </c>
      <c r="E2898" s="213" t="s">
        <v>28</v>
      </c>
      <c r="F2898" s="214" t="s">
        <v>226</v>
      </c>
      <c r="G2898" s="212"/>
      <c r="H2898" s="215">
        <v>271.60000000000002</v>
      </c>
      <c r="I2898" s="216"/>
      <c r="J2898" s="212"/>
      <c r="K2898" s="212"/>
      <c r="L2898" s="217"/>
      <c r="M2898" s="218"/>
      <c r="N2898" s="219"/>
      <c r="O2898" s="219"/>
      <c r="P2898" s="219"/>
      <c r="Q2898" s="219"/>
      <c r="R2898" s="219"/>
      <c r="S2898" s="219"/>
      <c r="T2898" s="220"/>
      <c r="AT2898" s="221" t="s">
        <v>213</v>
      </c>
      <c r="AU2898" s="221" t="s">
        <v>84</v>
      </c>
      <c r="AV2898" s="14" t="s">
        <v>204</v>
      </c>
      <c r="AW2898" s="14" t="s">
        <v>35</v>
      </c>
      <c r="AX2898" s="14" t="s">
        <v>82</v>
      </c>
      <c r="AY2898" s="221" t="s">
        <v>197</v>
      </c>
    </row>
    <row r="2899" spans="1:65" s="2" customFormat="1" ht="11.25">
      <c r="A2899" s="37"/>
      <c r="B2899" s="38"/>
      <c r="C2899" s="39"/>
      <c r="D2899" s="201" t="s">
        <v>1651</v>
      </c>
      <c r="E2899" s="39"/>
      <c r="F2899" s="257" t="s">
        <v>1657</v>
      </c>
      <c r="G2899" s="39"/>
      <c r="H2899" s="39"/>
      <c r="I2899" s="39"/>
      <c r="J2899" s="39"/>
      <c r="K2899" s="39"/>
      <c r="L2899" s="42"/>
      <c r="M2899" s="197"/>
      <c r="N2899" s="198"/>
      <c r="O2899" s="67"/>
      <c r="P2899" s="67"/>
      <c r="Q2899" s="67"/>
      <c r="R2899" s="67"/>
      <c r="S2899" s="67"/>
      <c r="T2899" s="68"/>
      <c r="U2899" s="37"/>
      <c r="V2899" s="37"/>
      <c r="W2899" s="37"/>
      <c r="X2899" s="37"/>
      <c r="Y2899" s="37"/>
      <c r="Z2899" s="37"/>
      <c r="AA2899" s="37"/>
      <c r="AB2899" s="37"/>
      <c r="AC2899" s="37"/>
      <c r="AD2899" s="37"/>
      <c r="AE2899" s="37"/>
      <c r="AU2899" s="20" t="s">
        <v>84</v>
      </c>
    </row>
    <row r="2900" spans="1:65" s="2" customFormat="1" ht="11.25">
      <c r="A2900" s="37"/>
      <c r="B2900" s="38"/>
      <c r="C2900" s="39"/>
      <c r="D2900" s="201" t="s">
        <v>1651</v>
      </c>
      <c r="E2900" s="39"/>
      <c r="F2900" s="258" t="s">
        <v>1658</v>
      </c>
      <c r="G2900" s="39"/>
      <c r="H2900" s="259">
        <v>0</v>
      </c>
      <c r="I2900" s="39"/>
      <c r="J2900" s="39"/>
      <c r="K2900" s="39"/>
      <c r="L2900" s="42"/>
      <c r="M2900" s="197"/>
      <c r="N2900" s="198"/>
      <c r="O2900" s="67"/>
      <c r="P2900" s="67"/>
      <c r="Q2900" s="67"/>
      <c r="R2900" s="67"/>
      <c r="S2900" s="67"/>
      <c r="T2900" s="68"/>
      <c r="U2900" s="37"/>
      <c r="V2900" s="37"/>
      <c r="W2900" s="37"/>
      <c r="X2900" s="37"/>
      <c r="Y2900" s="37"/>
      <c r="Z2900" s="37"/>
      <c r="AA2900" s="37"/>
      <c r="AB2900" s="37"/>
      <c r="AC2900" s="37"/>
      <c r="AD2900" s="37"/>
      <c r="AE2900" s="37"/>
      <c r="AU2900" s="20" t="s">
        <v>84</v>
      </c>
    </row>
    <row r="2901" spans="1:65" s="2" customFormat="1" ht="11.25">
      <c r="A2901" s="37"/>
      <c r="B2901" s="38"/>
      <c r="C2901" s="39"/>
      <c r="D2901" s="201" t="s">
        <v>1651</v>
      </c>
      <c r="E2901" s="39"/>
      <c r="F2901" s="258" t="s">
        <v>1659</v>
      </c>
      <c r="G2901" s="39"/>
      <c r="H2901" s="259">
        <v>122.2</v>
      </c>
      <c r="I2901" s="39"/>
      <c r="J2901" s="39"/>
      <c r="K2901" s="39"/>
      <c r="L2901" s="42"/>
      <c r="M2901" s="197"/>
      <c r="N2901" s="198"/>
      <c r="O2901" s="67"/>
      <c r="P2901" s="67"/>
      <c r="Q2901" s="67"/>
      <c r="R2901" s="67"/>
      <c r="S2901" s="67"/>
      <c r="T2901" s="68"/>
      <c r="U2901" s="37"/>
      <c r="V2901" s="37"/>
      <c r="W2901" s="37"/>
      <c r="X2901" s="37"/>
      <c r="Y2901" s="37"/>
      <c r="Z2901" s="37"/>
      <c r="AA2901" s="37"/>
      <c r="AB2901" s="37"/>
      <c r="AC2901" s="37"/>
      <c r="AD2901" s="37"/>
      <c r="AE2901" s="37"/>
      <c r="AU2901" s="20" t="s">
        <v>84</v>
      </c>
    </row>
    <row r="2902" spans="1:65" s="2" customFormat="1" ht="11.25">
      <c r="A2902" s="37"/>
      <c r="B2902" s="38"/>
      <c r="C2902" s="39"/>
      <c r="D2902" s="201" t="s">
        <v>1651</v>
      </c>
      <c r="E2902" s="39"/>
      <c r="F2902" s="257" t="s">
        <v>1660</v>
      </c>
      <c r="G2902" s="39"/>
      <c r="H2902" s="39"/>
      <c r="I2902" s="39"/>
      <c r="J2902" s="39"/>
      <c r="K2902" s="39"/>
      <c r="L2902" s="42"/>
      <c r="M2902" s="197"/>
      <c r="N2902" s="198"/>
      <c r="O2902" s="67"/>
      <c r="P2902" s="67"/>
      <c r="Q2902" s="67"/>
      <c r="R2902" s="67"/>
      <c r="S2902" s="67"/>
      <c r="T2902" s="68"/>
      <c r="U2902" s="37"/>
      <c r="V2902" s="37"/>
      <c r="W2902" s="37"/>
      <c r="X2902" s="37"/>
      <c r="Y2902" s="37"/>
      <c r="Z2902" s="37"/>
      <c r="AA2902" s="37"/>
      <c r="AB2902" s="37"/>
      <c r="AC2902" s="37"/>
      <c r="AD2902" s="37"/>
      <c r="AE2902" s="37"/>
      <c r="AU2902" s="20" t="s">
        <v>84</v>
      </c>
    </row>
    <row r="2903" spans="1:65" s="2" customFormat="1" ht="11.25">
      <c r="A2903" s="37"/>
      <c r="B2903" s="38"/>
      <c r="C2903" s="39"/>
      <c r="D2903" s="201" t="s">
        <v>1651</v>
      </c>
      <c r="E2903" s="39"/>
      <c r="F2903" s="258" t="s">
        <v>1661</v>
      </c>
      <c r="G2903" s="39"/>
      <c r="H2903" s="259">
        <v>55.7</v>
      </c>
      <c r="I2903" s="39"/>
      <c r="J2903" s="39"/>
      <c r="K2903" s="39"/>
      <c r="L2903" s="42"/>
      <c r="M2903" s="197"/>
      <c r="N2903" s="198"/>
      <c r="O2903" s="67"/>
      <c r="P2903" s="67"/>
      <c r="Q2903" s="67"/>
      <c r="R2903" s="67"/>
      <c r="S2903" s="67"/>
      <c r="T2903" s="68"/>
      <c r="U2903" s="37"/>
      <c r="V2903" s="37"/>
      <c r="W2903" s="37"/>
      <c r="X2903" s="37"/>
      <c r="Y2903" s="37"/>
      <c r="Z2903" s="37"/>
      <c r="AA2903" s="37"/>
      <c r="AB2903" s="37"/>
      <c r="AC2903" s="37"/>
      <c r="AD2903" s="37"/>
      <c r="AE2903" s="37"/>
      <c r="AU2903" s="20" t="s">
        <v>84</v>
      </c>
    </row>
    <row r="2904" spans="1:65" s="2" customFormat="1" ht="11.25">
      <c r="A2904" s="37"/>
      <c r="B2904" s="38"/>
      <c r="C2904" s="39"/>
      <c r="D2904" s="201" t="s">
        <v>1651</v>
      </c>
      <c r="E2904" s="39"/>
      <c r="F2904" s="257" t="s">
        <v>1735</v>
      </c>
      <c r="G2904" s="39"/>
      <c r="H2904" s="39"/>
      <c r="I2904" s="39"/>
      <c r="J2904" s="39"/>
      <c r="K2904" s="39"/>
      <c r="L2904" s="42"/>
      <c r="M2904" s="197"/>
      <c r="N2904" s="198"/>
      <c r="O2904" s="67"/>
      <c r="P2904" s="67"/>
      <c r="Q2904" s="67"/>
      <c r="R2904" s="67"/>
      <c r="S2904" s="67"/>
      <c r="T2904" s="68"/>
      <c r="U2904" s="37"/>
      <c r="V2904" s="37"/>
      <c r="W2904" s="37"/>
      <c r="X2904" s="37"/>
      <c r="Y2904" s="37"/>
      <c r="Z2904" s="37"/>
      <c r="AA2904" s="37"/>
      <c r="AB2904" s="37"/>
      <c r="AC2904" s="37"/>
      <c r="AD2904" s="37"/>
      <c r="AE2904" s="37"/>
      <c r="AU2904" s="20" t="s">
        <v>84</v>
      </c>
    </row>
    <row r="2905" spans="1:65" s="2" customFormat="1" ht="11.25">
      <c r="A2905" s="37"/>
      <c r="B2905" s="38"/>
      <c r="C2905" s="39"/>
      <c r="D2905" s="201" t="s">
        <v>1651</v>
      </c>
      <c r="E2905" s="39"/>
      <c r="F2905" s="258" t="s">
        <v>1736</v>
      </c>
      <c r="G2905" s="39"/>
      <c r="H2905" s="259">
        <v>93.7</v>
      </c>
      <c r="I2905" s="39"/>
      <c r="J2905" s="39"/>
      <c r="K2905" s="39"/>
      <c r="L2905" s="42"/>
      <c r="M2905" s="197"/>
      <c r="N2905" s="198"/>
      <c r="O2905" s="67"/>
      <c r="P2905" s="67"/>
      <c r="Q2905" s="67"/>
      <c r="R2905" s="67"/>
      <c r="S2905" s="67"/>
      <c r="T2905" s="68"/>
      <c r="U2905" s="37"/>
      <c r="V2905" s="37"/>
      <c r="W2905" s="37"/>
      <c r="X2905" s="37"/>
      <c r="Y2905" s="37"/>
      <c r="Z2905" s="37"/>
      <c r="AA2905" s="37"/>
      <c r="AB2905" s="37"/>
      <c r="AC2905" s="37"/>
      <c r="AD2905" s="37"/>
      <c r="AE2905" s="37"/>
      <c r="AU2905" s="20" t="s">
        <v>84</v>
      </c>
    </row>
    <row r="2906" spans="1:65" s="2" customFormat="1" ht="16.5" customHeight="1">
      <c r="A2906" s="37"/>
      <c r="B2906" s="38"/>
      <c r="C2906" s="247" t="s">
        <v>3752</v>
      </c>
      <c r="D2906" s="247" t="s">
        <v>519</v>
      </c>
      <c r="E2906" s="248" t="s">
        <v>3753</v>
      </c>
      <c r="F2906" s="249" t="s">
        <v>3754</v>
      </c>
      <c r="G2906" s="250" t="s">
        <v>202</v>
      </c>
      <c r="H2906" s="251">
        <v>298.76</v>
      </c>
      <c r="I2906" s="252"/>
      <c r="J2906" s="253">
        <f>ROUND(I2906*H2906,2)</f>
        <v>0</v>
      </c>
      <c r="K2906" s="249" t="s">
        <v>28</v>
      </c>
      <c r="L2906" s="254"/>
      <c r="M2906" s="255" t="s">
        <v>28</v>
      </c>
      <c r="N2906" s="256" t="s">
        <v>45</v>
      </c>
      <c r="O2906" s="67"/>
      <c r="P2906" s="190">
        <f>O2906*H2906</f>
        <v>0</v>
      </c>
      <c r="Q2906" s="190">
        <v>3.3999999999999998E-3</v>
      </c>
      <c r="R2906" s="190">
        <f>Q2906*H2906</f>
        <v>1.015784</v>
      </c>
      <c r="S2906" s="190">
        <v>0</v>
      </c>
      <c r="T2906" s="191">
        <f>S2906*H2906</f>
        <v>0</v>
      </c>
      <c r="U2906" s="37"/>
      <c r="V2906" s="37"/>
      <c r="W2906" s="37"/>
      <c r="X2906" s="37"/>
      <c r="Y2906" s="37"/>
      <c r="Z2906" s="37"/>
      <c r="AA2906" s="37"/>
      <c r="AB2906" s="37"/>
      <c r="AC2906" s="37"/>
      <c r="AD2906" s="37"/>
      <c r="AE2906" s="37"/>
      <c r="AR2906" s="192" t="s">
        <v>365</v>
      </c>
      <c r="AT2906" s="192" t="s">
        <v>519</v>
      </c>
      <c r="AU2906" s="192" t="s">
        <v>84</v>
      </c>
      <c r="AY2906" s="20" t="s">
        <v>197</v>
      </c>
      <c r="BE2906" s="193">
        <f>IF(N2906="základní",J2906,0)</f>
        <v>0</v>
      </c>
      <c r="BF2906" s="193">
        <f>IF(N2906="snížená",J2906,0)</f>
        <v>0</v>
      </c>
      <c r="BG2906" s="193">
        <f>IF(N2906="zákl. přenesená",J2906,0)</f>
        <v>0</v>
      </c>
      <c r="BH2906" s="193">
        <f>IF(N2906="sníž. přenesená",J2906,0)</f>
        <v>0</v>
      </c>
      <c r="BI2906" s="193">
        <f>IF(N2906="nulová",J2906,0)</f>
        <v>0</v>
      </c>
      <c r="BJ2906" s="20" t="s">
        <v>82</v>
      </c>
      <c r="BK2906" s="193">
        <f>ROUND(I2906*H2906,2)</f>
        <v>0</v>
      </c>
      <c r="BL2906" s="20" t="s">
        <v>283</v>
      </c>
      <c r="BM2906" s="192" t="s">
        <v>3755</v>
      </c>
    </row>
    <row r="2907" spans="1:65" s="13" customFormat="1" ht="11.25">
      <c r="B2907" s="199"/>
      <c r="C2907" s="200"/>
      <c r="D2907" s="201" t="s">
        <v>213</v>
      </c>
      <c r="E2907" s="200"/>
      <c r="F2907" s="203" t="s">
        <v>3756</v>
      </c>
      <c r="G2907" s="200"/>
      <c r="H2907" s="204">
        <v>298.76</v>
      </c>
      <c r="I2907" s="205"/>
      <c r="J2907" s="200"/>
      <c r="K2907" s="200"/>
      <c r="L2907" s="206"/>
      <c r="M2907" s="207"/>
      <c r="N2907" s="208"/>
      <c r="O2907" s="208"/>
      <c r="P2907" s="208"/>
      <c r="Q2907" s="208"/>
      <c r="R2907" s="208"/>
      <c r="S2907" s="208"/>
      <c r="T2907" s="209"/>
      <c r="AT2907" s="210" t="s">
        <v>213</v>
      </c>
      <c r="AU2907" s="210" t="s">
        <v>84</v>
      </c>
      <c r="AV2907" s="13" t="s">
        <v>84</v>
      </c>
      <c r="AW2907" s="13" t="s">
        <v>4</v>
      </c>
      <c r="AX2907" s="13" t="s">
        <v>82</v>
      </c>
      <c r="AY2907" s="210" t="s">
        <v>197</v>
      </c>
    </row>
    <row r="2908" spans="1:65" s="2" customFormat="1" ht="16.5" customHeight="1">
      <c r="A2908" s="37"/>
      <c r="B2908" s="38"/>
      <c r="C2908" s="181" t="s">
        <v>3757</v>
      </c>
      <c r="D2908" s="181" t="s">
        <v>199</v>
      </c>
      <c r="E2908" s="182" t="s">
        <v>3758</v>
      </c>
      <c r="F2908" s="183" t="s">
        <v>3759</v>
      </c>
      <c r="G2908" s="184" t="s">
        <v>265</v>
      </c>
      <c r="H2908" s="185">
        <v>150</v>
      </c>
      <c r="I2908" s="186"/>
      <c r="J2908" s="187">
        <f>ROUND(I2908*H2908,2)</f>
        <v>0</v>
      </c>
      <c r="K2908" s="183" t="s">
        <v>203</v>
      </c>
      <c r="L2908" s="42"/>
      <c r="M2908" s="188" t="s">
        <v>28</v>
      </c>
      <c r="N2908" s="189" t="s">
        <v>45</v>
      </c>
      <c r="O2908" s="67"/>
      <c r="P2908" s="190">
        <f>O2908*H2908</f>
        <v>0</v>
      </c>
      <c r="Q2908" s="190">
        <v>2.0000000000000002E-5</v>
      </c>
      <c r="R2908" s="190">
        <f>Q2908*H2908</f>
        <v>3.0000000000000001E-3</v>
      </c>
      <c r="S2908" s="190">
        <v>0</v>
      </c>
      <c r="T2908" s="191">
        <f>S2908*H2908</f>
        <v>0</v>
      </c>
      <c r="U2908" s="37"/>
      <c r="V2908" s="37"/>
      <c r="W2908" s="37"/>
      <c r="X2908" s="37"/>
      <c r="Y2908" s="37"/>
      <c r="Z2908" s="37"/>
      <c r="AA2908" s="37"/>
      <c r="AB2908" s="37"/>
      <c r="AC2908" s="37"/>
      <c r="AD2908" s="37"/>
      <c r="AE2908" s="37"/>
      <c r="AR2908" s="192" t="s">
        <v>283</v>
      </c>
      <c r="AT2908" s="192" t="s">
        <v>199</v>
      </c>
      <c r="AU2908" s="192" t="s">
        <v>84</v>
      </c>
      <c r="AY2908" s="20" t="s">
        <v>197</v>
      </c>
      <c r="BE2908" s="193">
        <f>IF(N2908="základní",J2908,0)</f>
        <v>0</v>
      </c>
      <c r="BF2908" s="193">
        <f>IF(N2908="snížená",J2908,0)</f>
        <v>0</v>
      </c>
      <c r="BG2908" s="193">
        <f>IF(N2908="zákl. přenesená",J2908,0)</f>
        <v>0</v>
      </c>
      <c r="BH2908" s="193">
        <f>IF(N2908="sníž. přenesená",J2908,0)</f>
        <v>0</v>
      </c>
      <c r="BI2908" s="193">
        <f>IF(N2908="nulová",J2908,0)</f>
        <v>0</v>
      </c>
      <c r="BJ2908" s="20" t="s">
        <v>82</v>
      </c>
      <c r="BK2908" s="193">
        <f>ROUND(I2908*H2908,2)</f>
        <v>0</v>
      </c>
      <c r="BL2908" s="20" t="s">
        <v>283</v>
      </c>
      <c r="BM2908" s="192" t="s">
        <v>3760</v>
      </c>
    </row>
    <row r="2909" spans="1:65" s="2" customFormat="1" ht="11.25">
      <c r="A2909" s="37"/>
      <c r="B2909" s="38"/>
      <c r="C2909" s="39"/>
      <c r="D2909" s="194" t="s">
        <v>206</v>
      </c>
      <c r="E2909" s="39"/>
      <c r="F2909" s="195" t="s">
        <v>3761</v>
      </c>
      <c r="G2909" s="39"/>
      <c r="H2909" s="39"/>
      <c r="I2909" s="196"/>
      <c r="J2909" s="39"/>
      <c r="K2909" s="39"/>
      <c r="L2909" s="42"/>
      <c r="M2909" s="197"/>
      <c r="N2909" s="198"/>
      <c r="O2909" s="67"/>
      <c r="P2909" s="67"/>
      <c r="Q2909" s="67"/>
      <c r="R2909" s="67"/>
      <c r="S2909" s="67"/>
      <c r="T2909" s="68"/>
      <c r="U2909" s="37"/>
      <c r="V2909" s="37"/>
      <c r="W2909" s="37"/>
      <c r="X2909" s="37"/>
      <c r="Y2909" s="37"/>
      <c r="Z2909" s="37"/>
      <c r="AA2909" s="37"/>
      <c r="AB2909" s="37"/>
      <c r="AC2909" s="37"/>
      <c r="AD2909" s="37"/>
      <c r="AE2909" s="37"/>
      <c r="AT2909" s="20" t="s">
        <v>206</v>
      </c>
      <c r="AU2909" s="20" t="s">
        <v>84</v>
      </c>
    </row>
    <row r="2910" spans="1:65" s="2" customFormat="1" ht="16.5" customHeight="1">
      <c r="A2910" s="37"/>
      <c r="B2910" s="38"/>
      <c r="C2910" s="181" t="s">
        <v>3762</v>
      </c>
      <c r="D2910" s="181" t="s">
        <v>199</v>
      </c>
      <c r="E2910" s="182" t="s">
        <v>3763</v>
      </c>
      <c r="F2910" s="183" t="s">
        <v>3764</v>
      </c>
      <c r="G2910" s="184" t="s">
        <v>265</v>
      </c>
      <c r="H2910" s="185">
        <v>288.95</v>
      </c>
      <c r="I2910" s="186"/>
      <c r="J2910" s="187">
        <f>ROUND(I2910*H2910,2)</f>
        <v>0</v>
      </c>
      <c r="K2910" s="183" t="s">
        <v>203</v>
      </c>
      <c r="L2910" s="42"/>
      <c r="M2910" s="188" t="s">
        <v>28</v>
      </c>
      <c r="N2910" s="189" t="s">
        <v>45</v>
      </c>
      <c r="O2910" s="67"/>
      <c r="P2910" s="190">
        <f>O2910*H2910</f>
        <v>0</v>
      </c>
      <c r="Q2910" s="190">
        <v>1.0000000000000001E-5</v>
      </c>
      <c r="R2910" s="190">
        <f>Q2910*H2910</f>
        <v>2.8895000000000001E-3</v>
      </c>
      <c r="S2910" s="190">
        <v>0</v>
      </c>
      <c r="T2910" s="191">
        <f>S2910*H2910</f>
        <v>0</v>
      </c>
      <c r="U2910" s="37"/>
      <c r="V2910" s="37"/>
      <c r="W2910" s="37"/>
      <c r="X2910" s="37"/>
      <c r="Y2910" s="37"/>
      <c r="Z2910" s="37"/>
      <c r="AA2910" s="37"/>
      <c r="AB2910" s="37"/>
      <c r="AC2910" s="37"/>
      <c r="AD2910" s="37"/>
      <c r="AE2910" s="37"/>
      <c r="AR2910" s="192" t="s">
        <v>283</v>
      </c>
      <c r="AT2910" s="192" t="s">
        <v>199</v>
      </c>
      <c r="AU2910" s="192" t="s">
        <v>84</v>
      </c>
      <c r="AY2910" s="20" t="s">
        <v>197</v>
      </c>
      <c r="BE2910" s="193">
        <f>IF(N2910="základní",J2910,0)</f>
        <v>0</v>
      </c>
      <c r="BF2910" s="193">
        <f>IF(N2910="snížená",J2910,0)</f>
        <v>0</v>
      </c>
      <c r="BG2910" s="193">
        <f>IF(N2910="zákl. přenesená",J2910,0)</f>
        <v>0</v>
      </c>
      <c r="BH2910" s="193">
        <f>IF(N2910="sníž. přenesená",J2910,0)</f>
        <v>0</v>
      </c>
      <c r="BI2910" s="193">
        <f>IF(N2910="nulová",J2910,0)</f>
        <v>0</v>
      </c>
      <c r="BJ2910" s="20" t="s">
        <v>82</v>
      </c>
      <c r="BK2910" s="193">
        <f>ROUND(I2910*H2910,2)</f>
        <v>0</v>
      </c>
      <c r="BL2910" s="20" t="s">
        <v>283</v>
      </c>
      <c r="BM2910" s="192" t="s">
        <v>3765</v>
      </c>
    </row>
    <row r="2911" spans="1:65" s="2" customFormat="1" ht="11.25">
      <c r="A2911" s="37"/>
      <c r="B2911" s="38"/>
      <c r="C2911" s="39"/>
      <c r="D2911" s="194" t="s">
        <v>206</v>
      </c>
      <c r="E2911" s="39"/>
      <c r="F2911" s="195" t="s">
        <v>3766</v>
      </c>
      <c r="G2911" s="39"/>
      <c r="H2911" s="39"/>
      <c r="I2911" s="196"/>
      <c r="J2911" s="39"/>
      <c r="K2911" s="39"/>
      <c r="L2911" s="42"/>
      <c r="M2911" s="197"/>
      <c r="N2911" s="198"/>
      <c r="O2911" s="67"/>
      <c r="P2911" s="67"/>
      <c r="Q2911" s="67"/>
      <c r="R2911" s="67"/>
      <c r="S2911" s="67"/>
      <c r="T2911" s="68"/>
      <c r="U2911" s="37"/>
      <c r="V2911" s="37"/>
      <c r="W2911" s="37"/>
      <c r="X2911" s="37"/>
      <c r="Y2911" s="37"/>
      <c r="Z2911" s="37"/>
      <c r="AA2911" s="37"/>
      <c r="AB2911" s="37"/>
      <c r="AC2911" s="37"/>
      <c r="AD2911" s="37"/>
      <c r="AE2911" s="37"/>
      <c r="AT2911" s="20" t="s">
        <v>206</v>
      </c>
      <c r="AU2911" s="20" t="s">
        <v>84</v>
      </c>
    </row>
    <row r="2912" spans="1:65" s="15" customFormat="1" ht="11.25">
      <c r="B2912" s="222"/>
      <c r="C2912" s="223"/>
      <c r="D2912" s="201" t="s">
        <v>213</v>
      </c>
      <c r="E2912" s="224" t="s">
        <v>28</v>
      </c>
      <c r="F2912" s="225" t="s">
        <v>3581</v>
      </c>
      <c r="G2912" s="223"/>
      <c r="H2912" s="224" t="s">
        <v>28</v>
      </c>
      <c r="I2912" s="226"/>
      <c r="J2912" s="223"/>
      <c r="K2912" s="223"/>
      <c r="L2912" s="227"/>
      <c r="M2912" s="228"/>
      <c r="N2912" s="229"/>
      <c r="O2912" s="229"/>
      <c r="P2912" s="229"/>
      <c r="Q2912" s="229"/>
      <c r="R2912" s="229"/>
      <c r="S2912" s="229"/>
      <c r="T2912" s="230"/>
      <c r="AT2912" s="231" t="s">
        <v>213</v>
      </c>
      <c r="AU2912" s="231" t="s">
        <v>84</v>
      </c>
      <c r="AV2912" s="15" t="s">
        <v>82</v>
      </c>
      <c r="AW2912" s="15" t="s">
        <v>35</v>
      </c>
      <c r="AX2912" s="15" t="s">
        <v>74</v>
      </c>
      <c r="AY2912" s="231" t="s">
        <v>197</v>
      </c>
    </row>
    <row r="2913" spans="1:65" s="15" customFormat="1" ht="11.25">
      <c r="B2913" s="222"/>
      <c r="C2913" s="223"/>
      <c r="D2913" s="201" t="s">
        <v>213</v>
      </c>
      <c r="E2913" s="224" t="s">
        <v>28</v>
      </c>
      <c r="F2913" s="225" t="s">
        <v>3767</v>
      </c>
      <c r="G2913" s="223"/>
      <c r="H2913" s="224" t="s">
        <v>28</v>
      </c>
      <c r="I2913" s="226"/>
      <c r="J2913" s="223"/>
      <c r="K2913" s="223"/>
      <c r="L2913" s="227"/>
      <c r="M2913" s="228"/>
      <c r="N2913" s="229"/>
      <c r="O2913" s="229"/>
      <c r="P2913" s="229"/>
      <c r="Q2913" s="229"/>
      <c r="R2913" s="229"/>
      <c r="S2913" s="229"/>
      <c r="T2913" s="230"/>
      <c r="AT2913" s="231" t="s">
        <v>213</v>
      </c>
      <c r="AU2913" s="231" t="s">
        <v>84</v>
      </c>
      <c r="AV2913" s="15" t="s">
        <v>82</v>
      </c>
      <c r="AW2913" s="15" t="s">
        <v>35</v>
      </c>
      <c r="AX2913" s="15" t="s">
        <v>74</v>
      </c>
      <c r="AY2913" s="231" t="s">
        <v>197</v>
      </c>
    </row>
    <row r="2914" spans="1:65" s="15" customFormat="1" ht="11.25">
      <c r="B2914" s="222"/>
      <c r="C2914" s="223"/>
      <c r="D2914" s="201" t="s">
        <v>213</v>
      </c>
      <c r="E2914" s="224" t="s">
        <v>28</v>
      </c>
      <c r="F2914" s="225" t="s">
        <v>3768</v>
      </c>
      <c r="G2914" s="223"/>
      <c r="H2914" s="224" t="s">
        <v>28</v>
      </c>
      <c r="I2914" s="226"/>
      <c r="J2914" s="223"/>
      <c r="K2914" s="223"/>
      <c r="L2914" s="227"/>
      <c r="M2914" s="228"/>
      <c r="N2914" s="229"/>
      <c r="O2914" s="229"/>
      <c r="P2914" s="229"/>
      <c r="Q2914" s="229"/>
      <c r="R2914" s="229"/>
      <c r="S2914" s="229"/>
      <c r="T2914" s="230"/>
      <c r="AT2914" s="231" t="s">
        <v>213</v>
      </c>
      <c r="AU2914" s="231" t="s">
        <v>84</v>
      </c>
      <c r="AV2914" s="15" t="s">
        <v>82</v>
      </c>
      <c r="AW2914" s="15" t="s">
        <v>35</v>
      </c>
      <c r="AX2914" s="15" t="s">
        <v>74</v>
      </c>
      <c r="AY2914" s="231" t="s">
        <v>197</v>
      </c>
    </row>
    <row r="2915" spans="1:65" s="15" customFormat="1" ht="11.25">
      <c r="B2915" s="222"/>
      <c r="C2915" s="223"/>
      <c r="D2915" s="201" t="s">
        <v>213</v>
      </c>
      <c r="E2915" s="224" t="s">
        <v>28</v>
      </c>
      <c r="F2915" s="225" t="s">
        <v>3769</v>
      </c>
      <c r="G2915" s="223"/>
      <c r="H2915" s="224" t="s">
        <v>28</v>
      </c>
      <c r="I2915" s="226"/>
      <c r="J2915" s="223"/>
      <c r="K2915" s="223"/>
      <c r="L2915" s="227"/>
      <c r="M2915" s="228"/>
      <c r="N2915" s="229"/>
      <c r="O2915" s="229"/>
      <c r="P2915" s="229"/>
      <c r="Q2915" s="229"/>
      <c r="R2915" s="229"/>
      <c r="S2915" s="229"/>
      <c r="T2915" s="230"/>
      <c r="AT2915" s="231" t="s">
        <v>213</v>
      </c>
      <c r="AU2915" s="231" t="s">
        <v>84</v>
      </c>
      <c r="AV2915" s="15" t="s">
        <v>82</v>
      </c>
      <c r="AW2915" s="15" t="s">
        <v>35</v>
      </c>
      <c r="AX2915" s="15" t="s">
        <v>74</v>
      </c>
      <c r="AY2915" s="231" t="s">
        <v>197</v>
      </c>
    </row>
    <row r="2916" spans="1:65" s="13" customFormat="1" ht="11.25">
      <c r="B2916" s="199"/>
      <c r="C2916" s="200"/>
      <c r="D2916" s="201" t="s">
        <v>213</v>
      </c>
      <c r="E2916" s="202" t="s">
        <v>28</v>
      </c>
      <c r="F2916" s="203" t="s">
        <v>3770</v>
      </c>
      <c r="G2916" s="200"/>
      <c r="H2916" s="204">
        <v>216.7</v>
      </c>
      <c r="I2916" s="205"/>
      <c r="J2916" s="200"/>
      <c r="K2916" s="200"/>
      <c r="L2916" s="206"/>
      <c r="M2916" s="207"/>
      <c r="N2916" s="208"/>
      <c r="O2916" s="208"/>
      <c r="P2916" s="208"/>
      <c r="Q2916" s="208"/>
      <c r="R2916" s="208"/>
      <c r="S2916" s="208"/>
      <c r="T2916" s="209"/>
      <c r="AT2916" s="210" t="s">
        <v>213</v>
      </c>
      <c r="AU2916" s="210" t="s">
        <v>84</v>
      </c>
      <c r="AV2916" s="13" t="s">
        <v>84</v>
      </c>
      <c r="AW2916" s="13" t="s">
        <v>35</v>
      </c>
      <c r="AX2916" s="13" t="s">
        <v>74</v>
      </c>
      <c r="AY2916" s="210" t="s">
        <v>197</v>
      </c>
    </row>
    <row r="2917" spans="1:65" s="13" customFormat="1" ht="11.25">
      <c r="B2917" s="199"/>
      <c r="C2917" s="200"/>
      <c r="D2917" s="201" t="s">
        <v>213</v>
      </c>
      <c r="E2917" s="202" t="s">
        <v>28</v>
      </c>
      <c r="F2917" s="203" t="s">
        <v>3771</v>
      </c>
      <c r="G2917" s="200"/>
      <c r="H2917" s="204">
        <v>-24.1</v>
      </c>
      <c r="I2917" s="205"/>
      <c r="J2917" s="200"/>
      <c r="K2917" s="200"/>
      <c r="L2917" s="206"/>
      <c r="M2917" s="207"/>
      <c r="N2917" s="208"/>
      <c r="O2917" s="208"/>
      <c r="P2917" s="208"/>
      <c r="Q2917" s="208"/>
      <c r="R2917" s="208"/>
      <c r="S2917" s="208"/>
      <c r="T2917" s="209"/>
      <c r="AT2917" s="210" t="s">
        <v>213</v>
      </c>
      <c r="AU2917" s="210" t="s">
        <v>84</v>
      </c>
      <c r="AV2917" s="13" t="s">
        <v>84</v>
      </c>
      <c r="AW2917" s="13" t="s">
        <v>35</v>
      </c>
      <c r="AX2917" s="13" t="s">
        <v>74</v>
      </c>
      <c r="AY2917" s="210" t="s">
        <v>197</v>
      </c>
    </row>
    <row r="2918" spans="1:65" s="16" customFormat="1" ht="11.25">
      <c r="B2918" s="232"/>
      <c r="C2918" s="233"/>
      <c r="D2918" s="201" t="s">
        <v>213</v>
      </c>
      <c r="E2918" s="234" t="s">
        <v>28</v>
      </c>
      <c r="F2918" s="235" t="s">
        <v>416</v>
      </c>
      <c r="G2918" s="233"/>
      <c r="H2918" s="236">
        <v>192.6</v>
      </c>
      <c r="I2918" s="237"/>
      <c r="J2918" s="233"/>
      <c r="K2918" s="233"/>
      <c r="L2918" s="238"/>
      <c r="M2918" s="239"/>
      <c r="N2918" s="240"/>
      <c r="O2918" s="240"/>
      <c r="P2918" s="240"/>
      <c r="Q2918" s="240"/>
      <c r="R2918" s="240"/>
      <c r="S2918" s="240"/>
      <c r="T2918" s="241"/>
      <c r="AT2918" s="242" t="s">
        <v>213</v>
      </c>
      <c r="AU2918" s="242" t="s">
        <v>84</v>
      </c>
      <c r="AV2918" s="16" t="s">
        <v>160</v>
      </c>
      <c r="AW2918" s="16" t="s">
        <v>35</v>
      </c>
      <c r="AX2918" s="16" t="s">
        <v>74</v>
      </c>
      <c r="AY2918" s="242" t="s">
        <v>197</v>
      </c>
    </row>
    <row r="2919" spans="1:65" s="15" customFormat="1" ht="11.25">
      <c r="B2919" s="222"/>
      <c r="C2919" s="223"/>
      <c r="D2919" s="201" t="s">
        <v>213</v>
      </c>
      <c r="E2919" s="224" t="s">
        <v>28</v>
      </c>
      <c r="F2919" s="225" t="s">
        <v>3772</v>
      </c>
      <c r="G2919" s="223"/>
      <c r="H2919" s="224" t="s">
        <v>28</v>
      </c>
      <c r="I2919" s="226"/>
      <c r="J2919" s="223"/>
      <c r="K2919" s="223"/>
      <c r="L2919" s="227"/>
      <c r="M2919" s="228"/>
      <c r="N2919" s="229"/>
      <c r="O2919" s="229"/>
      <c r="P2919" s="229"/>
      <c r="Q2919" s="229"/>
      <c r="R2919" s="229"/>
      <c r="S2919" s="229"/>
      <c r="T2919" s="230"/>
      <c r="AT2919" s="231" t="s">
        <v>213</v>
      </c>
      <c r="AU2919" s="231" t="s">
        <v>84</v>
      </c>
      <c r="AV2919" s="15" t="s">
        <v>82</v>
      </c>
      <c r="AW2919" s="15" t="s">
        <v>35</v>
      </c>
      <c r="AX2919" s="15" t="s">
        <v>74</v>
      </c>
      <c r="AY2919" s="231" t="s">
        <v>197</v>
      </c>
    </row>
    <row r="2920" spans="1:65" s="13" customFormat="1" ht="11.25">
      <c r="B2920" s="199"/>
      <c r="C2920" s="200"/>
      <c r="D2920" s="201" t="s">
        <v>213</v>
      </c>
      <c r="E2920" s="202" t="s">
        <v>28</v>
      </c>
      <c r="F2920" s="203" t="s">
        <v>3773</v>
      </c>
      <c r="G2920" s="200"/>
      <c r="H2920" s="204">
        <v>87.5</v>
      </c>
      <c r="I2920" s="205"/>
      <c r="J2920" s="200"/>
      <c r="K2920" s="200"/>
      <c r="L2920" s="206"/>
      <c r="M2920" s="207"/>
      <c r="N2920" s="208"/>
      <c r="O2920" s="208"/>
      <c r="P2920" s="208"/>
      <c r="Q2920" s="208"/>
      <c r="R2920" s="208"/>
      <c r="S2920" s="208"/>
      <c r="T2920" s="209"/>
      <c r="AT2920" s="210" t="s">
        <v>213</v>
      </c>
      <c r="AU2920" s="210" t="s">
        <v>84</v>
      </c>
      <c r="AV2920" s="13" t="s">
        <v>84</v>
      </c>
      <c r="AW2920" s="13" t="s">
        <v>35</v>
      </c>
      <c r="AX2920" s="13" t="s">
        <v>74</v>
      </c>
      <c r="AY2920" s="210" t="s">
        <v>197</v>
      </c>
    </row>
    <row r="2921" spans="1:65" s="13" customFormat="1" ht="11.25">
      <c r="B2921" s="199"/>
      <c r="C2921" s="200"/>
      <c r="D2921" s="201" t="s">
        <v>213</v>
      </c>
      <c r="E2921" s="202" t="s">
        <v>28</v>
      </c>
      <c r="F2921" s="203" t="s">
        <v>3774</v>
      </c>
      <c r="G2921" s="200"/>
      <c r="H2921" s="204">
        <v>-8.65</v>
      </c>
      <c r="I2921" s="205"/>
      <c r="J2921" s="200"/>
      <c r="K2921" s="200"/>
      <c r="L2921" s="206"/>
      <c r="M2921" s="207"/>
      <c r="N2921" s="208"/>
      <c r="O2921" s="208"/>
      <c r="P2921" s="208"/>
      <c r="Q2921" s="208"/>
      <c r="R2921" s="208"/>
      <c r="S2921" s="208"/>
      <c r="T2921" s="209"/>
      <c r="AT2921" s="210" t="s">
        <v>213</v>
      </c>
      <c r="AU2921" s="210" t="s">
        <v>84</v>
      </c>
      <c r="AV2921" s="13" t="s">
        <v>84</v>
      </c>
      <c r="AW2921" s="13" t="s">
        <v>35</v>
      </c>
      <c r="AX2921" s="13" t="s">
        <v>74</v>
      </c>
      <c r="AY2921" s="210" t="s">
        <v>197</v>
      </c>
    </row>
    <row r="2922" spans="1:65" s="16" customFormat="1" ht="11.25">
      <c r="B2922" s="232"/>
      <c r="C2922" s="233"/>
      <c r="D2922" s="201" t="s">
        <v>213</v>
      </c>
      <c r="E2922" s="234" t="s">
        <v>28</v>
      </c>
      <c r="F2922" s="235" t="s">
        <v>416</v>
      </c>
      <c r="G2922" s="233"/>
      <c r="H2922" s="236">
        <v>78.849999999999994</v>
      </c>
      <c r="I2922" s="237"/>
      <c r="J2922" s="233"/>
      <c r="K2922" s="233"/>
      <c r="L2922" s="238"/>
      <c r="M2922" s="239"/>
      <c r="N2922" s="240"/>
      <c r="O2922" s="240"/>
      <c r="P2922" s="240"/>
      <c r="Q2922" s="240"/>
      <c r="R2922" s="240"/>
      <c r="S2922" s="240"/>
      <c r="T2922" s="241"/>
      <c r="AT2922" s="242" t="s">
        <v>213</v>
      </c>
      <c r="AU2922" s="242" t="s">
        <v>84</v>
      </c>
      <c r="AV2922" s="16" t="s">
        <v>160</v>
      </c>
      <c r="AW2922" s="16" t="s">
        <v>35</v>
      </c>
      <c r="AX2922" s="16" t="s">
        <v>74</v>
      </c>
      <c r="AY2922" s="242" t="s">
        <v>197</v>
      </c>
    </row>
    <row r="2923" spans="1:65" s="13" customFormat="1" ht="11.25">
      <c r="B2923" s="199"/>
      <c r="C2923" s="200"/>
      <c r="D2923" s="201" t="s">
        <v>213</v>
      </c>
      <c r="E2923" s="202" t="s">
        <v>28</v>
      </c>
      <c r="F2923" s="203" t="s">
        <v>3775</v>
      </c>
      <c r="G2923" s="200"/>
      <c r="H2923" s="204">
        <v>17.5</v>
      </c>
      <c r="I2923" s="205"/>
      <c r="J2923" s="200"/>
      <c r="K2923" s="200"/>
      <c r="L2923" s="206"/>
      <c r="M2923" s="207"/>
      <c r="N2923" s="208"/>
      <c r="O2923" s="208"/>
      <c r="P2923" s="208"/>
      <c r="Q2923" s="208"/>
      <c r="R2923" s="208"/>
      <c r="S2923" s="208"/>
      <c r="T2923" s="209"/>
      <c r="AT2923" s="210" t="s">
        <v>213</v>
      </c>
      <c r="AU2923" s="210" t="s">
        <v>84</v>
      </c>
      <c r="AV2923" s="13" t="s">
        <v>84</v>
      </c>
      <c r="AW2923" s="13" t="s">
        <v>35</v>
      </c>
      <c r="AX2923" s="13" t="s">
        <v>74</v>
      </c>
      <c r="AY2923" s="210" t="s">
        <v>197</v>
      </c>
    </row>
    <row r="2924" spans="1:65" s="14" customFormat="1" ht="11.25">
      <c r="B2924" s="211"/>
      <c r="C2924" s="212"/>
      <c r="D2924" s="201" t="s">
        <v>213</v>
      </c>
      <c r="E2924" s="213" t="s">
        <v>28</v>
      </c>
      <c r="F2924" s="214" t="s">
        <v>226</v>
      </c>
      <c r="G2924" s="212"/>
      <c r="H2924" s="215">
        <v>288.95</v>
      </c>
      <c r="I2924" s="216"/>
      <c r="J2924" s="212"/>
      <c r="K2924" s="212"/>
      <c r="L2924" s="217"/>
      <c r="M2924" s="218"/>
      <c r="N2924" s="219"/>
      <c r="O2924" s="219"/>
      <c r="P2924" s="219"/>
      <c r="Q2924" s="219"/>
      <c r="R2924" s="219"/>
      <c r="S2924" s="219"/>
      <c r="T2924" s="220"/>
      <c r="AT2924" s="221" t="s">
        <v>213</v>
      </c>
      <c r="AU2924" s="221" t="s">
        <v>84</v>
      </c>
      <c r="AV2924" s="14" t="s">
        <v>204</v>
      </c>
      <c r="AW2924" s="14" t="s">
        <v>35</v>
      </c>
      <c r="AX2924" s="14" t="s">
        <v>82</v>
      </c>
      <c r="AY2924" s="221" t="s">
        <v>197</v>
      </c>
    </row>
    <row r="2925" spans="1:65" s="2" customFormat="1" ht="16.5" customHeight="1">
      <c r="A2925" s="37"/>
      <c r="B2925" s="38"/>
      <c r="C2925" s="247" t="s">
        <v>3776</v>
      </c>
      <c r="D2925" s="247" t="s">
        <v>519</v>
      </c>
      <c r="E2925" s="248" t="s">
        <v>3777</v>
      </c>
      <c r="F2925" s="249" t="s">
        <v>3778</v>
      </c>
      <c r="G2925" s="250" t="s">
        <v>265</v>
      </c>
      <c r="H2925" s="251">
        <v>276.87900000000002</v>
      </c>
      <c r="I2925" s="252"/>
      <c r="J2925" s="253">
        <f>ROUND(I2925*H2925,2)</f>
        <v>0</v>
      </c>
      <c r="K2925" s="249" t="s">
        <v>28</v>
      </c>
      <c r="L2925" s="254"/>
      <c r="M2925" s="255" t="s">
        <v>28</v>
      </c>
      <c r="N2925" s="256" t="s">
        <v>45</v>
      </c>
      <c r="O2925" s="67"/>
      <c r="P2925" s="190">
        <f>O2925*H2925</f>
        <v>0</v>
      </c>
      <c r="Q2925" s="190">
        <v>0</v>
      </c>
      <c r="R2925" s="190">
        <f>Q2925*H2925</f>
        <v>0</v>
      </c>
      <c r="S2925" s="190">
        <v>0</v>
      </c>
      <c r="T2925" s="191">
        <f>S2925*H2925</f>
        <v>0</v>
      </c>
      <c r="U2925" s="37"/>
      <c r="V2925" s="37"/>
      <c r="W2925" s="37"/>
      <c r="X2925" s="37"/>
      <c r="Y2925" s="37"/>
      <c r="Z2925" s="37"/>
      <c r="AA2925" s="37"/>
      <c r="AB2925" s="37"/>
      <c r="AC2925" s="37"/>
      <c r="AD2925" s="37"/>
      <c r="AE2925" s="37"/>
      <c r="AR2925" s="192" t="s">
        <v>365</v>
      </c>
      <c r="AT2925" s="192" t="s">
        <v>519</v>
      </c>
      <c r="AU2925" s="192" t="s">
        <v>84</v>
      </c>
      <c r="AY2925" s="20" t="s">
        <v>197</v>
      </c>
      <c r="BE2925" s="193">
        <f>IF(N2925="základní",J2925,0)</f>
        <v>0</v>
      </c>
      <c r="BF2925" s="193">
        <f>IF(N2925="snížená",J2925,0)</f>
        <v>0</v>
      </c>
      <c r="BG2925" s="193">
        <f>IF(N2925="zákl. přenesená",J2925,0)</f>
        <v>0</v>
      </c>
      <c r="BH2925" s="193">
        <f>IF(N2925="sníž. přenesená",J2925,0)</f>
        <v>0</v>
      </c>
      <c r="BI2925" s="193">
        <f>IF(N2925="nulová",J2925,0)</f>
        <v>0</v>
      </c>
      <c r="BJ2925" s="20" t="s">
        <v>82</v>
      </c>
      <c r="BK2925" s="193">
        <f>ROUND(I2925*H2925,2)</f>
        <v>0</v>
      </c>
      <c r="BL2925" s="20" t="s">
        <v>283</v>
      </c>
      <c r="BM2925" s="192" t="s">
        <v>3779</v>
      </c>
    </row>
    <row r="2926" spans="1:65" s="13" customFormat="1" ht="11.25">
      <c r="B2926" s="199"/>
      <c r="C2926" s="200"/>
      <c r="D2926" s="201" t="s">
        <v>213</v>
      </c>
      <c r="E2926" s="202" t="s">
        <v>28</v>
      </c>
      <c r="F2926" s="203" t="s">
        <v>3780</v>
      </c>
      <c r="G2926" s="200"/>
      <c r="H2926" s="204">
        <v>271.45</v>
      </c>
      <c r="I2926" s="205"/>
      <c r="J2926" s="200"/>
      <c r="K2926" s="200"/>
      <c r="L2926" s="206"/>
      <c r="M2926" s="207"/>
      <c r="N2926" s="208"/>
      <c r="O2926" s="208"/>
      <c r="P2926" s="208"/>
      <c r="Q2926" s="208"/>
      <c r="R2926" s="208"/>
      <c r="S2926" s="208"/>
      <c r="T2926" s="209"/>
      <c r="AT2926" s="210" t="s">
        <v>213</v>
      </c>
      <c r="AU2926" s="210" t="s">
        <v>84</v>
      </c>
      <c r="AV2926" s="13" t="s">
        <v>84</v>
      </c>
      <c r="AW2926" s="13" t="s">
        <v>35</v>
      </c>
      <c r="AX2926" s="13" t="s">
        <v>82</v>
      </c>
      <c r="AY2926" s="210" t="s">
        <v>197</v>
      </c>
    </row>
    <row r="2927" spans="1:65" s="13" customFormat="1" ht="11.25">
      <c r="B2927" s="199"/>
      <c r="C2927" s="200"/>
      <c r="D2927" s="201" t="s">
        <v>213</v>
      </c>
      <c r="E2927" s="200"/>
      <c r="F2927" s="203" t="s">
        <v>3781</v>
      </c>
      <c r="G2927" s="200"/>
      <c r="H2927" s="204">
        <v>276.87900000000002</v>
      </c>
      <c r="I2927" s="205"/>
      <c r="J2927" s="200"/>
      <c r="K2927" s="200"/>
      <c r="L2927" s="206"/>
      <c r="M2927" s="207"/>
      <c r="N2927" s="208"/>
      <c r="O2927" s="208"/>
      <c r="P2927" s="208"/>
      <c r="Q2927" s="208"/>
      <c r="R2927" s="208"/>
      <c r="S2927" s="208"/>
      <c r="T2927" s="209"/>
      <c r="AT2927" s="210" t="s">
        <v>213</v>
      </c>
      <c r="AU2927" s="210" t="s">
        <v>84</v>
      </c>
      <c r="AV2927" s="13" t="s">
        <v>84</v>
      </c>
      <c r="AW2927" s="13" t="s">
        <v>4</v>
      </c>
      <c r="AX2927" s="13" t="s">
        <v>82</v>
      </c>
      <c r="AY2927" s="210" t="s">
        <v>197</v>
      </c>
    </row>
    <row r="2928" spans="1:65" s="2" customFormat="1" ht="16.5" customHeight="1">
      <c r="A2928" s="37"/>
      <c r="B2928" s="38"/>
      <c r="C2928" s="247" t="s">
        <v>3782</v>
      </c>
      <c r="D2928" s="247" t="s">
        <v>519</v>
      </c>
      <c r="E2928" s="248" t="s">
        <v>3783</v>
      </c>
      <c r="F2928" s="249" t="s">
        <v>3784</v>
      </c>
      <c r="G2928" s="250" t="s">
        <v>265</v>
      </c>
      <c r="H2928" s="251">
        <v>17.850000000000001</v>
      </c>
      <c r="I2928" s="252"/>
      <c r="J2928" s="253">
        <f>ROUND(I2928*H2928,2)</f>
        <v>0</v>
      </c>
      <c r="K2928" s="249" t="s">
        <v>28</v>
      </c>
      <c r="L2928" s="254"/>
      <c r="M2928" s="255" t="s">
        <v>28</v>
      </c>
      <c r="N2928" s="256" t="s">
        <v>45</v>
      </c>
      <c r="O2928" s="67"/>
      <c r="P2928" s="190">
        <f>O2928*H2928</f>
        <v>0</v>
      </c>
      <c r="Q2928" s="190">
        <v>0</v>
      </c>
      <c r="R2928" s="190">
        <f>Q2928*H2928</f>
        <v>0</v>
      </c>
      <c r="S2928" s="190">
        <v>0</v>
      </c>
      <c r="T2928" s="191">
        <f>S2928*H2928</f>
        <v>0</v>
      </c>
      <c r="U2928" s="37"/>
      <c r="V2928" s="37"/>
      <c r="W2928" s="37"/>
      <c r="X2928" s="37"/>
      <c r="Y2928" s="37"/>
      <c r="Z2928" s="37"/>
      <c r="AA2928" s="37"/>
      <c r="AB2928" s="37"/>
      <c r="AC2928" s="37"/>
      <c r="AD2928" s="37"/>
      <c r="AE2928" s="37"/>
      <c r="AR2928" s="192" t="s">
        <v>365</v>
      </c>
      <c r="AT2928" s="192" t="s">
        <v>519</v>
      </c>
      <c r="AU2928" s="192" t="s">
        <v>84</v>
      </c>
      <c r="AY2928" s="20" t="s">
        <v>197</v>
      </c>
      <c r="BE2928" s="193">
        <f>IF(N2928="základní",J2928,0)</f>
        <v>0</v>
      </c>
      <c r="BF2928" s="193">
        <f>IF(N2928="snížená",J2928,0)</f>
        <v>0</v>
      </c>
      <c r="BG2928" s="193">
        <f>IF(N2928="zákl. přenesená",J2928,0)</f>
        <v>0</v>
      </c>
      <c r="BH2928" s="193">
        <f>IF(N2928="sníž. přenesená",J2928,0)</f>
        <v>0</v>
      </c>
      <c r="BI2928" s="193">
        <f>IF(N2928="nulová",J2928,0)</f>
        <v>0</v>
      </c>
      <c r="BJ2928" s="20" t="s">
        <v>82</v>
      </c>
      <c r="BK2928" s="193">
        <f>ROUND(I2928*H2928,2)</f>
        <v>0</v>
      </c>
      <c r="BL2928" s="20" t="s">
        <v>283</v>
      </c>
      <c r="BM2928" s="192" t="s">
        <v>3785</v>
      </c>
    </row>
    <row r="2929" spans="1:65" s="13" customFormat="1" ht="11.25">
      <c r="B2929" s="199"/>
      <c r="C2929" s="200"/>
      <c r="D2929" s="201" t="s">
        <v>213</v>
      </c>
      <c r="E2929" s="200"/>
      <c r="F2929" s="203" t="s">
        <v>3786</v>
      </c>
      <c r="G2929" s="200"/>
      <c r="H2929" s="204">
        <v>17.850000000000001</v>
      </c>
      <c r="I2929" s="205"/>
      <c r="J2929" s="200"/>
      <c r="K2929" s="200"/>
      <c r="L2929" s="206"/>
      <c r="M2929" s="207"/>
      <c r="N2929" s="208"/>
      <c r="O2929" s="208"/>
      <c r="P2929" s="208"/>
      <c r="Q2929" s="208"/>
      <c r="R2929" s="208"/>
      <c r="S2929" s="208"/>
      <c r="T2929" s="209"/>
      <c r="AT2929" s="210" t="s">
        <v>213</v>
      </c>
      <c r="AU2929" s="210" t="s">
        <v>84</v>
      </c>
      <c r="AV2929" s="13" t="s">
        <v>84</v>
      </c>
      <c r="AW2929" s="13" t="s">
        <v>4</v>
      </c>
      <c r="AX2929" s="13" t="s">
        <v>82</v>
      </c>
      <c r="AY2929" s="210" t="s">
        <v>197</v>
      </c>
    </row>
    <row r="2930" spans="1:65" s="2" customFormat="1" ht="24.2" customHeight="1">
      <c r="A2930" s="37"/>
      <c r="B2930" s="38"/>
      <c r="C2930" s="181" t="s">
        <v>3787</v>
      </c>
      <c r="D2930" s="181" t="s">
        <v>199</v>
      </c>
      <c r="E2930" s="182" t="s">
        <v>3788</v>
      </c>
      <c r="F2930" s="183" t="s">
        <v>3789</v>
      </c>
      <c r="G2930" s="184" t="s">
        <v>428</v>
      </c>
      <c r="H2930" s="185">
        <v>3.452</v>
      </c>
      <c r="I2930" s="186"/>
      <c r="J2930" s="187">
        <f>ROUND(I2930*H2930,2)</f>
        <v>0</v>
      </c>
      <c r="K2930" s="183" t="s">
        <v>203</v>
      </c>
      <c r="L2930" s="42"/>
      <c r="M2930" s="188" t="s">
        <v>28</v>
      </c>
      <c r="N2930" s="189" t="s">
        <v>45</v>
      </c>
      <c r="O2930" s="67"/>
      <c r="P2930" s="190">
        <f>O2930*H2930</f>
        <v>0</v>
      </c>
      <c r="Q2930" s="190">
        <v>0</v>
      </c>
      <c r="R2930" s="190">
        <f>Q2930*H2930</f>
        <v>0</v>
      </c>
      <c r="S2930" s="190">
        <v>0</v>
      </c>
      <c r="T2930" s="191">
        <f>S2930*H2930</f>
        <v>0</v>
      </c>
      <c r="U2930" s="37"/>
      <c r="V2930" s="37"/>
      <c r="W2930" s="37"/>
      <c r="X2930" s="37"/>
      <c r="Y2930" s="37"/>
      <c r="Z2930" s="37"/>
      <c r="AA2930" s="37"/>
      <c r="AB2930" s="37"/>
      <c r="AC2930" s="37"/>
      <c r="AD2930" s="37"/>
      <c r="AE2930" s="37"/>
      <c r="AR2930" s="192" t="s">
        <v>283</v>
      </c>
      <c r="AT2930" s="192" t="s">
        <v>199</v>
      </c>
      <c r="AU2930" s="192" t="s">
        <v>84</v>
      </c>
      <c r="AY2930" s="20" t="s">
        <v>197</v>
      </c>
      <c r="BE2930" s="193">
        <f>IF(N2930="základní",J2930,0)</f>
        <v>0</v>
      </c>
      <c r="BF2930" s="193">
        <f>IF(N2930="snížená",J2930,0)</f>
        <v>0</v>
      </c>
      <c r="BG2930" s="193">
        <f>IF(N2930="zákl. přenesená",J2930,0)</f>
        <v>0</v>
      </c>
      <c r="BH2930" s="193">
        <f>IF(N2930="sníž. přenesená",J2930,0)</f>
        <v>0</v>
      </c>
      <c r="BI2930" s="193">
        <f>IF(N2930="nulová",J2930,0)</f>
        <v>0</v>
      </c>
      <c r="BJ2930" s="20" t="s">
        <v>82</v>
      </c>
      <c r="BK2930" s="193">
        <f>ROUND(I2930*H2930,2)</f>
        <v>0</v>
      </c>
      <c r="BL2930" s="20" t="s">
        <v>283</v>
      </c>
      <c r="BM2930" s="192" t="s">
        <v>3790</v>
      </c>
    </row>
    <row r="2931" spans="1:65" s="2" customFormat="1" ht="11.25">
      <c r="A2931" s="37"/>
      <c r="B2931" s="38"/>
      <c r="C2931" s="39"/>
      <c r="D2931" s="194" t="s">
        <v>206</v>
      </c>
      <c r="E2931" s="39"/>
      <c r="F2931" s="195" t="s">
        <v>3791</v>
      </c>
      <c r="G2931" s="39"/>
      <c r="H2931" s="39"/>
      <c r="I2931" s="196"/>
      <c r="J2931" s="39"/>
      <c r="K2931" s="39"/>
      <c r="L2931" s="42"/>
      <c r="M2931" s="197"/>
      <c r="N2931" s="198"/>
      <c r="O2931" s="67"/>
      <c r="P2931" s="67"/>
      <c r="Q2931" s="67"/>
      <c r="R2931" s="67"/>
      <c r="S2931" s="67"/>
      <c r="T2931" s="68"/>
      <c r="U2931" s="37"/>
      <c r="V2931" s="37"/>
      <c r="W2931" s="37"/>
      <c r="X2931" s="37"/>
      <c r="Y2931" s="37"/>
      <c r="Z2931" s="37"/>
      <c r="AA2931" s="37"/>
      <c r="AB2931" s="37"/>
      <c r="AC2931" s="37"/>
      <c r="AD2931" s="37"/>
      <c r="AE2931" s="37"/>
      <c r="AT2931" s="20" t="s">
        <v>206</v>
      </c>
      <c r="AU2931" s="20" t="s">
        <v>84</v>
      </c>
    </row>
    <row r="2932" spans="1:65" s="2" customFormat="1" ht="37.9" customHeight="1">
      <c r="A2932" s="37"/>
      <c r="B2932" s="38"/>
      <c r="C2932" s="181" t="s">
        <v>3792</v>
      </c>
      <c r="D2932" s="181" t="s">
        <v>199</v>
      </c>
      <c r="E2932" s="182" t="s">
        <v>3793</v>
      </c>
      <c r="F2932" s="183" t="s">
        <v>3794</v>
      </c>
      <c r="G2932" s="184" t="s">
        <v>428</v>
      </c>
      <c r="H2932" s="185">
        <v>3.452</v>
      </c>
      <c r="I2932" s="186"/>
      <c r="J2932" s="187">
        <f>ROUND(I2932*H2932,2)</f>
        <v>0</v>
      </c>
      <c r="K2932" s="183" t="s">
        <v>203</v>
      </c>
      <c r="L2932" s="42"/>
      <c r="M2932" s="188" t="s">
        <v>28</v>
      </c>
      <c r="N2932" s="189" t="s">
        <v>45</v>
      </c>
      <c r="O2932" s="67"/>
      <c r="P2932" s="190">
        <f>O2932*H2932</f>
        <v>0</v>
      </c>
      <c r="Q2932" s="190">
        <v>0</v>
      </c>
      <c r="R2932" s="190">
        <f>Q2932*H2932</f>
        <v>0</v>
      </c>
      <c r="S2932" s="190">
        <v>0</v>
      </c>
      <c r="T2932" s="191">
        <f>S2932*H2932</f>
        <v>0</v>
      </c>
      <c r="U2932" s="37"/>
      <c r="V2932" s="37"/>
      <c r="W2932" s="37"/>
      <c r="X2932" s="37"/>
      <c r="Y2932" s="37"/>
      <c r="Z2932" s="37"/>
      <c r="AA2932" s="37"/>
      <c r="AB2932" s="37"/>
      <c r="AC2932" s="37"/>
      <c r="AD2932" s="37"/>
      <c r="AE2932" s="37"/>
      <c r="AR2932" s="192" t="s">
        <v>283</v>
      </c>
      <c r="AT2932" s="192" t="s">
        <v>199</v>
      </c>
      <c r="AU2932" s="192" t="s">
        <v>84</v>
      </c>
      <c r="AY2932" s="20" t="s">
        <v>197</v>
      </c>
      <c r="BE2932" s="193">
        <f>IF(N2932="základní",J2932,0)</f>
        <v>0</v>
      </c>
      <c r="BF2932" s="193">
        <f>IF(N2932="snížená",J2932,0)</f>
        <v>0</v>
      </c>
      <c r="BG2932" s="193">
        <f>IF(N2932="zákl. přenesená",J2932,0)</f>
        <v>0</v>
      </c>
      <c r="BH2932" s="193">
        <f>IF(N2932="sníž. přenesená",J2932,0)</f>
        <v>0</v>
      </c>
      <c r="BI2932" s="193">
        <f>IF(N2932="nulová",J2932,0)</f>
        <v>0</v>
      </c>
      <c r="BJ2932" s="20" t="s">
        <v>82</v>
      </c>
      <c r="BK2932" s="193">
        <f>ROUND(I2932*H2932,2)</f>
        <v>0</v>
      </c>
      <c r="BL2932" s="20" t="s">
        <v>283</v>
      </c>
      <c r="BM2932" s="192" t="s">
        <v>3795</v>
      </c>
    </row>
    <row r="2933" spans="1:65" s="2" customFormat="1" ht="11.25">
      <c r="A2933" s="37"/>
      <c r="B2933" s="38"/>
      <c r="C2933" s="39"/>
      <c r="D2933" s="194" t="s">
        <v>206</v>
      </c>
      <c r="E2933" s="39"/>
      <c r="F2933" s="195" t="s">
        <v>3796</v>
      </c>
      <c r="G2933" s="39"/>
      <c r="H2933" s="39"/>
      <c r="I2933" s="196"/>
      <c r="J2933" s="39"/>
      <c r="K2933" s="39"/>
      <c r="L2933" s="42"/>
      <c r="M2933" s="197"/>
      <c r="N2933" s="198"/>
      <c r="O2933" s="67"/>
      <c r="P2933" s="67"/>
      <c r="Q2933" s="67"/>
      <c r="R2933" s="67"/>
      <c r="S2933" s="67"/>
      <c r="T2933" s="68"/>
      <c r="U2933" s="37"/>
      <c r="V2933" s="37"/>
      <c r="W2933" s="37"/>
      <c r="X2933" s="37"/>
      <c r="Y2933" s="37"/>
      <c r="Z2933" s="37"/>
      <c r="AA2933" s="37"/>
      <c r="AB2933" s="37"/>
      <c r="AC2933" s="37"/>
      <c r="AD2933" s="37"/>
      <c r="AE2933" s="37"/>
      <c r="AT2933" s="20" t="s">
        <v>206</v>
      </c>
      <c r="AU2933" s="20" t="s">
        <v>84</v>
      </c>
    </row>
    <row r="2934" spans="1:65" s="12" customFormat="1" ht="22.9" customHeight="1">
      <c r="B2934" s="165"/>
      <c r="C2934" s="166"/>
      <c r="D2934" s="167" t="s">
        <v>73</v>
      </c>
      <c r="E2934" s="179" t="s">
        <v>3797</v>
      </c>
      <c r="F2934" s="179" t="s">
        <v>3798</v>
      </c>
      <c r="G2934" s="166"/>
      <c r="H2934" s="166"/>
      <c r="I2934" s="169"/>
      <c r="J2934" s="180">
        <f>BK2934</f>
        <v>0</v>
      </c>
      <c r="K2934" s="166"/>
      <c r="L2934" s="171"/>
      <c r="M2934" s="172"/>
      <c r="N2934" s="173"/>
      <c r="O2934" s="173"/>
      <c r="P2934" s="174">
        <f>SUM(P2935:P2962)</f>
        <v>0</v>
      </c>
      <c r="Q2934" s="173"/>
      <c r="R2934" s="174">
        <f>SUM(R2935:R2962)</f>
        <v>0.33577119</v>
      </c>
      <c r="S2934" s="173"/>
      <c r="T2934" s="175">
        <f>SUM(T2935:T2962)</f>
        <v>0</v>
      </c>
      <c r="AR2934" s="176" t="s">
        <v>84</v>
      </c>
      <c r="AT2934" s="177" t="s">
        <v>73</v>
      </c>
      <c r="AU2934" s="177" t="s">
        <v>82</v>
      </c>
      <c r="AY2934" s="176" t="s">
        <v>197</v>
      </c>
      <c r="BK2934" s="178">
        <f>SUM(BK2935:BK2962)</f>
        <v>0</v>
      </c>
    </row>
    <row r="2935" spans="1:65" s="2" customFormat="1" ht="16.5" customHeight="1">
      <c r="A2935" s="37"/>
      <c r="B2935" s="38"/>
      <c r="C2935" s="181" t="s">
        <v>3799</v>
      </c>
      <c r="D2935" s="181" t="s">
        <v>199</v>
      </c>
      <c r="E2935" s="182" t="s">
        <v>3800</v>
      </c>
      <c r="F2935" s="183" t="s">
        <v>3801</v>
      </c>
      <c r="G2935" s="184" t="s">
        <v>202</v>
      </c>
      <c r="H2935" s="185">
        <v>213.86699999999999</v>
      </c>
      <c r="I2935" s="186"/>
      <c r="J2935" s="187">
        <f>ROUND(I2935*H2935,2)</f>
        <v>0</v>
      </c>
      <c r="K2935" s="183" t="s">
        <v>203</v>
      </c>
      <c r="L2935" s="42"/>
      <c r="M2935" s="188" t="s">
        <v>28</v>
      </c>
      <c r="N2935" s="189" t="s">
        <v>45</v>
      </c>
      <c r="O2935" s="67"/>
      <c r="P2935" s="190">
        <f>O2935*H2935</f>
        <v>0</v>
      </c>
      <c r="Q2935" s="190">
        <v>0</v>
      </c>
      <c r="R2935" s="190">
        <f>Q2935*H2935</f>
        <v>0</v>
      </c>
      <c r="S2935" s="190">
        <v>0</v>
      </c>
      <c r="T2935" s="191">
        <f>S2935*H2935</f>
        <v>0</v>
      </c>
      <c r="U2935" s="37"/>
      <c r="V2935" s="37"/>
      <c r="W2935" s="37"/>
      <c r="X2935" s="37"/>
      <c r="Y2935" s="37"/>
      <c r="Z2935" s="37"/>
      <c r="AA2935" s="37"/>
      <c r="AB2935" s="37"/>
      <c r="AC2935" s="37"/>
      <c r="AD2935" s="37"/>
      <c r="AE2935" s="37"/>
      <c r="AR2935" s="192" t="s">
        <v>283</v>
      </c>
      <c r="AT2935" s="192" t="s">
        <v>199</v>
      </c>
      <c r="AU2935" s="192" t="s">
        <v>84</v>
      </c>
      <c r="AY2935" s="20" t="s">
        <v>197</v>
      </c>
      <c r="BE2935" s="193">
        <f>IF(N2935="základní",J2935,0)</f>
        <v>0</v>
      </c>
      <c r="BF2935" s="193">
        <f>IF(N2935="snížená",J2935,0)</f>
        <v>0</v>
      </c>
      <c r="BG2935" s="193">
        <f>IF(N2935="zákl. přenesená",J2935,0)</f>
        <v>0</v>
      </c>
      <c r="BH2935" s="193">
        <f>IF(N2935="sníž. přenesená",J2935,0)</f>
        <v>0</v>
      </c>
      <c r="BI2935" s="193">
        <f>IF(N2935="nulová",J2935,0)</f>
        <v>0</v>
      </c>
      <c r="BJ2935" s="20" t="s">
        <v>82</v>
      </c>
      <c r="BK2935" s="193">
        <f>ROUND(I2935*H2935,2)</f>
        <v>0</v>
      </c>
      <c r="BL2935" s="20" t="s">
        <v>283</v>
      </c>
      <c r="BM2935" s="192" t="s">
        <v>3802</v>
      </c>
    </row>
    <row r="2936" spans="1:65" s="2" customFormat="1" ht="11.25">
      <c r="A2936" s="37"/>
      <c r="B2936" s="38"/>
      <c r="C2936" s="39"/>
      <c r="D2936" s="194" t="s">
        <v>206</v>
      </c>
      <c r="E2936" s="39"/>
      <c r="F2936" s="195" t="s">
        <v>3803</v>
      </c>
      <c r="G2936" s="39"/>
      <c r="H2936" s="39"/>
      <c r="I2936" s="196"/>
      <c r="J2936" s="39"/>
      <c r="K2936" s="39"/>
      <c r="L2936" s="42"/>
      <c r="M2936" s="197"/>
      <c r="N2936" s="198"/>
      <c r="O2936" s="67"/>
      <c r="P2936" s="67"/>
      <c r="Q2936" s="67"/>
      <c r="R2936" s="67"/>
      <c r="S2936" s="67"/>
      <c r="T2936" s="68"/>
      <c r="U2936" s="37"/>
      <c r="V2936" s="37"/>
      <c r="W2936" s="37"/>
      <c r="X2936" s="37"/>
      <c r="Y2936" s="37"/>
      <c r="Z2936" s="37"/>
      <c r="AA2936" s="37"/>
      <c r="AB2936" s="37"/>
      <c r="AC2936" s="37"/>
      <c r="AD2936" s="37"/>
      <c r="AE2936" s="37"/>
      <c r="AT2936" s="20" t="s">
        <v>206</v>
      </c>
      <c r="AU2936" s="20" t="s">
        <v>84</v>
      </c>
    </row>
    <row r="2937" spans="1:65" s="2" customFormat="1" ht="16.5" customHeight="1">
      <c r="A2937" s="37"/>
      <c r="B2937" s="38"/>
      <c r="C2937" s="181" t="s">
        <v>3804</v>
      </c>
      <c r="D2937" s="181" t="s">
        <v>199</v>
      </c>
      <c r="E2937" s="182" t="s">
        <v>3805</v>
      </c>
      <c r="F2937" s="183" t="s">
        <v>3806</v>
      </c>
      <c r="G2937" s="184" t="s">
        <v>202</v>
      </c>
      <c r="H2937" s="185">
        <v>213.86699999999999</v>
      </c>
      <c r="I2937" s="186"/>
      <c r="J2937" s="187">
        <f>ROUND(I2937*H2937,2)</f>
        <v>0</v>
      </c>
      <c r="K2937" s="183" t="s">
        <v>203</v>
      </c>
      <c r="L2937" s="42"/>
      <c r="M2937" s="188" t="s">
        <v>28</v>
      </c>
      <c r="N2937" s="189" t="s">
        <v>45</v>
      </c>
      <c r="O2937" s="67"/>
      <c r="P2937" s="190">
        <f>O2937*H2937</f>
        <v>0</v>
      </c>
      <c r="Q2937" s="190">
        <v>3.2000000000000003E-4</v>
      </c>
      <c r="R2937" s="190">
        <f>Q2937*H2937</f>
        <v>6.8437440000000002E-2</v>
      </c>
      <c r="S2937" s="190">
        <v>0</v>
      </c>
      <c r="T2937" s="191">
        <f>S2937*H2937</f>
        <v>0</v>
      </c>
      <c r="U2937" s="37"/>
      <c r="V2937" s="37"/>
      <c r="W2937" s="37"/>
      <c r="X2937" s="37"/>
      <c r="Y2937" s="37"/>
      <c r="Z2937" s="37"/>
      <c r="AA2937" s="37"/>
      <c r="AB2937" s="37"/>
      <c r="AC2937" s="37"/>
      <c r="AD2937" s="37"/>
      <c r="AE2937" s="37"/>
      <c r="AR2937" s="192" t="s">
        <v>283</v>
      </c>
      <c r="AT2937" s="192" t="s">
        <v>199</v>
      </c>
      <c r="AU2937" s="192" t="s">
        <v>84</v>
      </c>
      <c r="AY2937" s="20" t="s">
        <v>197</v>
      </c>
      <c r="BE2937" s="193">
        <f>IF(N2937="základní",J2937,0)</f>
        <v>0</v>
      </c>
      <c r="BF2937" s="193">
        <f>IF(N2937="snížená",J2937,0)</f>
        <v>0</v>
      </c>
      <c r="BG2937" s="193">
        <f>IF(N2937="zákl. přenesená",J2937,0)</f>
        <v>0</v>
      </c>
      <c r="BH2937" s="193">
        <f>IF(N2937="sníž. přenesená",J2937,0)</f>
        <v>0</v>
      </c>
      <c r="BI2937" s="193">
        <f>IF(N2937="nulová",J2937,0)</f>
        <v>0</v>
      </c>
      <c r="BJ2937" s="20" t="s">
        <v>82</v>
      </c>
      <c r="BK2937" s="193">
        <f>ROUND(I2937*H2937,2)</f>
        <v>0</v>
      </c>
      <c r="BL2937" s="20" t="s">
        <v>283</v>
      </c>
      <c r="BM2937" s="192" t="s">
        <v>3807</v>
      </c>
    </row>
    <row r="2938" spans="1:65" s="2" customFormat="1" ht="11.25">
      <c r="A2938" s="37"/>
      <c r="B2938" s="38"/>
      <c r="C2938" s="39"/>
      <c r="D2938" s="194" t="s">
        <v>206</v>
      </c>
      <c r="E2938" s="39"/>
      <c r="F2938" s="195" t="s">
        <v>3808</v>
      </c>
      <c r="G2938" s="39"/>
      <c r="H2938" s="39"/>
      <c r="I2938" s="196"/>
      <c r="J2938" s="39"/>
      <c r="K2938" s="39"/>
      <c r="L2938" s="42"/>
      <c r="M2938" s="197"/>
      <c r="N2938" s="198"/>
      <c r="O2938" s="67"/>
      <c r="P2938" s="67"/>
      <c r="Q2938" s="67"/>
      <c r="R2938" s="67"/>
      <c r="S2938" s="67"/>
      <c r="T2938" s="68"/>
      <c r="U2938" s="37"/>
      <c r="V2938" s="37"/>
      <c r="W2938" s="37"/>
      <c r="X2938" s="37"/>
      <c r="Y2938" s="37"/>
      <c r="Z2938" s="37"/>
      <c r="AA2938" s="37"/>
      <c r="AB2938" s="37"/>
      <c r="AC2938" s="37"/>
      <c r="AD2938" s="37"/>
      <c r="AE2938" s="37"/>
      <c r="AT2938" s="20" t="s">
        <v>206</v>
      </c>
      <c r="AU2938" s="20" t="s">
        <v>84</v>
      </c>
    </row>
    <row r="2939" spans="1:65" s="2" customFormat="1" ht="16.5" customHeight="1">
      <c r="A2939" s="37"/>
      <c r="B2939" s="38"/>
      <c r="C2939" s="181" t="s">
        <v>3809</v>
      </c>
      <c r="D2939" s="181" t="s">
        <v>199</v>
      </c>
      <c r="E2939" s="182" t="s">
        <v>3810</v>
      </c>
      <c r="F2939" s="183" t="s">
        <v>3811</v>
      </c>
      <c r="G2939" s="184" t="s">
        <v>202</v>
      </c>
      <c r="H2939" s="185">
        <v>213.86699999999999</v>
      </c>
      <c r="I2939" s="186"/>
      <c r="J2939" s="187">
        <f>ROUND(I2939*H2939,2)</f>
        <v>0</v>
      </c>
      <c r="K2939" s="183" t="s">
        <v>203</v>
      </c>
      <c r="L2939" s="42"/>
      <c r="M2939" s="188" t="s">
        <v>28</v>
      </c>
      <c r="N2939" s="189" t="s">
        <v>45</v>
      </c>
      <c r="O2939" s="67"/>
      <c r="P2939" s="190">
        <f>O2939*H2939</f>
        <v>0</v>
      </c>
      <c r="Q2939" s="190">
        <v>1.25E-3</v>
      </c>
      <c r="R2939" s="190">
        <f>Q2939*H2939</f>
        <v>0.26733374999999998</v>
      </c>
      <c r="S2939" s="190">
        <v>0</v>
      </c>
      <c r="T2939" s="191">
        <f>S2939*H2939</f>
        <v>0</v>
      </c>
      <c r="U2939" s="37"/>
      <c r="V2939" s="37"/>
      <c r="W2939" s="37"/>
      <c r="X2939" s="37"/>
      <c r="Y2939" s="37"/>
      <c r="Z2939" s="37"/>
      <c r="AA2939" s="37"/>
      <c r="AB2939" s="37"/>
      <c r="AC2939" s="37"/>
      <c r="AD2939" s="37"/>
      <c r="AE2939" s="37"/>
      <c r="AR2939" s="192" t="s">
        <v>283</v>
      </c>
      <c r="AT2939" s="192" t="s">
        <v>199</v>
      </c>
      <c r="AU2939" s="192" t="s">
        <v>84</v>
      </c>
      <c r="AY2939" s="20" t="s">
        <v>197</v>
      </c>
      <c r="BE2939" s="193">
        <f>IF(N2939="základní",J2939,0)</f>
        <v>0</v>
      </c>
      <c r="BF2939" s="193">
        <f>IF(N2939="snížená",J2939,0)</f>
        <v>0</v>
      </c>
      <c r="BG2939" s="193">
        <f>IF(N2939="zákl. přenesená",J2939,0)</f>
        <v>0</v>
      </c>
      <c r="BH2939" s="193">
        <f>IF(N2939="sníž. přenesená",J2939,0)</f>
        <v>0</v>
      </c>
      <c r="BI2939" s="193">
        <f>IF(N2939="nulová",J2939,0)</f>
        <v>0</v>
      </c>
      <c r="BJ2939" s="20" t="s">
        <v>82</v>
      </c>
      <c r="BK2939" s="193">
        <f>ROUND(I2939*H2939,2)</f>
        <v>0</v>
      </c>
      <c r="BL2939" s="20" t="s">
        <v>283</v>
      </c>
      <c r="BM2939" s="192" t="s">
        <v>3812</v>
      </c>
    </row>
    <row r="2940" spans="1:65" s="2" customFormat="1" ht="11.25">
      <c r="A2940" s="37"/>
      <c r="B2940" s="38"/>
      <c r="C2940" s="39"/>
      <c r="D2940" s="194" t="s">
        <v>206</v>
      </c>
      <c r="E2940" s="39"/>
      <c r="F2940" s="195" t="s">
        <v>3813</v>
      </c>
      <c r="G2940" s="39"/>
      <c r="H2940" s="39"/>
      <c r="I2940" s="196"/>
      <c r="J2940" s="39"/>
      <c r="K2940" s="39"/>
      <c r="L2940" s="42"/>
      <c r="M2940" s="197"/>
      <c r="N2940" s="198"/>
      <c r="O2940" s="67"/>
      <c r="P2940" s="67"/>
      <c r="Q2940" s="67"/>
      <c r="R2940" s="67"/>
      <c r="S2940" s="67"/>
      <c r="T2940" s="68"/>
      <c r="U2940" s="37"/>
      <c r="V2940" s="37"/>
      <c r="W2940" s="37"/>
      <c r="X2940" s="37"/>
      <c r="Y2940" s="37"/>
      <c r="Z2940" s="37"/>
      <c r="AA2940" s="37"/>
      <c r="AB2940" s="37"/>
      <c r="AC2940" s="37"/>
      <c r="AD2940" s="37"/>
      <c r="AE2940" s="37"/>
      <c r="AT2940" s="20" t="s">
        <v>206</v>
      </c>
      <c r="AU2940" s="20" t="s">
        <v>84</v>
      </c>
    </row>
    <row r="2941" spans="1:65" s="15" customFormat="1" ht="11.25">
      <c r="B2941" s="222"/>
      <c r="C2941" s="223"/>
      <c r="D2941" s="201" t="s">
        <v>213</v>
      </c>
      <c r="E2941" s="224" t="s">
        <v>28</v>
      </c>
      <c r="F2941" s="225" t="s">
        <v>412</v>
      </c>
      <c r="G2941" s="223"/>
      <c r="H2941" s="224" t="s">
        <v>28</v>
      </c>
      <c r="I2941" s="226"/>
      <c r="J2941" s="223"/>
      <c r="K2941" s="223"/>
      <c r="L2941" s="227"/>
      <c r="M2941" s="228"/>
      <c r="N2941" s="229"/>
      <c r="O2941" s="229"/>
      <c r="P2941" s="229"/>
      <c r="Q2941" s="229"/>
      <c r="R2941" s="229"/>
      <c r="S2941" s="229"/>
      <c r="T2941" s="230"/>
      <c r="AT2941" s="231" t="s">
        <v>213</v>
      </c>
      <c r="AU2941" s="231" t="s">
        <v>84</v>
      </c>
      <c r="AV2941" s="15" t="s">
        <v>82</v>
      </c>
      <c r="AW2941" s="15" t="s">
        <v>35</v>
      </c>
      <c r="AX2941" s="15" t="s">
        <v>74</v>
      </c>
      <c r="AY2941" s="231" t="s">
        <v>197</v>
      </c>
    </row>
    <row r="2942" spans="1:65" s="15" customFormat="1" ht="11.25">
      <c r="B2942" s="222"/>
      <c r="C2942" s="223"/>
      <c r="D2942" s="201" t="s">
        <v>213</v>
      </c>
      <c r="E2942" s="224" t="s">
        <v>28</v>
      </c>
      <c r="F2942" s="225" t="s">
        <v>3814</v>
      </c>
      <c r="G2942" s="223"/>
      <c r="H2942" s="224" t="s">
        <v>28</v>
      </c>
      <c r="I2942" s="226"/>
      <c r="J2942" s="223"/>
      <c r="K2942" s="223"/>
      <c r="L2942" s="227"/>
      <c r="M2942" s="228"/>
      <c r="N2942" s="229"/>
      <c r="O2942" s="229"/>
      <c r="P2942" s="229"/>
      <c r="Q2942" s="229"/>
      <c r="R2942" s="229"/>
      <c r="S2942" s="229"/>
      <c r="T2942" s="230"/>
      <c r="AT2942" s="231" t="s">
        <v>213</v>
      </c>
      <c r="AU2942" s="231" t="s">
        <v>84</v>
      </c>
      <c r="AV2942" s="15" t="s">
        <v>82</v>
      </c>
      <c r="AW2942" s="15" t="s">
        <v>35</v>
      </c>
      <c r="AX2942" s="15" t="s">
        <v>74</v>
      </c>
      <c r="AY2942" s="231" t="s">
        <v>197</v>
      </c>
    </row>
    <row r="2943" spans="1:65" s="13" customFormat="1" ht="11.25">
      <c r="B2943" s="199"/>
      <c r="C2943" s="200"/>
      <c r="D2943" s="201" t="s">
        <v>213</v>
      </c>
      <c r="E2943" s="202" t="s">
        <v>28</v>
      </c>
      <c r="F2943" s="203" t="s">
        <v>3815</v>
      </c>
      <c r="G2943" s="200"/>
      <c r="H2943" s="204">
        <v>144</v>
      </c>
      <c r="I2943" s="205"/>
      <c r="J2943" s="200"/>
      <c r="K2943" s="200"/>
      <c r="L2943" s="206"/>
      <c r="M2943" s="207"/>
      <c r="N2943" s="208"/>
      <c r="O2943" s="208"/>
      <c r="P2943" s="208"/>
      <c r="Q2943" s="208"/>
      <c r="R2943" s="208"/>
      <c r="S2943" s="208"/>
      <c r="T2943" s="209"/>
      <c r="AT2943" s="210" t="s">
        <v>213</v>
      </c>
      <c r="AU2943" s="210" t="s">
        <v>84</v>
      </c>
      <c r="AV2943" s="13" t="s">
        <v>84</v>
      </c>
      <c r="AW2943" s="13" t="s">
        <v>35</v>
      </c>
      <c r="AX2943" s="13" t="s">
        <v>74</v>
      </c>
      <c r="AY2943" s="210" t="s">
        <v>197</v>
      </c>
    </row>
    <row r="2944" spans="1:65" s="15" customFormat="1" ht="11.25">
      <c r="B2944" s="222"/>
      <c r="C2944" s="223"/>
      <c r="D2944" s="201" t="s">
        <v>213</v>
      </c>
      <c r="E2944" s="224" t="s">
        <v>28</v>
      </c>
      <c r="F2944" s="225" t="s">
        <v>3816</v>
      </c>
      <c r="G2944" s="223"/>
      <c r="H2944" s="224" t="s">
        <v>28</v>
      </c>
      <c r="I2944" s="226"/>
      <c r="J2944" s="223"/>
      <c r="K2944" s="223"/>
      <c r="L2944" s="227"/>
      <c r="M2944" s="228"/>
      <c r="N2944" s="229"/>
      <c r="O2944" s="229"/>
      <c r="P2944" s="229"/>
      <c r="Q2944" s="229"/>
      <c r="R2944" s="229"/>
      <c r="S2944" s="229"/>
      <c r="T2944" s="230"/>
      <c r="AT2944" s="231" t="s">
        <v>213</v>
      </c>
      <c r="AU2944" s="231" t="s">
        <v>84</v>
      </c>
      <c r="AV2944" s="15" t="s">
        <v>82</v>
      </c>
      <c r="AW2944" s="15" t="s">
        <v>35</v>
      </c>
      <c r="AX2944" s="15" t="s">
        <v>74</v>
      </c>
      <c r="AY2944" s="231" t="s">
        <v>197</v>
      </c>
    </row>
    <row r="2945" spans="1:65" s="13" customFormat="1" ht="11.25">
      <c r="B2945" s="199"/>
      <c r="C2945" s="200"/>
      <c r="D2945" s="201" t="s">
        <v>213</v>
      </c>
      <c r="E2945" s="202" t="s">
        <v>28</v>
      </c>
      <c r="F2945" s="203" t="s">
        <v>3817</v>
      </c>
      <c r="G2945" s="200"/>
      <c r="H2945" s="204">
        <v>46.631999999999998</v>
      </c>
      <c r="I2945" s="205"/>
      <c r="J2945" s="200"/>
      <c r="K2945" s="200"/>
      <c r="L2945" s="206"/>
      <c r="M2945" s="207"/>
      <c r="N2945" s="208"/>
      <c r="O2945" s="208"/>
      <c r="P2945" s="208"/>
      <c r="Q2945" s="208"/>
      <c r="R2945" s="208"/>
      <c r="S2945" s="208"/>
      <c r="T2945" s="209"/>
      <c r="AT2945" s="210" t="s">
        <v>213</v>
      </c>
      <c r="AU2945" s="210" t="s">
        <v>84</v>
      </c>
      <c r="AV2945" s="13" t="s">
        <v>84</v>
      </c>
      <c r="AW2945" s="13" t="s">
        <v>35</v>
      </c>
      <c r="AX2945" s="13" t="s">
        <v>74</v>
      </c>
      <c r="AY2945" s="210" t="s">
        <v>197</v>
      </c>
    </row>
    <row r="2946" spans="1:65" s="13" customFormat="1" ht="11.25">
      <c r="B2946" s="199"/>
      <c r="C2946" s="200"/>
      <c r="D2946" s="201" t="s">
        <v>213</v>
      </c>
      <c r="E2946" s="202" t="s">
        <v>28</v>
      </c>
      <c r="F2946" s="203" t="s">
        <v>3818</v>
      </c>
      <c r="G2946" s="200"/>
      <c r="H2946" s="204">
        <v>12.984999999999999</v>
      </c>
      <c r="I2946" s="205"/>
      <c r="J2946" s="200"/>
      <c r="K2946" s="200"/>
      <c r="L2946" s="206"/>
      <c r="M2946" s="207"/>
      <c r="N2946" s="208"/>
      <c r="O2946" s="208"/>
      <c r="P2946" s="208"/>
      <c r="Q2946" s="208"/>
      <c r="R2946" s="208"/>
      <c r="S2946" s="208"/>
      <c r="T2946" s="209"/>
      <c r="AT2946" s="210" t="s">
        <v>213</v>
      </c>
      <c r="AU2946" s="210" t="s">
        <v>84</v>
      </c>
      <c r="AV2946" s="13" t="s">
        <v>84</v>
      </c>
      <c r="AW2946" s="13" t="s">
        <v>35</v>
      </c>
      <c r="AX2946" s="13" t="s">
        <v>74</v>
      </c>
      <c r="AY2946" s="210" t="s">
        <v>197</v>
      </c>
    </row>
    <row r="2947" spans="1:65" s="13" customFormat="1" ht="11.25">
      <c r="B2947" s="199"/>
      <c r="C2947" s="200"/>
      <c r="D2947" s="201" t="s">
        <v>213</v>
      </c>
      <c r="E2947" s="202" t="s">
        <v>28</v>
      </c>
      <c r="F2947" s="203" t="s">
        <v>3819</v>
      </c>
      <c r="G2947" s="200"/>
      <c r="H2947" s="204">
        <v>10.25</v>
      </c>
      <c r="I2947" s="205"/>
      <c r="J2947" s="200"/>
      <c r="K2947" s="200"/>
      <c r="L2947" s="206"/>
      <c r="M2947" s="207"/>
      <c r="N2947" s="208"/>
      <c r="O2947" s="208"/>
      <c r="P2947" s="208"/>
      <c r="Q2947" s="208"/>
      <c r="R2947" s="208"/>
      <c r="S2947" s="208"/>
      <c r="T2947" s="209"/>
      <c r="AT2947" s="210" t="s">
        <v>213</v>
      </c>
      <c r="AU2947" s="210" t="s">
        <v>84</v>
      </c>
      <c r="AV2947" s="13" t="s">
        <v>84</v>
      </c>
      <c r="AW2947" s="13" t="s">
        <v>35</v>
      </c>
      <c r="AX2947" s="13" t="s">
        <v>74</v>
      </c>
      <c r="AY2947" s="210" t="s">
        <v>197</v>
      </c>
    </row>
    <row r="2948" spans="1:65" s="14" customFormat="1" ht="11.25">
      <c r="B2948" s="211"/>
      <c r="C2948" s="212"/>
      <c r="D2948" s="201" t="s">
        <v>213</v>
      </c>
      <c r="E2948" s="213" t="s">
        <v>28</v>
      </c>
      <c r="F2948" s="214" t="s">
        <v>226</v>
      </c>
      <c r="G2948" s="212"/>
      <c r="H2948" s="215">
        <v>213.86699999999999</v>
      </c>
      <c r="I2948" s="216"/>
      <c r="J2948" s="212"/>
      <c r="K2948" s="212"/>
      <c r="L2948" s="217"/>
      <c r="M2948" s="218"/>
      <c r="N2948" s="219"/>
      <c r="O2948" s="219"/>
      <c r="P2948" s="219"/>
      <c r="Q2948" s="219"/>
      <c r="R2948" s="219"/>
      <c r="S2948" s="219"/>
      <c r="T2948" s="220"/>
      <c r="AT2948" s="221" t="s">
        <v>213</v>
      </c>
      <c r="AU2948" s="221" t="s">
        <v>84</v>
      </c>
      <c r="AV2948" s="14" t="s">
        <v>204</v>
      </c>
      <c r="AW2948" s="14" t="s">
        <v>35</v>
      </c>
      <c r="AX2948" s="14" t="s">
        <v>82</v>
      </c>
      <c r="AY2948" s="221" t="s">
        <v>197</v>
      </c>
    </row>
    <row r="2949" spans="1:65" s="2" customFormat="1" ht="21.75" customHeight="1">
      <c r="A2949" s="37"/>
      <c r="B2949" s="38"/>
      <c r="C2949" s="181" t="s">
        <v>3820</v>
      </c>
      <c r="D2949" s="181" t="s">
        <v>199</v>
      </c>
      <c r="E2949" s="182" t="s">
        <v>3821</v>
      </c>
      <c r="F2949" s="183" t="s">
        <v>3822</v>
      </c>
      <c r="G2949" s="184" t="s">
        <v>202</v>
      </c>
      <c r="H2949" s="185">
        <v>69.867000000000004</v>
      </c>
      <c r="I2949" s="186"/>
      <c r="J2949" s="187">
        <f>ROUND(I2949*H2949,2)</f>
        <v>0</v>
      </c>
      <c r="K2949" s="183" t="s">
        <v>203</v>
      </c>
      <c r="L2949" s="42"/>
      <c r="M2949" s="188" t="s">
        <v>28</v>
      </c>
      <c r="N2949" s="189" t="s">
        <v>45</v>
      </c>
      <c r="O2949" s="67"/>
      <c r="P2949" s="190">
        <f>O2949*H2949</f>
        <v>0</v>
      </c>
      <c r="Q2949" s="190">
        <v>0</v>
      </c>
      <c r="R2949" s="190">
        <f>Q2949*H2949</f>
        <v>0</v>
      </c>
      <c r="S2949" s="190">
        <v>0</v>
      </c>
      <c r="T2949" s="191">
        <f>S2949*H2949</f>
        <v>0</v>
      </c>
      <c r="U2949" s="37"/>
      <c r="V2949" s="37"/>
      <c r="W2949" s="37"/>
      <c r="X2949" s="37"/>
      <c r="Y2949" s="37"/>
      <c r="Z2949" s="37"/>
      <c r="AA2949" s="37"/>
      <c r="AB2949" s="37"/>
      <c r="AC2949" s="37"/>
      <c r="AD2949" s="37"/>
      <c r="AE2949" s="37"/>
      <c r="AR2949" s="192" t="s">
        <v>283</v>
      </c>
      <c r="AT2949" s="192" t="s">
        <v>199</v>
      </c>
      <c r="AU2949" s="192" t="s">
        <v>84</v>
      </c>
      <c r="AY2949" s="20" t="s">
        <v>197</v>
      </c>
      <c r="BE2949" s="193">
        <f>IF(N2949="základní",J2949,0)</f>
        <v>0</v>
      </c>
      <c r="BF2949" s="193">
        <f>IF(N2949="snížená",J2949,0)</f>
        <v>0</v>
      </c>
      <c r="BG2949" s="193">
        <f>IF(N2949="zákl. přenesená",J2949,0)</f>
        <v>0</v>
      </c>
      <c r="BH2949" s="193">
        <f>IF(N2949="sníž. přenesená",J2949,0)</f>
        <v>0</v>
      </c>
      <c r="BI2949" s="193">
        <f>IF(N2949="nulová",J2949,0)</f>
        <v>0</v>
      </c>
      <c r="BJ2949" s="20" t="s">
        <v>82</v>
      </c>
      <c r="BK2949" s="193">
        <f>ROUND(I2949*H2949,2)</f>
        <v>0</v>
      </c>
      <c r="BL2949" s="20" t="s">
        <v>283</v>
      </c>
      <c r="BM2949" s="192" t="s">
        <v>3823</v>
      </c>
    </row>
    <row r="2950" spans="1:65" s="2" customFormat="1" ht="11.25">
      <c r="A2950" s="37"/>
      <c r="B2950" s="38"/>
      <c r="C2950" s="39"/>
      <c r="D2950" s="194" t="s">
        <v>206</v>
      </c>
      <c r="E2950" s="39"/>
      <c r="F2950" s="195" t="s">
        <v>3824</v>
      </c>
      <c r="G2950" s="39"/>
      <c r="H2950" s="39"/>
      <c r="I2950" s="196"/>
      <c r="J2950" s="39"/>
      <c r="K2950" s="39"/>
      <c r="L2950" s="42"/>
      <c r="M2950" s="197"/>
      <c r="N2950" s="198"/>
      <c r="O2950" s="67"/>
      <c r="P2950" s="67"/>
      <c r="Q2950" s="67"/>
      <c r="R2950" s="67"/>
      <c r="S2950" s="67"/>
      <c r="T2950" s="68"/>
      <c r="U2950" s="37"/>
      <c r="V2950" s="37"/>
      <c r="W2950" s="37"/>
      <c r="X2950" s="37"/>
      <c r="Y2950" s="37"/>
      <c r="Z2950" s="37"/>
      <c r="AA2950" s="37"/>
      <c r="AB2950" s="37"/>
      <c r="AC2950" s="37"/>
      <c r="AD2950" s="37"/>
      <c r="AE2950" s="37"/>
      <c r="AT2950" s="20" t="s">
        <v>206</v>
      </c>
      <c r="AU2950" s="20" t="s">
        <v>84</v>
      </c>
    </row>
    <row r="2951" spans="1:65" s="15" customFormat="1" ht="11.25">
      <c r="B2951" s="222"/>
      <c r="C2951" s="223"/>
      <c r="D2951" s="201" t="s">
        <v>213</v>
      </c>
      <c r="E2951" s="224" t="s">
        <v>28</v>
      </c>
      <c r="F2951" s="225" t="s">
        <v>412</v>
      </c>
      <c r="G2951" s="223"/>
      <c r="H2951" s="224" t="s">
        <v>28</v>
      </c>
      <c r="I2951" s="226"/>
      <c r="J2951" s="223"/>
      <c r="K2951" s="223"/>
      <c r="L2951" s="227"/>
      <c r="M2951" s="228"/>
      <c r="N2951" s="229"/>
      <c r="O2951" s="229"/>
      <c r="P2951" s="229"/>
      <c r="Q2951" s="229"/>
      <c r="R2951" s="229"/>
      <c r="S2951" s="229"/>
      <c r="T2951" s="230"/>
      <c r="AT2951" s="231" t="s">
        <v>213</v>
      </c>
      <c r="AU2951" s="231" t="s">
        <v>84</v>
      </c>
      <c r="AV2951" s="15" t="s">
        <v>82</v>
      </c>
      <c r="AW2951" s="15" t="s">
        <v>35</v>
      </c>
      <c r="AX2951" s="15" t="s">
        <v>74</v>
      </c>
      <c r="AY2951" s="231" t="s">
        <v>197</v>
      </c>
    </row>
    <row r="2952" spans="1:65" s="15" customFormat="1" ht="11.25">
      <c r="B2952" s="222"/>
      <c r="C2952" s="223"/>
      <c r="D2952" s="201" t="s">
        <v>213</v>
      </c>
      <c r="E2952" s="224" t="s">
        <v>28</v>
      </c>
      <c r="F2952" s="225" t="s">
        <v>3814</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5" customFormat="1" ht="11.25">
      <c r="B2953" s="222"/>
      <c r="C2953" s="223"/>
      <c r="D2953" s="201" t="s">
        <v>213</v>
      </c>
      <c r="E2953" s="224" t="s">
        <v>28</v>
      </c>
      <c r="F2953" s="225" t="s">
        <v>3825</v>
      </c>
      <c r="G2953" s="223"/>
      <c r="H2953" s="224" t="s">
        <v>28</v>
      </c>
      <c r="I2953" s="226"/>
      <c r="J2953" s="223"/>
      <c r="K2953" s="223"/>
      <c r="L2953" s="227"/>
      <c r="M2953" s="228"/>
      <c r="N2953" s="229"/>
      <c r="O2953" s="229"/>
      <c r="P2953" s="229"/>
      <c r="Q2953" s="229"/>
      <c r="R2953" s="229"/>
      <c r="S2953" s="229"/>
      <c r="T2953" s="230"/>
      <c r="AT2953" s="231" t="s">
        <v>213</v>
      </c>
      <c r="AU2953" s="231" t="s">
        <v>84</v>
      </c>
      <c r="AV2953" s="15" t="s">
        <v>82</v>
      </c>
      <c r="AW2953" s="15" t="s">
        <v>35</v>
      </c>
      <c r="AX2953" s="15" t="s">
        <v>74</v>
      </c>
      <c r="AY2953" s="231" t="s">
        <v>197</v>
      </c>
    </row>
    <row r="2954" spans="1:65" s="15" customFormat="1" ht="11.25">
      <c r="B2954" s="222"/>
      <c r="C2954" s="223"/>
      <c r="D2954" s="201" t="s">
        <v>213</v>
      </c>
      <c r="E2954" s="224" t="s">
        <v>28</v>
      </c>
      <c r="F2954" s="225" t="s">
        <v>3816</v>
      </c>
      <c r="G2954" s="223"/>
      <c r="H2954" s="224" t="s">
        <v>28</v>
      </c>
      <c r="I2954" s="226"/>
      <c r="J2954" s="223"/>
      <c r="K2954" s="223"/>
      <c r="L2954" s="227"/>
      <c r="M2954" s="228"/>
      <c r="N2954" s="229"/>
      <c r="O2954" s="229"/>
      <c r="P2954" s="229"/>
      <c r="Q2954" s="229"/>
      <c r="R2954" s="229"/>
      <c r="S2954" s="229"/>
      <c r="T2954" s="230"/>
      <c r="AT2954" s="231" t="s">
        <v>213</v>
      </c>
      <c r="AU2954" s="231" t="s">
        <v>84</v>
      </c>
      <c r="AV2954" s="15" t="s">
        <v>82</v>
      </c>
      <c r="AW2954" s="15" t="s">
        <v>35</v>
      </c>
      <c r="AX2954" s="15" t="s">
        <v>74</v>
      </c>
      <c r="AY2954" s="231" t="s">
        <v>197</v>
      </c>
    </row>
    <row r="2955" spans="1:65" s="13" customFormat="1" ht="11.25">
      <c r="B2955" s="199"/>
      <c r="C2955" s="200"/>
      <c r="D2955" s="201" t="s">
        <v>213</v>
      </c>
      <c r="E2955" s="202" t="s">
        <v>28</v>
      </c>
      <c r="F2955" s="203" t="s">
        <v>3817</v>
      </c>
      <c r="G2955" s="200"/>
      <c r="H2955" s="204">
        <v>46.631999999999998</v>
      </c>
      <c r="I2955" s="205"/>
      <c r="J2955" s="200"/>
      <c r="K2955" s="200"/>
      <c r="L2955" s="206"/>
      <c r="M2955" s="207"/>
      <c r="N2955" s="208"/>
      <c r="O2955" s="208"/>
      <c r="P2955" s="208"/>
      <c r="Q2955" s="208"/>
      <c r="R2955" s="208"/>
      <c r="S2955" s="208"/>
      <c r="T2955" s="209"/>
      <c r="AT2955" s="210" t="s">
        <v>213</v>
      </c>
      <c r="AU2955" s="210" t="s">
        <v>84</v>
      </c>
      <c r="AV2955" s="13" t="s">
        <v>84</v>
      </c>
      <c r="AW2955" s="13" t="s">
        <v>35</v>
      </c>
      <c r="AX2955" s="13" t="s">
        <v>74</v>
      </c>
      <c r="AY2955" s="210" t="s">
        <v>197</v>
      </c>
    </row>
    <row r="2956" spans="1:65" s="13" customFormat="1" ht="11.25">
      <c r="B2956" s="199"/>
      <c r="C2956" s="200"/>
      <c r="D2956" s="201" t="s">
        <v>213</v>
      </c>
      <c r="E2956" s="202" t="s">
        <v>28</v>
      </c>
      <c r="F2956" s="203" t="s">
        <v>3818</v>
      </c>
      <c r="G2956" s="200"/>
      <c r="H2956" s="204">
        <v>12.984999999999999</v>
      </c>
      <c r="I2956" s="205"/>
      <c r="J2956" s="200"/>
      <c r="K2956" s="200"/>
      <c r="L2956" s="206"/>
      <c r="M2956" s="207"/>
      <c r="N2956" s="208"/>
      <c r="O2956" s="208"/>
      <c r="P2956" s="208"/>
      <c r="Q2956" s="208"/>
      <c r="R2956" s="208"/>
      <c r="S2956" s="208"/>
      <c r="T2956" s="209"/>
      <c r="AT2956" s="210" t="s">
        <v>213</v>
      </c>
      <c r="AU2956" s="210" t="s">
        <v>84</v>
      </c>
      <c r="AV2956" s="13" t="s">
        <v>84</v>
      </c>
      <c r="AW2956" s="13" t="s">
        <v>35</v>
      </c>
      <c r="AX2956" s="13" t="s">
        <v>74</v>
      </c>
      <c r="AY2956" s="210" t="s">
        <v>197</v>
      </c>
    </row>
    <row r="2957" spans="1:65" s="13" customFormat="1" ht="11.25">
      <c r="B2957" s="199"/>
      <c r="C2957" s="200"/>
      <c r="D2957" s="201" t="s">
        <v>213</v>
      </c>
      <c r="E2957" s="202" t="s">
        <v>28</v>
      </c>
      <c r="F2957" s="203" t="s">
        <v>3819</v>
      </c>
      <c r="G2957" s="200"/>
      <c r="H2957" s="204">
        <v>10.25</v>
      </c>
      <c r="I2957" s="205"/>
      <c r="J2957" s="200"/>
      <c r="K2957" s="200"/>
      <c r="L2957" s="206"/>
      <c r="M2957" s="207"/>
      <c r="N2957" s="208"/>
      <c r="O2957" s="208"/>
      <c r="P2957" s="208"/>
      <c r="Q2957" s="208"/>
      <c r="R2957" s="208"/>
      <c r="S2957" s="208"/>
      <c r="T2957" s="209"/>
      <c r="AT2957" s="210" t="s">
        <v>213</v>
      </c>
      <c r="AU2957" s="210" t="s">
        <v>84</v>
      </c>
      <c r="AV2957" s="13" t="s">
        <v>84</v>
      </c>
      <c r="AW2957" s="13" t="s">
        <v>35</v>
      </c>
      <c r="AX2957" s="13" t="s">
        <v>74</v>
      </c>
      <c r="AY2957" s="210" t="s">
        <v>197</v>
      </c>
    </row>
    <row r="2958" spans="1:65" s="14" customFormat="1" ht="11.25">
      <c r="B2958" s="211"/>
      <c r="C2958" s="212"/>
      <c r="D2958" s="201" t="s">
        <v>213</v>
      </c>
      <c r="E2958" s="213" t="s">
        <v>28</v>
      </c>
      <c r="F2958" s="214" t="s">
        <v>226</v>
      </c>
      <c r="G2958" s="212"/>
      <c r="H2958" s="215">
        <v>69.867000000000004</v>
      </c>
      <c r="I2958" s="216"/>
      <c r="J2958" s="212"/>
      <c r="K2958" s="212"/>
      <c r="L2958" s="217"/>
      <c r="M2958" s="218"/>
      <c r="N2958" s="219"/>
      <c r="O2958" s="219"/>
      <c r="P2958" s="219"/>
      <c r="Q2958" s="219"/>
      <c r="R2958" s="219"/>
      <c r="S2958" s="219"/>
      <c r="T2958" s="220"/>
      <c r="AT2958" s="221" t="s">
        <v>213</v>
      </c>
      <c r="AU2958" s="221" t="s">
        <v>84</v>
      </c>
      <c r="AV2958" s="14" t="s">
        <v>204</v>
      </c>
      <c r="AW2958" s="14" t="s">
        <v>35</v>
      </c>
      <c r="AX2958" s="14" t="s">
        <v>82</v>
      </c>
      <c r="AY2958" s="221" t="s">
        <v>197</v>
      </c>
    </row>
    <row r="2959" spans="1:65" s="2" customFormat="1" ht="24.2" customHeight="1">
      <c r="A2959" s="37"/>
      <c r="B2959" s="38"/>
      <c r="C2959" s="181" t="s">
        <v>3826</v>
      </c>
      <c r="D2959" s="181" t="s">
        <v>199</v>
      </c>
      <c r="E2959" s="182" t="s">
        <v>3827</v>
      </c>
      <c r="F2959" s="183" t="s">
        <v>3828</v>
      </c>
      <c r="G2959" s="184" t="s">
        <v>428</v>
      </c>
      <c r="H2959" s="185">
        <v>0.33600000000000002</v>
      </c>
      <c r="I2959" s="186"/>
      <c r="J2959" s="187">
        <f>ROUND(I2959*H2959,2)</f>
        <v>0</v>
      </c>
      <c r="K2959" s="183" t="s">
        <v>203</v>
      </c>
      <c r="L2959" s="42"/>
      <c r="M2959" s="188" t="s">
        <v>28</v>
      </c>
      <c r="N2959" s="189" t="s">
        <v>45</v>
      </c>
      <c r="O2959" s="67"/>
      <c r="P2959" s="190">
        <f>O2959*H2959</f>
        <v>0</v>
      </c>
      <c r="Q2959" s="190">
        <v>0</v>
      </c>
      <c r="R2959" s="190">
        <f>Q2959*H2959</f>
        <v>0</v>
      </c>
      <c r="S2959" s="190">
        <v>0</v>
      </c>
      <c r="T2959" s="191">
        <f>S2959*H2959</f>
        <v>0</v>
      </c>
      <c r="U2959" s="37"/>
      <c r="V2959" s="37"/>
      <c r="W2959" s="37"/>
      <c r="X2959" s="37"/>
      <c r="Y2959" s="37"/>
      <c r="Z2959" s="37"/>
      <c r="AA2959" s="37"/>
      <c r="AB2959" s="37"/>
      <c r="AC2959" s="37"/>
      <c r="AD2959" s="37"/>
      <c r="AE2959" s="37"/>
      <c r="AR2959" s="192" t="s">
        <v>283</v>
      </c>
      <c r="AT2959" s="192" t="s">
        <v>199</v>
      </c>
      <c r="AU2959" s="192" t="s">
        <v>84</v>
      </c>
      <c r="AY2959" s="20" t="s">
        <v>197</v>
      </c>
      <c r="BE2959" s="193">
        <f>IF(N2959="základní",J2959,0)</f>
        <v>0</v>
      </c>
      <c r="BF2959" s="193">
        <f>IF(N2959="snížená",J2959,0)</f>
        <v>0</v>
      </c>
      <c r="BG2959" s="193">
        <f>IF(N2959="zákl. přenesená",J2959,0)</f>
        <v>0</v>
      </c>
      <c r="BH2959" s="193">
        <f>IF(N2959="sníž. přenesená",J2959,0)</f>
        <v>0</v>
      </c>
      <c r="BI2959" s="193">
        <f>IF(N2959="nulová",J2959,0)</f>
        <v>0</v>
      </c>
      <c r="BJ2959" s="20" t="s">
        <v>82</v>
      </c>
      <c r="BK2959" s="193">
        <f>ROUND(I2959*H2959,2)</f>
        <v>0</v>
      </c>
      <c r="BL2959" s="20" t="s">
        <v>283</v>
      </c>
      <c r="BM2959" s="192" t="s">
        <v>3829</v>
      </c>
    </row>
    <row r="2960" spans="1:65" s="2" customFormat="1" ht="11.25">
      <c r="A2960" s="37"/>
      <c r="B2960" s="38"/>
      <c r="C2960" s="39"/>
      <c r="D2960" s="194" t="s">
        <v>206</v>
      </c>
      <c r="E2960" s="39"/>
      <c r="F2960" s="195" t="s">
        <v>3830</v>
      </c>
      <c r="G2960" s="39"/>
      <c r="H2960" s="39"/>
      <c r="I2960" s="196"/>
      <c r="J2960" s="39"/>
      <c r="K2960" s="39"/>
      <c r="L2960" s="42"/>
      <c r="M2960" s="197"/>
      <c r="N2960" s="198"/>
      <c r="O2960" s="67"/>
      <c r="P2960" s="67"/>
      <c r="Q2960" s="67"/>
      <c r="R2960" s="67"/>
      <c r="S2960" s="67"/>
      <c r="T2960" s="68"/>
      <c r="U2960" s="37"/>
      <c r="V2960" s="37"/>
      <c r="W2960" s="37"/>
      <c r="X2960" s="37"/>
      <c r="Y2960" s="37"/>
      <c r="Z2960" s="37"/>
      <c r="AA2960" s="37"/>
      <c r="AB2960" s="37"/>
      <c r="AC2960" s="37"/>
      <c r="AD2960" s="37"/>
      <c r="AE2960" s="37"/>
      <c r="AT2960" s="20" t="s">
        <v>206</v>
      </c>
      <c r="AU2960" s="20" t="s">
        <v>84</v>
      </c>
    </row>
    <row r="2961" spans="1:65" s="2" customFormat="1" ht="33" customHeight="1">
      <c r="A2961" s="37"/>
      <c r="B2961" s="38"/>
      <c r="C2961" s="181" t="s">
        <v>3831</v>
      </c>
      <c r="D2961" s="181" t="s">
        <v>199</v>
      </c>
      <c r="E2961" s="182" t="s">
        <v>3832</v>
      </c>
      <c r="F2961" s="183" t="s">
        <v>3833</v>
      </c>
      <c r="G2961" s="184" t="s">
        <v>428</v>
      </c>
      <c r="H2961" s="185">
        <v>0.33600000000000002</v>
      </c>
      <c r="I2961" s="186"/>
      <c r="J2961" s="187">
        <f>ROUND(I2961*H2961,2)</f>
        <v>0</v>
      </c>
      <c r="K2961" s="183" t="s">
        <v>203</v>
      </c>
      <c r="L2961" s="42"/>
      <c r="M2961" s="188" t="s">
        <v>28</v>
      </c>
      <c r="N2961" s="189" t="s">
        <v>45</v>
      </c>
      <c r="O2961" s="67"/>
      <c r="P2961" s="190">
        <f>O2961*H2961</f>
        <v>0</v>
      </c>
      <c r="Q2961" s="190">
        <v>0</v>
      </c>
      <c r="R2961" s="190">
        <f>Q2961*H2961</f>
        <v>0</v>
      </c>
      <c r="S2961" s="190">
        <v>0</v>
      </c>
      <c r="T2961" s="191">
        <f>S2961*H2961</f>
        <v>0</v>
      </c>
      <c r="U2961" s="37"/>
      <c r="V2961" s="37"/>
      <c r="W2961" s="37"/>
      <c r="X2961" s="37"/>
      <c r="Y2961" s="37"/>
      <c r="Z2961" s="37"/>
      <c r="AA2961" s="37"/>
      <c r="AB2961" s="37"/>
      <c r="AC2961" s="37"/>
      <c r="AD2961" s="37"/>
      <c r="AE2961" s="37"/>
      <c r="AR2961" s="192" t="s">
        <v>283</v>
      </c>
      <c r="AT2961" s="192" t="s">
        <v>199</v>
      </c>
      <c r="AU2961" s="192" t="s">
        <v>84</v>
      </c>
      <c r="AY2961" s="20" t="s">
        <v>197</v>
      </c>
      <c r="BE2961" s="193">
        <f>IF(N2961="základní",J2961,0)</f>
        <v>0</v>
      </c>
      <c r="BF2961" s="193">
        <f>IF(N2961="snížená",J2961,0)</f>
        <v>0</v>
      </c>
      <c r="BG2961" s="193">
        <f>IF(N2961="zákl. přenesená",J2961,0)</f>
        <v>0</v>
      </c>
      <c r="BH2961" s="193">
        <f>IF(N2961="sníž. přenesená",J2961,0)</f>
        <v>0</v>
      </c>
      <c r="BI2961" s="193">
        <f>IF(N2961="nulová",J2961,0)</f>
        <v>0</v>
      </c>
      <c r="BJ2961" s="20" t="s">
        <v>82</v>
      </c>
      <c r="BK2961" s="193">
        <f>ROUND(I2961*H2961,2)</f>
        <v>0</v>
      </c>
      <c r="BL2961" s="20" t="s">
        <v>283</v>
      </c>
      <c r="BM2961" s="192" t="s">
        <v>3834</v>
      </c>
    </row>
    <row r="2962" spans="1:65" s="2" customFormat="1" ht="11.25">
      <c r="A2962" s="37"/>
      <c r="B2962" s="38"/>
      <c r="C2962" s="39"/>
      <c r="D2962" s="194" t="s">
        <v>206</v>
      </c>
      <c r="E2962" s="39"/>
      <c r="F2962" s="195" t="s">
        <v>3835</v>
      </c>
      <c r="G2962" s="39"/>
      <c r="H2962" s="39"/>
      <c r="I2962" s="196"/>
      <c r="J2962" s="39"/>
      <c r="K2962" s="39"/>
      <c r="L2962" s="42"/>
      <c r="M2962" s="197"/>
      <c r="N2962" s="198"/>
      <c r="O2962" s="67"/>
      <c r="P2962" s="67"/>
      <c r="Q2962" s="67"/>
      <c r="R2962" s="67"/>
      <c r="S2962" s="67"/>
      <c r="T2962" s="68"/>
      <c r="U2962" s="37"/>
      <c r="V2962" s="37"/>
      <c r="W2962" s="37"/>
      <c r="X2962" s="37"/>
      <c r="Y2962" s="37"/>
      <c r="Z2962" s="37"/>
      <c r="AA2962" s="37"/>
      <c r="AB2962" s="37"/>
      <c r="AC2962" s="37"/>
      <c r="AD2962" s="37"/>
      <c r="AE2962" s="37"/>
      <c r="AT2962" s="20" t="s">
        <v>206</v>
      </c>
      <c r="AU2962" s="20" t="s">
        <v>84</v>
      </c>
    </row>
    <row r="2963" spans="1:65" s="12" customFormat="1" ht="22.9" customHeight="1">
      <c r="B2963" s="165"/>
      <c r="C2963" s="166"/>
      <c r="D2963" s="167" t="s">
        <v>73</v>
      </c>
      <c r="E2963" s="179" t="s">
        <v>3836</v>
      </c>
      <c r="F2963" s="179" t="s">
        <v>3837</v>
      </c>
      <c r="G2963" s="166"/>
      <c r="H2963" s="166"/>
      <c r="I2963" s="169"/>
      <c r="J2963" s="180">
        <f>BK2963</f>
        <v>0</v>
      </c>
      <c r="K2963" s="166"/>
      <c r="L2963" s="171"/>
      <c r="M2963" s="172"/>
      <c r="N2963" s="173"/>
      <c r="O2963" s="173"/>
      <c r="P2963" s="174">
        <f>SUM(P2964:P2975)</f>
        <v>0</v>
      </c>
      <c r="Q2963" s="173"/>
      <c r="R2963" s="174">
        <f>SUM(R2964:R2975)</f>
        <v>0</v>
      </c>
      <c r="S2963" s="173"/>
      <c r="T2963" s="175">
        <f>SUM(T2964:T2975)</f>
        <v>0</v>
      </c>
      <c r="AR2963" s="176" t="s">
        <v>84</v>
      </c>
      <c r="AT2963" s="177" t="s">
        <v>73</v>
      </c>
      <c r="AU2963" s="177" t="s">
        <v>82</v>
      </c>
      <c r="AY2963" s="176" t="s">
        <v>197</v>
      </c>
      <c r="BK2963" s="178">
        <f>SUM(BK2964:BK2975)</f>
        <v>0</v>
      </c>
    </row>
    <row r="2964" spans="1:65" s="2" customFormat="1" ht="16.5" customHeight="1">
      <c r="A2964" s="37"/>
      <c r="B2964" s="38"/>
      <c r="C2964" s="181" t="s">
        <v>3838</v>
      </c>
      <c r="D2964" s="181" t="s">
        <v>199</v>
      </c>
      <c r="E2964" s="182" t="s">
        <v>3839</v>
      </c>
      <c r="F2964" s="183" t="s">
        <v>3840</v>
      </c>
      <c r="G2964" s="184" t="s">
        <v>202</v>
      </c>
      <c r="H2964" s="185">
        <v>1103</v>
      </c>
      <c r="I2964" s="186"/>
      <c r="J2964" s="187">
        <f>ROUND(I2964*H2964,2)</f>
        <v>0</v>
      </c>
      <c r="K2964" s="183" t="s">
        <v>28</v>
      </c>
      <c r="L2964" s="42"/>
      <c r="M2964" s="188" t="s">
        <v>28</v>
      </c>
      <c r="N2964" s="189" t="s">
        <v>45</v>
      </c>
      <c r="O2964" s="67"/>
      <c r="P2964" s="190">
        <f>O2964*H2964</f>
        <v>0</v>
      </c>
      <c r="Q2964" s="190">
        <v>0</v>
      </c>
      <c r="R2964" s="190">
        <f>Q2964*H2964</f>
        <v>0</v>
      </c>
      <c r="S2964" s="190">
        <v>0</v>
      </c>
      <c r="T2964" s="191">
        <f>S2964*H2964</f>
        <v>0</v>
      </c>
      <c r="U2964" s="37"/>
      <c r="V2964" s="37"/>
      <c r="W2964" s="37"/>
      <c r="X2964" s="37"/>
      <c r="Y2964" s="37"/>
      <c r="Z2964" s="37"/>
      <c r="AA2964" s="37"/>
      <c r="AB2964" s="37"/>
      <c r="AC2964" s="37"/>
      <c r="AD2964" s="37"/>
      <c r="AE2964" s="37"/>
      <c r="AR2964" s="192" t="s">
        <v>283</v>
      </c>
      <c r="AT2964" s="192" t="s">
        <v>199</v>
      </c>
      <c r="AU2964" s="192" t="s">
        <v>84</v>
      </c>
      <c r="AY2964" s="20" t="s">
        <v>197</v>
      </c>
      <c r="BE2964" s="193">
        <f>IF(N2964="základní",J2964,0)</f>
        <v>0</v>
      </c>
      <c r="BF2964" s="193">
        <f>IF(N2964="snížená",J2964,0)</f>
        <v>0</v>
      </c>
      <c r="BG2964" s="193">
        <f>IF(N2964="zákl. přenesená",J2964,0)</f>
        <v>0</v>
      </c>
      <c r="BH2964" s="193">
        <f>IF(N2964="sníž. přenesená",J2964,0)</f>
        <v>0</v>
      </c>
      <c r="BI2964" s="193">
        <f>IF(N2964="nulová",J2964,0)</f>
        <v>0</v>
      </c>
      <c r="BJ2964" s="20" t="s">
        <v>82</v>
      </c>
      <c r="BK2964" s="193">
        <f>ROUND(I2964*H2964,2)</f>
        <v>0</v>
      </c>
      <c r="BL2964" s="20" t="s">
        <v>283</v>
      </c>
      <c r="BM2964" s="192" t="s">
        <v>3841</v>
      </c>
    </row>
    <row r="2965" spans="1:65" s="15" customFormat="1" ht="11.25">
      <c r="B2965" s="222"/>
      <c r="C2965" s="223"/>
      <c r="D2965" s="201" t="s">
        <v>213</v>
      </c>
      <c r="E2965" s="224" t="s">
        <v>28</v>
      </c>
      <c r="F2965" s="225" t="s">
        <v>412</v>
      </c>
      <c r="G2965" s="223"/>
      <c r="H2965" s="224" t="s">
        <v>28</v>
      </c>
      <c r="I2965" s="226"/>
      <c r="J2965" s="223"/>
      <c r="K2965" s="223"/>
      <c r="L2965" s="227"/>
      <c r="M2965" s="228"/>
      <c r="N2965" s="229"/>
      <c r="O2965" s="229"/>
      <c r="P2965" s="229"/>
      <c r="Q2965" s="229"/>
      <c r="R2965" s="229"/>
      <c r="S2965" s="229"/>
      <c r="T2965" s="230"/>
      <c r="AT2965" s="231" t="s">
        <v>213</v>
      </c>
      <c r="AU2965" s="231" t="s">
        <v>84</v>
      </c>
      <c r="AV2965" s="15" t="s">
        <v>82</v>
      </c>
      <c r="AW2965" s="15" t="s">
        <v>35</v>
      </c>
      <c r="AX2965" s="15" t="s">
        <v>74</v>
      </c>
      <c r="AY2965" s="231" t="s">
        <v>197</v>
      </c>
    </row>
    <row r="2966" spans="1:65" s="15" customFormat="1" ht="11.25">
      <c r="B2966" s="222"/>
      <c r="C2966" s="223"/>
      <c r="D2966" s="201" t="s">
        <v>213</v>
      </c>
      <c r="E2966" s="224" t="s">
        <v>28</v>
      </c>
      <c r="F2966" s="225" t="s">
        <v>3842</v>
      </c>
      <c r="G2966" s="223"/>
      <c r="H2966" s="224" t="s">
        <v>28</v>
      </c>
      <c r="I2966" s="226"/>
      <c r="J2966" s="223"/>
      <c r="K2966" s="223"/>
      <c r="L2966" s="227"/>
      <c r="M2966" s="228"/>
      <c r="N2966" s="229"/>
      <c r="O2966" s="229"/>
      <c r="P2966" s="229"/>
      <c r="Q2966" s="229"/>
      <c r="R2966" s="229"/>
      <c r="S2966" s="229"/>
      <c r="T2966" s="230"/>
      <c r="AT2966" s="231" t="s">
        <v>213</v>
      </c>
      <c r="AU2966" s="231" t="s">
        <v>84</v>
      </c>
      <c r="AV2966" s="15" t="s">
        <v>82</v>
      </c>
      <c r="AW2966" s="15" t="s">
        <v>35</v>
      </c>
      <c r="AX2966" s="15" t="s">
        <v>74</v>
      </c>
      <c r="AY2966" s="231" t="s">
        <v>197</v>
      </c>
    </row>
    <row r="2967" spans="1:65" s="15" customFormat="1" ht="11.25">
      <c r="B2967" s="222"/>
      <c r="C2967" s="223"/>
      <c r="D2967" s="201" t="s">
        <v>213</v>
      </c>
      <c r="E2967" s="224" t="s">
        <v>28</v>
      </c>
      <c r="F2967" s="225" t="s">
        <v>3843</v>
      </c>
      <c r="G2967" s="223"/>
      <c r="H2967" s="224" t="s">
        <v>28</v>
      </c>
      <c r="I2967" s="226"/>
      <c r="J2967" s="223"/>
      <c r="K2967" s="223"/>
      <c r="L2967" s="227"/>
      <c r="M2967" s="228"/>
      <c r="N2967" s="229"/>
      <c r="O2967" s="229"/>
      <c r="P2967" s="229"/>
      <c r="Q2967" s="229"/>
      <c r="R2967" s="229"/>
      <c r="S2967" s="229"/>
      <c r="T2967" s="230"/>
      <c r="AT2967" s="231" t="s">
        <v>213</v>
      </c>
      <c r="AU2967" s="231" t="s">
        <v>84</v>
      </c>
      <c r="AV2967" s="15" t="s">
        <v>82</v>
      </c>
      <c r="AW2967" s="15" t="s">
        <v>35</v>
      </c>
      <c r="AX2967" s="15" t="s">
        <v>74</v>
      </c>
      <c r="AY2967" s="231" t="s">
        <v>197</v>
      </c>
    </row>
    <row r="2968" spans="1:65" s="15" customFormat="1" ht="11.25">
      <c r="B2968" s="222"/>
      <c r="C2968" s="223"/>
      <c r="D2968" s="201" t="s">
        <v>213</v>
      </c>
      <c r="E2968" s="224" t="s">
        <v>28</v>
      </c>
      <c r="F2968" s="225" t="s">
        <v>3844</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5" customFormat="1" ht="11.25">
      <c r="B2969" s="222"/>
      <c r="C2969" s="223"/>
      <c r="D2969" s="201" t="s">
        <v>213</v>
      </c>
      <c r="E2969" s="224" t="s">
        <v>28</v>
      </c>
      <c r="F2969" s="225" t="s">
        <v>3845</v>
      </c>
      <c r="G2969" s="223"/>
      <c r="H2969" s="224" t="s">
        <v>28</v>
      </c>
      <c r="I2969" s="226"/>
      <c r="J2969" s="223"/>
      <c r="K2969" s="223"/>
      <c r="L2969" s="227"/>
      <c r="M2969" s="228"/>
      <c r="N2969" s="229"/>
      <c r="O2969" s="229"/>
      <c r="P2969" s="229"/>
      <c r="Q2969" s="229"/>
      <c r="R2969" s="229"/>
      <c r="S2969" s="229"/>
      <c r="T2969" s="230"/>
      <c r="AT2969" s="231" t="s">
        <v>213</v>
      </c>
      <c r="AU2969" s="231" t="s">
        <v>84</v>
      </c>
      <c r="AV2969" s="15" t="s">
        <v>82</v>
      </c>
      <c r="AW2969" s="15" t="s">
        <v>35</v>
      </c>
      <c r="AX2969" s="15" t="s">
        <v>74</v>
      </c>
      <c r="AY2969" s="231" t="s">
        <v>197</v>
      </c>
    </row>
    <row r="2970" spans="1:65" s="15" customFormat="1" ht="22.5">
      <c r="B2970" s="222"/>
      <c r="C2970" s="223"/>
      <c r="D2970" s="201" t="s">
        <v>213</v>
      </c>
      <c r="E2970" s="224" t="s">
        <v>28</v>
      </c>
      <c r="F2970" s="225" t="s">
        <v>3846</v>
      </c>
      <c r="G2970" s="223"/>
      <c r="H2970" s="224" t="s">
        <v>28</v>
      </c>
      <c r="I2970" s="226"/>
      <c r="J2970" s="223"/>
      <c r="K2970" s="223"/>
      <c r="L2970" s="227"/>
      <c r="M2970" s="228"/>
      <c r="N2970" s="229"/>
      <c r="O2970" s="229"/>
      <c r="P2970" s="229"/>
      <c r="Q2970" s="229"/>
      <c r="R2970" s="229"/>
      <c r="S2970" s="229"/>
      <c r="T2970" s="230"/>
      <c r="AT2970" s="231" t="s">
        <v>213</v>
      </c>
      <c r="AU2970" s="231" t="s">
        <v>84</v>
      </c>
      <c r="AV2970" s="15" t="s">
        <v>82</v>
      </c>
      <c r="AW2970" s="15" t="s">
        <v>35</v>
      </c>
      <c r="AX2970" s="15" t="s">
        <v>74</v>
      </c>
      <c r="AY2970" s="231" t="s">
        <v>197</v>
      </c>
    </row>
    <row r="2971" spans="1:65" s="15" customFormat="1" ht="11.25">
      <c r="B2971" s="222"/>
      <c r="C2971" s="223"/>
      <c r="D2971" s="201" t="s">
        <v>213</v>
      </c>
      <c r="E2971" s="224" t="s">
        <v>28</v>
      </c>
      <c r="F2971" s="225" t="s">
        <v>3847</v>
      </c>
      <c r="G2971" s="223"/>
      <c r="H2971" s="224" t="s">
        <v>28</v>
      </c>
      <c r="I2971" s="226"/>
      <c r="J2971" s="223"/>
      <c r="K2971" s="223"/>
      <c r="L2971" s="227"/>
      <c r="M2971" s="228"/>
      <c r="N2971" s="229"/>
      <c r="O2971" s="229"/>
      <c r="P2971" s="229"/>
      <c r="Q2971" s="229"/>
      <c r="R2971" s="229"/>
      <c r="S2971" s="229"/>
      <c r="T2971" s="230"/>
      <c r="AT2971" s="231" t="s">
        <v>213</v>
      </c>
      <c r="AU2971" s="231" t="s">
        <v>84</v>
      </c>
      <c r="AV2971" s="15" t="s">
        <v>82</v>
      </c>
      <c r="AW2971" s="15" t="s">
        <v>35</v>
      </c>
      <c r="AX2971" s="15" t="s">
        <v>74</v>
      </c>
      <c r="AY2971" s="231" t="s">
        <v>197</v>
      </c>
    </row>
    <row r="2972" spans="1:65" s="15" customFormat="1" ht="11.25">
      <c r="B2972" s="222"/>
      <c r="C2972" s="223"/>
      <c r="D2972" s="201" t="s">
        <v>213</v>
      </c>
      <c r="E2972" s="224" t="s">
        <v>28</v>
      </c>
      <c r="F2972" s="225" t="s">
        <v>3848</v>
      </c>
      <c r="G2972" s="223"/>
      <c r="H2972" s="224" t="s">
        <v>28</v>
      </c>
      <c r="I2972" s="226"/>
      <c r="J2972" s="223"/>
      <c r="K2972" s="223"/>
      <c r="L2972" s="227"/>
      <c r="M2972" s="228"/>
      <c r="N2972" s="229"/>
      <c r="O2972" s="229"/>
      <c r="P2972" s="229"/>
      <c r="Q2972" s="229"/>
      <c r="R2972" s="229"/>
      <c r="S2972" s="229"/>
      <c r="T2972" s="230"/>
      <c r="AT2972" s="231" t="s">
        <v>213</v>
      </c>
      <c r="AU2972" s="231" t="s">
        <v>84</v>
      </c>
      <c r="AV2972" s="15" t="s">
        <v>82</v>
      </c>
      <c r="AW2972" s="15" t="s">
        <v>35</v>
      </c>
      <c r="AX2972" s="15" t="s">
        <v>74</v>
      </c>
      <c r="AY2972" s="231" t="s">
        <v>197</v>
      </c>
    </row>
    <row r="2973" spans="1:65" s="13" customFormat="1" ht="11.25">
      <c r="B2973" s="199"/>
      <c r="C2973" s="200"/>
      <c r="D2973" s="201" t="s">
        <v>213</v>
      </c>
      <c r="E2973" s="202" t="s">
        <v>28</v>
      </c>
      <c r="F2973" s="203" t="s">
        <v>3849</v>
      </c>
      <c r="G2973" s="200"/>
      <c r="H2973" s="204">
        <v>1103</v>
      </c>
      <c r="I2973" s="205"/>
      <c r="J2973" s="200"/>
      <c r="K2973" s="200"/>
      <c r="L2973" s="206"/>
      <c r="M2973" s="207"/>
      <c r="N2973" s="208"/>
      <c r="O2973" s="208"/>
      <c r="P2973" s="208"/>
      <c r="Q2973" s="208"/>
      <c r="R2973" s="208"/>
      <c r="S2973" s="208"/>
      <c r="T2973" s="209"/>
      <c r="AT2973" s="210" t="s">
        <v>213</v>
      </c>
      <c r="AU2973" s="210" t="s">
        <v>84</v>
      </c>
      <c r="AV2973" s="13" t="s">
        <v>84</v>
      </c>
      <c r="AW2973" s="13" t="s">
        <v>35</v>
      </c>
      <c r="AX2973" s="13" t="s">
        <v>82</v>
      </c>
      <c r="AY2973" s="210" t="s">
        <v>197</v>
      </c>
    </row>
    <row r="2974" spans="1:65" s="15" customFormat="1" ht="11.25">
      <c r="B2974" s="222"/>
      <c r="C2974" s="223"/>
      <c r="D2974" s="201" t="s">
        <v>213</v>
      </c>
      <c r="E2974" s="224" t="s">
        <v>28</v>
      </c>
      <c r="F2974" s="225" t="s">
        <v>3850</v>
      </c>
      <c r="G2974" s="223"/>
      <c r="H2974" s="224" t="s">
        <v>28</v>
      </c>
      <c r="I2974" s="226"/>
      <c r="J2974" s="223"/>
      <c r="K2974" s="223"/>
      <c r="L2974" s="227"/>
      <c r="M2974" s="228"/>
      <c r="N2974" s="229"/>
      <c r="O2974" s="229"/>
      <c r="P2974" s="229"/>
      <c r="Q2974" s="229"/>
      <c r="R2974" s="229"/>
      <c r="S2974" s="229"/>
      <c r="T2974" s="230"/>
      <c r="AT2974" s="231" t="s">
        <v>213</v>
      </c>
      <c r="AU2974" s="231" t="s">
        <v>84</v>
      </c>
      <c r="AV2974" s="15" t="s">
        <v>82</v>
      </c>
      <c r="AW2974" s="15" t="s">
        <v>35</v>
      </c>
      <c r="AX2974" s="15" t="s">
        <v>74</v>
      </c>
      <c r="AY2974" s="231" t="s">
        <v>197</v>
      </c>
    </row>
    <row r="2975" spans="1:65" s="15" customFormat="1" ht="11.25">
      <c r="B2975" s="222"/>
      <c r="C2975" s="223"/>
      <c r="D2975" s="201" t="s">
        <v>213</v>
      </c>
      <c r="E2975" s="224" t="s">
        <v>28</v>
      </c>
      <c r="F2975" s="225" t="s">
        <v>3851</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2" customFormat="1" ht="22.9" customHeight="1">
      <c r="B2976" s="165"/>
      <c r="C2976" s="166"/>
      <c r="D2976" s="167" t="s">
        <v>73</v>
      </c>
      <c r="E2976" s="179" t="s">
        <v>3852</v>
      </c>
      <c r="F2976" s="179" t="s">
        <v>3853</v>
      </c>
      <c r="G2976" s="166"/>
      <c r="H2976" s="166"/>
      <c r="I2976" s="169"/>
      <c r="J2976" s="180">
        <f>BK2976</f>
        <v>0</v>
      </c>
      <c r="K2976" s="166"/>
      <c r="L2976" s="171"/>
      <c r="M2976" s="172"/>
      <c r="N2976" s="173"/>
      <c r="O2976" s="173"/>
      <c r="P2976" s="174">
        <f>SUM(P2977:P3093)</f>
        <v>0</v>
      </c>
      <c r="Q2976" s="173"/>
      <c r="R2976" s="174">
        <f>SUM(R2977:R3093)</f>
        <v>10.881615090000002</v>
      </c>
      <c r="S2976" s="173"/>
      <c r="T2976" s="175">
        <f>SUM(T2977:T3093)</f>
        <v>0</v>
      </c>
      <c r="AR2976" s="176" t="s">
        <v>84</v>
      </c>
      <c r="AT2976" s="177" t="s">
        <v>73</v>
      </c>
      <c r="AU2976" s="177" t="s">
        <v>82</v>
      </c>
      <c r="AY2976" s="176" t="s">
        <v>197</v>
      </c>
      <c r="BK2976" s="178">
        <f>SUM(BK2977:BK3093)</f>
        <v>0</v>
      </c>
    </row>
    <row r="2977" spans="1:65" s="2" customFormat="1" ht="16.5" customHeight="1">
      <c r="A2977" s="37"/>
      <c r="B2977" s="38"/>
      <c r="C2977" s="181" t="s">
        <v>3854</v>
      </c>
      <c r="D2977" s="181" t="s">
        <v>199</v>
      </c>
      <c r="E2977" s="182" t="s">
        <v>3855</v>
      </c>
      <c r="F2977" s="183" t="s">
        <v>3856</v>
      </c>
      <c r="G2977" s="184" t="s">
        <v>202</v>
      </c>
      <c r="H2977" s="185">
        <v>451.80200000000002</v>
      </c>
      <c r="I2977" s="186"/>
      <c r="J2977" s="187">
        <f>ROUND(I2977*H2977,2)</f>
        <v>0</v>
      </c>
      <c r="K2977" s="183" t="s">
        <v>203</v>
      </c>
      <c r="L2977" s="42"/>
      <c r="M2977" s="188" t="s">
        <v>28</v>
      </c>
      <c r="N2977" s="189" t="s">
        <v>45</v>
      </c>
      <c r="O2977" s="67"/>
      <c r="P2977" s="190">
        <f>O2977*H2977</f>
        <v>0</v>
      </c>
      <c r="Q2977" s="190">
        <v>2.9999999999999997E-4</v>
      </c>
      <c r="R2977" s="190">
        <f>Q2977*H2977</f>
        <v>0.13554059999999998</v>
      </c>
      <c r="S2977" s="190">
        <v>0</v>
      </c>
      <c r="T2977" s="191">
        <f>S2977*H2977</f>
        <v>0</v>
      </c>
      <c r="U2977" s="37"/>
      <c r="V2977" s="37"/>
      <c r="W2977" s="37"/>
      <c r="X2977" s="37"/>
      <c r="Y2977" s="37"/>
      <c r="Z2977" s="37"/>
      <c r="AA2977" s="37"/>
      <c r="AB2977" s="37"/>
      <c r="AC2977" s="37"/>
      <c r="AD2977" s="37"/>
      <c r="AE2977" s="37"/>
      <c r="AR2977" s="192" t="s">
        <v>283</v>
      </c>
      <c r="AT2977" s="192" t="s">
        <v>199</v>
      </c>
      <c r="AU2977" s="192" t="s">
        <v>84</v>
      </c>
      <c r="AY2977" s="20" t="s">
        <v>197</v>
      </c>
      <c r="BE2977" s="193">
        <f>IF(N2977="základní",J2977,0)</f>
        <v>0</v>
      </c>
      <c r="BF2977" s="193">
        <f>IF(N2977="snížená",J2977,0)</f>
        <v>0</v>
      </c>
      <c r="BG2977" s="193">
        <f>IF(N2977="zákl. přenesená",J2977,0)</f>
        <v>0</v>
      </c>
      <c r="BH2977" s="193">
        <f>IF(N2977="sníž. přenesená",J2977,0)</f>
        <v>0</v>
      </c>
      <c r="BI2977" s="193">
        <f>IF(N2977="nulová",J2977,0)</f>
        <v>0</v>
      </c>
      <c r="BJ2977" s="20" t="s">
        <v>82</v>
      </c>
      <c r="BK2977" s="193">
        <f>ROUND(I2977*H2977,2)</f>
        <v>0</v>
      </c>
      <c r="BL2977" s="20" t="s">
        <v>283</v>
      </c>
      <c r="BM2977" s="192" t="s">
        <v>3857</v>
      </c>
    </row>
    <row r="2978" spans="1:65" s="2" customFormat="1" ht="11.25">
      <c r="A2978" s="37"/>
      <c r="B2978" s="38"/>
      <c r="C2978" s="39"/>
      <c r="D2978" s="194" t="s">
        <v>206</v>
      </c>
      <c r="E2978" s="39"/>
      <c r="F2978" s="195" t="s">
        <v>3858</v>
      </c>
      <c r="G2978" s="39"/>
      <c r="H2978" s="39"/>
      <c r="I2978" s="196"/>
      <c r="J2978" s="39"/>
      <c r="K2978" s="39"/>
      <c r="L2978" s="42"/>
      <c r="M2978" s="197"/>
      <c r="N2978" s="198"/>
      <c r="O2978" s="67"/>
      <c r="P2978" s="67"/>
      <c r="Q2978" s="67"/>
      <c r="R2978" s="67"/>
      <c r="S2978" s="67"/>
      <c r="T2978" s="68"/>
      <c r="U2978" s="37"/>
      <c r="V2978" s="37"/>
      <c r="W2978" s="37"/>
      <c r="X2978" s="37"/>
      <c r="Y2978" s="37"/>
      <c r="Z2978" s="37"/>
      <c r="AA2978" s="37"/>
      <c r="AB2978" s="37"/>
      <c r="AC2978" s="37"/>
      <c r="AD2978" s="37"/>
      <c r="AE2978" s="37"/>
      <c r="AT2978" s="20" t="s">
        <v>206</v>
      </c>
      <c r="AU2978" s="20" t="s">
        <v>84</v>
      </c>
    </row>
    <row r="2979" spans="1:65" s="2" customFormat="1" ht="16.5" customHeight="1">
      <c r="A2979" s="37"/>
      <c r="B2979" s="38"/>
      <c r="C2979" s="181" t="s">
        <v>3859</v>
      </c>
      <c r="D2979" s="181" t="s">
        <v>199</v>
      </c>
      <c r="E2979" s="182" t="s">
        <v>3860</v>
      </c>
      <c r="F2979" s="183" t="s">
        <v>3861</v>
      </c>
      <c r="G2979" s="184" t="s">
        <v>202</v>
      </c>
      <c r="H2979" s="185">
        <v>98.415000000000006</v>
      </c>
      <c r="I2979" s="186"/>
      <c r="J2979" s="187">
        <f>ROUND(I2979*H2979,2)</f>
        <v>0</v>
      </c>
      <c r="K2979" s="183" t="s">
        <v>203</v>
      </c>
      <c r="L2979" s="42"/>
      <c r="M2979" s="188" t="s">
        <v>28</v>
      </c>
      <c r="N2979" s="189" t="s">
        <v>45</v>
      </c>
      <c r="O2979" s="67"/>
      <c r="P2979" s="190">
        <f>O2979*H2979</f>
        <v>0</v>
      </c>
      <c r="Q2979" s="190">
        <v>1.5E-3</v>
      </c>
      <c r="R2979" s="190">
        <f>Q2979*H2979</f>
        <v>0.14762250000000002</v>
      </c>
      <c r="S2979" s="190">
        <v>0</v>
      </c>
      <c r="T2979" s="191">
        <f>S2979*H2979</f>
        <v>0</v>
      </c>
      <c r="U2979" s="37"/>
      <c r="V2979" s="37"/>
      <c r="W2979" s="37"/>
      <c r="X2979" s="37"/>
      <c r="Y2979" s="37"/>
      <c r="Z2979" s="37"/>
      <c r="AA2979" s="37"/>
      <c r="AB2979" s="37"/>
      <c r="AC2979" s="37"/>
      <c r="AD2979" s="37"/>
      <c r="AE2979" s="37"/>
      <c r="AR2979" s="192" t="s">
        <v>283</v>
      </c>
      <c r="AT2979" s="192" t="s">
        <v>199</v>
      </c>
      <c r="AU2979" s="192" t="s">
        <v>84</v>
      </c>
      <c r="AY2979" s="20" t="s">
        <v>197</v>
      </c>
      <c r="BE2979" s="193">
        <f>IF(N2979="základní",J2979,0)</f>
        <v>0</v>
      </c>
      <c r="BF2979" s="193">
        <f>IF(N2979="snížená",J2979,0)</f>
        <v>0</v>
      </c>
      <c r="BG2979" s="193">
        <f>IF(N2979="zákl. přenesená",J2979,0)</f>
        <v>0</v>
      </c>
      <c r="BH2979" s="193">
        <f>IF(N2979="sníž. přenesená",J2979,0)</f>
        <v>0</v>
      </c>
      <c r="BI2979" s="193">
        <f>IF(N2979="nulová",J2979,0)</f>
        <v>0</v>
      </c>
      <c r="BJ2979" s="20" t="s">
        <v>82</v>
      </c>
      <c r="BK2979" s="193">
        <f>ROUND(I2979*H2979,2)</f>
        <v>0</v>
      </c>
      <c r="BL2979" s="20" t="s">
        <v>283</v>
      </c>
      <c r="BM2979" s="192" t="s">
        <v>3862</v>
      </c>
    </row>
    <row r="2980" spans="1:65" s="2" customFormat="1" ht="11.25">
      <c r="A2980" s="37"/>
      <c r="B2980" s="38"/>
      <c r="C2980" s="39"/>
      <c r="D2980" s="194" t="s">
        <v>206</v>
      </c>
      <c r="E2980" s="39"/>
      <c r="F2980" s="195" t="s">
        <v>3863</v>
      </c>
      <c r="G2980" s="39"/>
      <c r="H2980" s="39"/>
      <c r="I2980" s="196"/>
      <c r="J2980" s="39"/>
      <c r="K2980" s="39"/>
      <c r="L2980" s="42"/>
      <c r="M2980" s="197"/>
      <c r="N2980" s="198"/>
      <c r="O2980" s="67"/>
      <c r="P2980" s="67"/>
      <c r="Q2980" s="67"/>
      <c r="R2980" s="67"/>
      <c r="S2980" s="67"/>
      <c r="T2980" s="68"/>
      <c r="U2980" s="37"/>
      <c r="V2980" s="37"/>
      <c r="W2980" s="37"/>
      <c r="X2980" s="37"/>
      <c r="Y2980" s="37"/>
      <c r="Z2980" s="37"/>
      <c r="AA2980" s="37"/>
      <c r="AB2980" s="37"/>
      <c r="AC2980" s="37"/>
      <c r="AD2980" s="37"/>
      <c r="AE2980" s="37"/>
      <c r="AT2980" s="20" t="s">
        <v>206</v>
      </c>
      <c r="AU2980" s="20" t="s">
        <v>84</v>
      </c>
    </row>
    <row r="2981" spans="1:65" s="15" customFormat="1" ht="11.25">
      <c r="B2981" s="222"/>
      <c r="C2981" s="223"/>
      <c r="D2981" s="201" t="s">
        <v>213</v>
      </c>
      <c r="E2981" s="224" t="s">
        <v>28</v>
      </c>
      <c r="F2981" s="225" t="s">
        <v>3734</v>
      </c>
      <c r="G2981" s="223"/>
      <c r="H2981" s="224" t="s">
        <v>28</v>
      </c>
      <c r="I2981" s="226"/>
      <c r="J2981" s="223"/>
      <c r="K2981" s="223"/>
      <c r="L2981" s="227"/>
      <c r="M2981" s="228"/>
      <c r="N2981" s="229"/>
      <c r="O2981" s="229"/>
      <c r="P2981" s="229"/>
      <c r="Q2981" s="229"/>
      <c r="R2981" s="229"/>
      <c r="S2981" s="229"/>
      <c r="T2981" s="230"/>
      <c r="AT2981" s="231" t="s">
        <v>213</v>
      </c>
      <c r="AU2981" s="231" t="s">
        <v>84</v>
      </c>
      <c r="AV2981" s="15" t="s">
        <v>82</v>
      </c>
      <c r="AW2981" s="15" t="s">
        <v>35</v>
      </c>
      <c r="AX2981" s="15" t="s">
        <v>74</v>
      </c>
      <c r="AY2981" s="231" t="s">
        <v>197</v>
      </c>
    </row>
    <row r="2982" spans="1:65" s="15" customFormat="1" ht="11.25">
      <c r="B2982" s="222"/>
      <c r="C2982" s="223"/>
      <c r="D2982" s="201" t="s">
        <v>213</v>
      </c>
      <c r="E2982" s="224" t="s">
        <v>28</v>
      </c>
      <c r="F2982" s="225" t="s">
        <v>3864</v>
      </c>
      <c r="G2982" s="223"/>
      <c r="H2982" s="224" t="s">
        <v>28</v>
      </c>
      <c r="I2982" s="226"/>
      <c r="J2982" s="223"/>
      <c r="K2982" s="223"/>
      <c r="L2982" s="227"/>
      <c r="M2982" s="228"/>
      <c r="N2982" s="229"/>
      <c r="O2982" s="229"/>
      <c r="P2982" s="229"/>
      <c r="Q2982" s="229"/>
      <c r="R2982" s="229"/>
      <c r="S2982" s="229"/>
      <c r="T2982" s="230"/>
      <c r="AT2982" s="231" t="s">
        <v>213</v>
      </c>
      <c r="AU2982" s="231" t="s">
        <v>84</v>
      </c>
      <c r="AV2982" s="15" t="s">
        <v>82</v>
      </c>
      <c r="AW2982" s="15" t="s">
        <v>35</v>
      </c>
      <c r="AX2982" s="15" t="s">
        <v>74</v>
      </c>
      <c r="AY2982" s="231" t="s">
        <v>197</v>
      </c>
    </row>
    <row r="2983" spans="1:65" s="15" customFormat="1" ht="11.25">
      <c r="B2983" s="222"/>
      <c r="C2983" s="223"/>
      <c r="D2983" s="201" t="s">
        <v>213</v>
      </c>
      <c r="E2983" s="224" t="s">
        <v>28</v>
      </c>
      <c r="F2983" s="225" t="s">
        <v>3865</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5" customFormat="1" ht="11.25">
      <c r="B2984" s="222"/>
      <c r="C2984" s="223"/>
      <c r="D2984" s="201" t="s">
        <v>213</v>
      </c>
      <c r="E2984" s="224" t="s">
        <v>28</v>
      </c>
      <c r="F2984" s="225" t="s">
        <v>3866</v>
      </c>
      <c r="G2984" s="223"/>
      <c r="H2984" s="224" t="s">
        <v>28</v>
      </c>
      <c r="I2984" s="226"/>
      <c r="J2984" s="223"/>
      <c r="K2984" s="223"/>
      <c r="L2984" s="227"/>
      <c r="M2984" s="228"/>
      <c r="N2984" s="229"/>
      <c r="O2984" s="229"/>
      <c r="P2984" s="229"/>
      <c r="Q2984" s="229"/>
      <c r="R2984" s="229"/>
      <c r="S2984" s="229"/>
      <c r="T2984" s="230"/>
      <c r="AT2984" s="231" t="s">
        <v>213</v>
      </c>
      <c r="AU2984" s="231" t="s">
        <v>84</v>
      </c>
      <c r="AV2984" s="15" t="s">
        <v>82</v>
      </c>
      <c r="AW2984" s="15" t="s">
        <v>35</v>
      </c>
      <c r="AX2984" s="15" t="s">
        <v>74</v>
      </c>
      <c r="AY2984" s="231" t="s">
        <v>197</v>
      </c>
    </row>
    <row r="2985" spans="1:65" s="13" customFormat="1" ht="11.25">
      <c r="B2985" s="199"/>
      <c r="C2985" s="200"/>
      <c r="D2985" s="201" t="s">
        <v>213</v>
      </c>
      <c r="E2985" s="202" t="s">
        <v>28</v>
      </c>
      <c r="F2985" s="203" t="s">
        <v>3867</v>
      </c>
      <c r="G2985" s="200"/>
      <c r="H2985" s="204">
        <v>60.48</v>
      </c>
      <c r="I2985" s="205"/>
      <c r="J2985" s="200"/>
      <c r="K2985" s="200"/>
      <c r="L2985" s="206"/>
      <c r="M2985" s="207"/>
      <c r="N2985" s="208"/>
      <c r="O2985" s="208"/>
      <c r="P2985" s="208"/>
      <c r="Q2985" s="208"/>
      <c r="R2985" s="208"/>
      <c r="S2985" s="208"/>
      <c r="T2985" s="209"/>
      <c r="AT2985" s="210" t="s">
        <v>213</v>
      </c>
      <c r="AU2985" s="210" t="s">
        <v>84</v>
      </c>
      <c r="AV2985" s="13" t="s">
        <v>84</v>
      </c>
      <c r="AW2985" s="13" t="s">
        <v>35</v>
      </c>
      <c r="AX2985" s="13" t="s">
        <v>74</v>
      </c>
      <c r="AY2985" s="210" t="s">
        <v>197</v>
      </c>
    </row>
    <row r="2986" spans="1:65" s="16" customFormat="1" ht="11.25">
      <c r="B2986" s="232"/>
      <c r="C2986" s="233"/>
      <c r="D2986" s="201" t="s">
        <v>213</v>
      </c>
      <c r="E2986" s="234" t="s">
        <v>28</v>
      </c>
      <c r="F2986" s="235" t="s">
        <v>416</v>
      </c>
      <c r="G2986" s="233"/>
      <c r="H2986" s="236">
        <v>60.48</v>
      </c>
      <c r="I2986" s="237"/>
      <c r="J2986" s="233"/>
      <c r="K2986" s="233"/>
      <c r="L2986" s="238"/>
      <c r="M2986" s="239"/>
      <c r="N2986" s="240"/>
      <c r="O2986" s="240"/>
      <c r="P2986" s="240"/>
      <c r="Q2986" s="240"/>
      <c r="R2986" s="240"/>
      <c r="S2986" s="240"/>
      <c r="T2986" s="241"/>
      <c r="AT2986" s="242" t="s">
        <v>213</v>
      </c>
      <c r="AU2986" s="242" t="s">
        <v>84</v>
      </c>
      <c r="AV2986" s="16" t="s">
        <v>160</v>
      </c>
      <c r="AW2986" s="16" t="s">
        <v>35</v>
      </c>
      <c r="AX2986" s="16" t="s">
        <v>74</v>
      </c>
      <c r="AY2986" s="242" t="s">
        <v>197</v>
      </c>
    </row>
    <row r="2987" spans="1:65" s="15" customFormat="1" ht="11.25">
      <c r="B2987" s="222"/>
      <c r="C2987" s="223"/>
      <c r="D2987" s="201" t="s">
        <v>213</v>
      </c>
      <c r="E2987" s="224" t="s">
        <v>28</v>
      </c>
      <c r="F2987" s="225" t="s">
        <v>1002</v>
      </c>
      <c r="G2987" s="223"/>
      <c r="H2987" s="224" t="s">
        <v>28</v>
      </c>
      <c r="I2987" s="226"/>
      <c r="J2987" s="223"/>
      <c r="K2987" s="223"/>
      <c r="L2987" s="227"/>
      <c r="M2987" s="228"/>
      <c r="N2987" s="229"/>
      <c r="O2987" s="229"/>
      <c r="P2987" s="229"/>
      <c r="Q2987" s="229"/>
      <c r="R2987" s="229"/>
      <c r="S2987" s="229"/>
      <c r="T2987" s="230"/>
      <c r="AT2987" s="231" t="s">
        <v>213</v>
      </c>
      <c r="AU2987" s="231" t="s">
        <v>84</v>
      </c>
      <c r="AV2987" s="15" t="s">
        <v>82</v>
      </c>
      <c r="AW2987" s="15" t="s">
        <v>35</v>
      </c>
      <c r="AX2987" s="15" t="s">
        <v>74</v>
      </c>
      <c r="AY2987" s="231" t="s">
        <v>197</v>
      </c>
    </row>
    <row r="2988" spans="1:65" s="15" customFormat="1" ht="11.25">
      <c r="B2988" s="222"/>
      <c r="C2988" s="223"/>
      <c r="D2988" s="201" t="s">
        <v>213</v>
      </c>
      <c r="E2988" s="224" t="s">
        <v>28</v>
      </c>
      <c r="F2988" s="225" t="s">
        <v>3868</v>
      </c>
      <c r="G2988" s="223"/>
      <c r="H2988" s="224" t="s">
        <v>28</v>
      </c>
      <c r="I2988" s="226"/>
      <c r="J2988" s="223"/>
      <c r="K2988" s="223"/>
      <c r="L2988" s="227"/>
      <c r="M2988" s="228"/>
      <c r="N2988" s="229"/>
      <c r="O2988" s="229"/>
      <c r="P2988" s="229"/>
      <c r="Q2988" s="229"/>
      <c r="R2988" s="229"/>
      <c r="S2988" s="229"/>
      <c r="T2988" s="230"/>
      <c r="AT2988" s="231" t="s">
        <v>213</v>
      </c>
      <c r="AU2988" s="231" t="s">
        <v>84</v>
      </c>
      <c r="AV2988" s="15" t="s">
        <v>82</v>
      </c>
      <c r="AW2988" s="15" t="s">
        <v>35</v>
      </c>
      <c r="AX2988" s="15" t="s">
        <v>74</v>
      </c>
      <c r="AY2988" s="231" t="s">
        <v>197</v>
      </c>
    </row>
    <row r="2989" spans="1:65" s="13" customFormat="1" ht="11.25">
      <c r="B2989" s="199"/>
      <c r="C2989" s="200"/>
      <c r="D2989" s="201" t="s">
        <v>213</v>
      </c>
      <c r="E2989" s="202" t="s">
        <v>28</v>
      </c>
      <c r="F2989" s="203" t="s">
        <v>3869</v>
      </c>
      <c r="G2989" s="200"/>
      <c r="H2989" s="204">
        <v>23.4</v>
      </c>
      <c r="I2989" s="205"/>
      <c r="J2989" s="200"/>
      <c r="K2989" s="200"/>
      <c r="L2989" s="206"/>
      <c r="M2989" s="207"/>
      <c r="N2989" s="208"/>
      <c r="O2989" s="208"/>
      <c r="P2989" s="208"/>
      <c r="Q2989" s="208"/>
      <c r="R2989" s="208"/>
      <c r="S2989" s="208"/>
      <c r="T2989" s="209"/>
      <c r="AT2989" s="210" t="s">
        <v>213</v>
      </c>
      <c r="AU2989" s="210" t="s">
        <v>84</v>
      </c>
      <c r="AV2989" s="13" t="s">
        <v>84</v>
      </c>
      <c r="AW2989" s="13" t="s">
        <v>35</v>
      </c>
      <c r="AX2989" s="13" t="s">
        <v>74</v>
      </c>
      <c r="AY2989" s="210" t="s">
        <v>197</v>
      </c>
    </row>
    <row r="2990" spans="1:65" s="15" customFormat="1" ht="11.25">
      <c r="B2990" s="222"/>
      <c r="C2990" s="223"/>
      <c r="D2990" s="201" t="s">
        <v>213</v>
      </c>
      <c r="E2990" s="224" t="s">
        <v>28</v>
      </c>
      <c r="F2990" s="225" t="s">
        <v>3870</v>
      </c>
      <c r="G2990" s="223"/>
      <c r="H2990" s="224" t="s">
        <v>28</v>
      </c>
      <c r="I2990" s="226"/>
      <c r="J2990" s="223"/>
      <c r="K2990" s="223"/>
      <c r="L2990" s="227"/>
      <c r="M2990" s="228"/>
      <c r="N2990" s="229"/>
      <c r="O2990" s="229"/>
      <c r="P2990" s="229"/>
      <c r="Q2990" s="229"/>
      <c r="R2990" s="229"/>
      <c r="S2990" s="229"/>
      <c r="T2990" s="230"/>
      <c r="AT2990" s="231" t="s">
        <v>213</v>
      </c>
      <c r="AU2990" s="231" t="s">
        <v>84</v>
      </c>
      <c r="AV2990" s="15" t="s">
        <v>82</v>
      </c>
      <c r="AW2990" s="15" t="s">
        <v>35</v>
      </c>
      <c r="AX2990" s="15" t="s">
        <v>74</v>
      </c>
      <c r="AY2990" s="231" t="s">
        <v>197</v>
      </c>
    </row>
    <row r="2991" spans="1:65" s="13" customFormat="1" ht="11.25">
      <c r="B2991" s="199"/>
      <c r="C2991" s="200"/>
      <c r="D2991" s="201" t="s">
        <v>213</v>
      </c>
      <c r="E2991" s="202" t="s">
        <v>28</v>
      </c>
      <c r="F2991" s="203" t="s">
        <v>3871</v>
      </c>
      <c r="G2991" s="200"/>
      <c r="H2991" s="204">
        <v>14.535</v>
      </c>
      <c r="I2991" s="205"/>
      <c r="J2991" s="200"/>
      <c r="K2991" s="200"/>
      <c r="L2991" s="206"/>
      <c r="M2991" s="207"/>
      <c r="N2991" s="208"/>
      <c r="O2991" s="208"/>
      <c r="P2991" s="208"/>
      <c r="Q2991" s="208"/>
      <c r="R2991" s="208"/>
      <c r="S2991" s="208"/>
      <c r="T2991" s="209"/>
      <c r="AT2991" s="210" t="s">
        <v>213</v>
      </c>
      <c r="AU2991" s="210" t="s">
        <v>84</v>
      </c>
      <c r="AV2991" s="13" t="s">
        <v>84</v>
      </c>
      <c r="AW2991" s="13" t="s">
        <v>35</v>
      </c>
      <c r="AX2991" s="13" t="s">
        <v>74</v>
      </c>
      <c r="AY2991" s="210" t="s">
        <v>197</v>
      </c>
    </row>
    <row r="2992" spans="1:65" s="16" customFormat="1" ht="11.25">
      <c r="B2992" s="232"/>
      <c r="C2992" s="233"/>
      <c r="D2992" s="201" t="s">
        <v>213</v>
      </c>
      <c r="E2992" s="234" t="s">
        <v>28</v>
      </c>
      <c r="F2992" s="235" t="s">
        <v>416</v>
      </c>
      <c r="G2992" s="233"/>
      <c r="H2992" s="236">
        <v>37.935000000000002</v>
      </c>
      <c r="I2992" s="237"/>
      <c r="J2992" s="233"/>
      <c r="K2992" s="233"/>
      <c r="L2992" s="238"/>
      <c r="M2992" s="239"/>
      <c r="N2992" s="240"/>
      <c r="O2992" s="240"/>
      <c r="P2992" s="240"/>
      <c r="Q2992" s="240"/>
      <c r="R2992" s="240"/>
      <c r="S2992" s="240"/>
      <c r="T2992" s="241"/>
      <c r="AT2992" s="242" t="s">
        <v>213</v>
      </c>
      <c r="AU2992" s="242" t="s">
        <v>84</v>
      </c>
      <c r="AV2992" s="16" t="s">
        <v>160</v>
      </c>
      <c r="AW2992" s="16" t="s">
        <v>35</v>
      </c>
      <c r="AX2992" s="16" t="s">
        <v>74</v>
      </c>
      <c r="AY2992" s="242" t="s">
        <v>197</v>
      </c>
    </row>
    <row r="2993" spans="1:65" s="14" customFormat="1" ht="11.25">
      <c r="B2993" s="211"/>
      <c r="C2993" s="212"/>
      <c r="D2993" s="201" t="s">
        <v>213</v>
      </c>
      <c r="E2993" s="213" t="s">
        <v>28</v>
      </c>
      <c r="F2993" s="214" t="s">
        <v>226</v>
      </c>
      <c r="G2993" s="212"/>
      <c r="H2993" s="215">
        <v>98.415000000000006</v>
      </c>
      <c r="I2993" s="216"/>
      <c r="J2993" s="212"/>
      <c r="K2993" s="212"/>
      <c r="L2993" s="217"/>
      <c r="M2993" s="218"/>
      <c r="N2993" s="219"/>
      <c r="O2993" s="219"/>
      <c r="P2993" s="219"/>
      <c r="Q2993" s="219"/>
      <c r="R2993" s="219"/>
      <c r="S2993" s="219"/>
      <c r="T2993" s="220"/>
      <c r="AT2993" s="221" t="s">
        <v>213</v>
      </c>
      <c r="AU2993" s="221" t="s">
        <v>84</v>
      </c>
      <c r="AV2993" s="14" t="s">
        <v>204</v>
      </c>
      <c r="AW2993" s="14" t="s">
        <v>35</v>
      </c>
      <c r="AX2993" s="14" t="s">
        <v>82</v>
      </c>
      <c r="AY2993" s="221" t="s">
        <v>197</v>
      </c>
    </row>
    <row r="2994" spans="1:65" s="2" customFormat="1" ht="16.5" customHeight="1">
      <c r="A2994" s="37"/>
      <c r="B2994" s="38"/>
      <c r="C2994" s="181" t="s">
        <v>3872</v>
      </c>
      <c r="D2994" s="181" t="s">
        <v>199</v>
      </c>
      <c r="E2994" s="182" t="s">
        <v>3873</v>
      </c>
      <c r="F2994" s="183" t="s">
        <v>3874</v>
      </c>
      <c r="G2994" s="184" t="s">
        <v>265</v>
      </c>
      <c r="H2994" s="185">
        <v>41.35</v>
      </c>
      <c r="I2994" s="186"/>
      <c r="J2994" s="187">
        <f>ROUND(I2994*H2994,2)</f>
        <v>0</v>
      </c>
      <c r="K2994" s="183" t="s">
        <v>203</v>
      </c>
      <c r="L2994" s="42"/>
      <c r="M2994" s="188" t="s">
        <v>28</v>
      </c>
      <c r="N2994" s="189" t="s">
        <v>45</v>
      </c>
      <c r="O2994" s="67"/>
      <c r="P2994" s="190">
        <f>O2994*H2994</f>
        <v>0</v>
      </c>
      <c r="Q2994" s="190">
        <v>2.7999999999999998E-4</v>
      </c>
      <c r="R2994" s="190">
        <f>Q2994*H2994</f>
        <v>1.1578E-2</v>
      </c>
      <c r="S2994" s="190">
        <v>0</v>
      </c>
      <c r="T2994" s="191">
        <f>S2994*H2994</f>
        <v>0</v>
      </c>
      <c r="U2994" s="37"/>
      <c r="V2994" s="37"/>
      <c r="W2994" s="37"/>
      <c r="X2994" s="37"/>
      <c r="Y2994" s="37"/>
      <c r="Z2994" s="37"/>
      <c r="AA2994" s="37"/>
      <c r="AB2994" s="37"/>
      <c r="AC2994" s="37"/>
      <c r="AD2994" s="37"/>
      <c r="AE2994" s="37"/>
      <c r="AR2994" s="192" t="s">
        <v>283</v>
      </c>
      <c r="AT2994" s="192" t="s">
        <v>199</v>
      </c>
      <c r="AU2994" s="192" t="s">
        <v>84</v>
      </c>
      <c r="AY2994" s="20" t="s">
        <v>197</v>
      </c>
      <c r="BE2994" s="193">
        <f>IF(N2994="základní",J2994,0)</f>
        <v>0</v>
      </c>
      <c r="BF2994" s="193">
        <f>IF(N2994="snížená",J2994,0)</f>
        <v>0</v>
      </c>
      <c r="BG2994" s="193">
        <f>IF(N2994="zákl. přenesená",J2994,0)</f>
        <v>0</v>
      </c>
      <c r="BH2994" s="193">
        <f>IF(N2994="sníž. přenesená",J2994,0)</f>
        <v>0</v>
      </c>
      <c r="BI2994" s="193">
        <f>IF(N2994="nulová",J2994,0)</f>
        <v>0</v>
      </c>
      <c r="BJ2994" s="20" t="s">
        <v>82</v>
      </c>
      <c r="BK2994" s="193">
        <f>ROUND(I2994*H2994,2)</f>
        <v>0</v>
      </c>
      <c r="BL2994" s="20" t="s">
        <v>283</v>
      </c>
      <c r="BM2994" s="192" t="s">
        <v>3875</v>
      </c>
    </row>
    <row r="2995" spans="1:65" s="2" customFormat="1" ht="11.25">
      <c r="A2995" s="37"/>
      <c r="B2995" s="38"/>
      <c r="C2995" s="39"/>
      <c r="D2995" s="194" t="s">
        <v>206</v>
      </c>
      <c r="E2995" s="39"/>
      <c r="F2995" s="195" t="s">
        <v>3876</v>
      </c>
      <c r="G2995" s="39"/>
      <c r="H2995" s="39"/>
      <c r="I2995" s="196"/>
      <c r="J2995" s="39"/>
      <c r="K2995" s="39"/>
      <c r="L2995" s="42"/>
      <c r="M2995" s="197"/>
      <c r="N2995" s="198"/>
      <c r="O2995" s="67"/>
      <c r="P2995" s="67"/>
      <c r="Q2995" s="67"/>
      <c r="R2995" s="67"/>
      <c r="S2995" s="67"/>
      <c r="T2995" s="68"/>
      <c r="U2995" s="37"/>
      <c r="V2995" s="37"/>
      <c r="W2995" s="37"/>
      <c r="X2995" s="37"/>
      <c r="Y2995" s="37"/>
      <c r="Z2995" s="37"/>
      <c r="AA2995" s="37"/>
      <c r="AB2995" s="37"/>
      <c r="AC2995" s="37"/>
      <c r="AD2995" s="37"/>
      <c r="AE2995" s="37"/>
      <c r="AT2995" s="20" t="s">
        <v>206</v>
      </c>
      <c r="AU2995" s="20" t="s">
        <v>84</v>
      </c>
    </row>
    <row r="2996" spans="1:65" s="15" customFormat="1" ht="11.25">
      <c r="B2996" s="222"/>
      <c r="C2996" s="223"/>
      <c r="D2996" s="201" t="s">
        <v>213</v>
      </c>
      <c r="E2996" s="224" t="s">
        <v>28</v>
      </c>
      <c r="F2996" s="225" t="s">
        <v>3734</v>
      </c>
      <c r="G2996" s="223"/>
      <c r="H2996" s="224" t="s">
        <v>28</v>
      </c>
      <c r="I2996" s="226"/>
      <c r="J2996" s="223"/>
      <c r="K2996" s="223"/>
      <c r="L2996" s="227"/>
      <c r="M2996" s="228"/>
      <c r="N2996" s="229"/>
      <c r="O2996" s="229"/>
      <c r="P2996" s="229"/>
      <c r="Q2996" s="229"/>
      <c r="R2996" s="229"/>
      <c r="S2996" s="229"/>
      <c r="T2996" s="230"/>
      <c r="AT2996" s="231" t="s">
        <v>213</v>
      </c>
      <c r="AU2996" s="231" t="s">
        <v>84</v>
      </c>
      <c r="AV2996" s="15" t="s">
        <v>82</v>
      </c>
      <c r="AW2996" s="15" t="s">
        <v>35</v>
      </c>
      <c r="AX2996" s="15" t="s">
        <v>74</v>
      </c>
      <c r="AY2996" s="231" t="s">
        <v>197</v>
      </c>
    </row>
    <row r="2997" spans="1:65" s="15" customFormat="1" ht="11.25">
      <c r="B2997" s="222"/>
      <c r="C2997" s="223"/>
      <c r="D2997" s="201" t="s">
        <v>213</v>
      </c>
      <c r="E2997" s="224" t="s">
        <v>28</v>
      </c>
      <c r="F2997" s="225" t="s">
        <v>3864</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1:65" s="15" customFormat="1" ht="11.25">
      <c r="B2998" s="222"/>
      <c r="C2998" s="223"/>
      <c r="D2998" s="201" t="s">
        <v>213</v>
      </c>
      <c r="E2998" s="224" t="s">
        <v>28</v>
      </c>
      <c r="F2998" s="225" t="s">
        <v>3865</v>
      </c>
      <c r="G2998" s="223"/>
      <c r="H2998" s="224" t="s">
        <v>28</v>
      </c>
      <c r="I2998" s="226"/>
      <c r="J2998" s="223"/>
      <c r="K2998" s="223"/>
      <c r="L2998" s="227"/>
      <c r="M2998" s="228"/>
      <c r="N2998" s="229"/>
      <c r="O2998" s="229"/>
      <c r="P2998" s="229"/>
      <c r="Q2998" s="229"/>
      <c r="R2998" s="229"/>
      <c r="S2998" s="229"/>
      <c r="T2998" s="230"/>
      <c r="AT2998" s="231" t="s">
        <v>213</v>
      </c>
      <c r="AU2998" s="231" t="s">
        <v>84</v>
      </c>
      <c r="AV2998" s="15" t="s">
        <v>82</v>
      </c>
      <c r="AW2998" s="15" t="s">
        <v>35</v>
      </c>
      <c r="AX2998" s="15" t="s">
        <v>74</v>
      </c>
      <c r="AY2998" s="231" t="s">
        <v>197</v>
      </c>
    </row>
    <row r="2999" spans="1:65" s="15" customFormat="1" ht="11.25">
      <c r="B2999" s="222"/>
      <c r="C2999" s="223"/>
      <c r="D2999" s="201" t="s">
        <v>213</v>
      </c>
      <c r="E2999" s="224" t="s">
        <v>28</v>
      </c>
      <c r="F2999" s="225" t="s">
        <v>3866</v>
      </c>
      <c r="G2999" s="223"/>
      <c r="H2999" s="224" t="s">
        <v>28</v>
      </c>
      <c r="I2999" s="226"/>
      <c r="J2999" s="223"/>
      <c r="K2999" s="223"/>
      <c r="L2999" s="227"/>
      <c r="M2999" s="228"/>
      <c r="N2999" s="229"/>
      <c r="O2999" s="229"/>
      <c r="P2999" s="229"/>
      <c r="Q2999" s="229"/>
      <c r="R2999" s="229"/>
      <c r="S2999" s="229"/>
      <c r="T2999" s="230"/>
      <c r="AT2999" s="231" t="s">
        <v>213</v>
      </c>
      <c r="AU2999" s="231" t="s">
        <v>84</v>
      </c>
      <c r="AV2999" s="15" t="s">
        <v>82</v>
      </c>
      <c r="AW2999" s="15" t="s">
        <v>35</v>
      </c>
      <c r="AX2999" s="15" t="s">
        <v>74</v>
      </c>
      <c r="AY2999" s="231" t="s">
        <v>197</v>
      </c>
    </row>
    <row r="3000" spans="1:65" s="13" customFormat="1" ht="11.25">
      <c r="B3000" s="199"/>
      <c r="C3000" s="200"/>
      <c r="D3000" s="201" t="s">
        <v>213</v>
      </c>
      <c r="E3000" s="202" t="s">
        <v>28</v>
      </c>
      <c r="F3000" s="203" t="s">
        <v>3877</v>
      </c>
      <c r="G3000" s="200"/>
      <c r="H3000" s="204">
        <v>22.4</v>
      </c>
      <c r="I3000" s="205"/>
      <c r="J3000" s="200"/>
      <c r="K3000" s="200"/>
      <c r="L3000" s="206"/>
      <c r="M3000" s="207"/>
      <c r="N3000" s="208"/>
      <c r="O3000" s="208"/>
      <c r="P3000" s="208"/>
      <c r="Q3000" s="208"/>
      <c r="R3000" s="208"/>
      <c r="S3000" s="208"/>
      <c r="T3000" s="209"/>
      <c r="AT3000" s="210" t="s">
        <v>213</v>
      </c>
      <c r="AU3000" s="210" t="s">
        <v>84</v>
      </c>
      <c r="AV3000" s="13" t="s">
        <v>84</v>
      </c>
      <c r="AW3000" s="13" t="s">
        <v>35</v>
      </c>
      <c r="AX3000" s="13" t="s">
        <v>74</v>
      </c>
      <c r="AY3000" s="210" t="s">
        <v>197</v>
      </c>
    </row>
    <row r="3001" spans="1:65" s="16" customFormat="1" ht="11.25">
      <c r="B3001" s="232"/>
      <c r="C3001" s="233"/>
      <c r="D3001" s="201" t="s">
        <v>213</v>
      </c>
      <c r="E3001" s="234" t="s">
        <v>28</v>
      </c>
      <c r="F3001" s="235" t="s">
        <v>416</v>
      </c>
      <c r="G3001" s="233"/>
      <c r="H3001" s="236">
        <v>22.4</v>
      </c>
      <c r="I3001" s="237"/>
      <c r="J3001" s="233"/>
      <c r="K3001" s="233"/>
      <c r="L3001" s="238"/>
      <c r="M3001" s="239"/>
      <c r="N3001" s="240"/>
      <c r="O3001" s="240"/>
      <c r="P3001" s="240"/>
      <c r="Q3001" s="240"/>
      <c r="R3001" s="240"/>
      <c r="S3001" s="240"/>
      <c r="T3001" s="241"/>
      <c r="AT3001" s="242" t="s">
        <v>213</v>
      </c>
      <c r="AU3001" s="242" t="s">
        <v>84</v>
      </c>
      <c r="AV3001" s="16" t="s">
        <v>160</v>
      </c>
      <c r="AW3001" s="16" t="s">
        <v>35</v>
      </c>
      <c r="AX3001" s="16" t="s">
        <v>74</v>
      </c>
      <c r="AY3001" s="242" t="s">
        <v>197</v>
      </c>
    </row>
    <row r="3002" spans="1:65" s="15" customFormat="1" ht="11.25">
      <c r="B3002" s="222"/>
      <c r="C3002" s="223"/>
      <c r="D3002" s="201" t="s">
        <v>213</v>
      </c>
      <c r="E3002" s="224" t="s">
        <v>28</v>
      </c>
      <c r="F3002" s="225" t="s">
        <v>1002</v>
      </c>
      <c r="G3002" s="223"/>
      <c r="H3002" s="224" t="s">
        <v>28</v>
      </c>
      <c r="I3002" s="226"/>
      <c r="J3002" s="223"/>
      <c r="K3002" s="223"/>
      <c r="L3002" s="227"/>
      <c r="M3002" s="228"/>
      <c r="N3002" s="229"/>
      <c r="O3002" s="229"/>
      <c r="P3002" s="229"/>
      <c r="Q3002" s="229"/>
      <c r="R3002" s="229"/>
      <c r="S3002" s="229"/>
      <c r="T3002" s="230"/>
      <c r="AT3002" s="231" t="s">
        <v>213</v>
      </c>
      <c r="AU3002" s="231" t="s">
        <v>84</v>
      </c>
      <c r="AV3002" s="15" t="s">
        <v>82</v>
      </c>
      <c r="AW3002" s="15" t="s">
        <v>35</v>
      </c>
      <c r="AX3002" s="15" t="s">
        <v>74</v>
      </c>
      <c r="AY3002" s="231" t="s">
        <v>197</v>
      </c>
    </row>
    <row r="3003" spans="1:65" s="15" customFormat="1" ht="11.25">
      <c r="B3003" s="222"/>
      <c r="C3003" s="223"/>
      <c r="D3003" s="201" t="s">
        <v>213</v>
      </c>
      <c r="E3003" s="224" t="s">
        <v>28</v>
      </c>
      <c r="F3003" s="225" t="s">
        <v>3868</v>
      </c>
      <c r="G3003" s="223"/>
      <c r="H3003" s="224" t="s">
        <v>28</v>
      </c>
      <c r="I3003" s="226"/>
      <c r="J3003" s="223"/>
      <c r="K3003" s="223"/>
      <c r="L3003" s="227"/>
      <c r="M3003" s="228"/>
      <c r="N3003" s="229"/>
      <c r="O3003" s="229"/>
      <c r="P3003" s="229"/>
      <c r="Q3003" s="229"/>
      <c r="R3003" s="229"/>
      <c r="S3003" s="229"/>
      <c r="T3003" s="230"/>
      <c r="AT3003" s="231" t="s">
        <v>213</v>
      </c>
      <c r="AU3003" s="231" t="s">
        <v>84</v>
      </c>
      <c r="AV3003" s="15" t="s">
        <v>82</v>
      </c>
      <c r="AW3003" s="15" t="s">
        <v>35</v>
      </c>
      <c r="AX3003" s="15" t="s">
        <v>74</v>
      </c>
      <c r="AY3003" s="231" t="s">
        <v>197</v>
      </c>
    </row>
    <row r="3004" spans="1:65" s="13" customFormat="1" ht="11.25">
      <c r="B3004" s="199"/>
      <c r="C3004" s="200"/>
      <c r="D3004" s="201" t="s">
        <v>213</v>
      </c>
      <c r="E3004" s="202" t="s">
        <v>28</v>
      </c>
      <c r="F3004" s="203" t="s">
        <v>3878</v>
      </c>
      <c r="G3004" s="200"/>
      <c r="H3004" s="204">
        <v>10.4</v>
      </c>
      <c r="I3004" s="205"/>
      <c r="J3004" s="200"/>
      <c r="K3004" s="200"/>
      <c r="L3004" s="206"/>
      <c r="M3004" s="207"/>
      <c r="N3004" s="208"/>
      <c r="O3004" s="208"/>
      <c r="P3004" s="208"/>
      <c r="Q3004" s="208"/>
      <c r="R3004" s="208"/>
      <c r="S3004" s="208"/>
      <c r="T3004" s="209"/>
      <c r="AT3004" s="210" t="s">
        <v>213</v>
      </c>
      <c r="AU3004" s="210" t="s">
        <v>84</v>
      </c>
      <c r="AV3004" s="13" t="s">
        <v>84</v>
      </c>
      <c r="AW3004" s="13" t="s">
        <v>35</v>
      </c>
      <c r="AX3004" s="13" t="s">
        <v>74</v>
      </c>
      <c r="AY3004" s="210" t="s">
        <v>197</v>
      </c>
    </row>
    <row r="3005" spans="1:65" s="15" customFormat="1" ht="11.25">
      <c r="B3005" s="222"/>
      <c r="C3005" s="223"/>
      <c r="D3005" s="201" t="s">
        <v>213</v>
      </c>
      <c r="E3005" s="224" t="s">
        <v>28</v>
      </c>
      <c r="F3005" s="225" t="s">
        <v>3870</v>
      </c>
      <c r="G3005" s="223"/>
      <c r="H3005" s="224" t="s">
        <v>28</v>
      </c>
      <c r="I3005" s="226"/>
      <c r="J3005" s="223"/>
      <c r="K3005" s="223"/>
      <c r="L3005" s="227"/>
      <c r="M3005" s="228"/>
      <c r="N3005" s="229"/>
      <c r="O3005" s="229"/>
      <c r="P3005" s="229"/>
      <c r="Q3005" s="229"/>
      <c r="R3005" s="229"/>
      <c r="S3005" s="229"/>
      <c r="T3005" s="230"/>
      <c r="AT3005" s="231" t="s">
        <v>213</v>
      </c>
      <c r="AU3005" s="231" t="s">
        <v>84</v>
      </c>
      <c r="AV3005" s="15" t="s">
        <v>82</v>
      </c>
      <c r="AW3005" s="15" t="s">
        <v>35</v>
      </c>
      <c r="AX3005" s="15" t="s">
        <v>74</v>
      </c>
      <c r="AY3005" s="231" t="s">
        <v>197</v>
      </c>
    </row>
    <row r="3006" spans="1:65" s="13" customFormat="1" ht="11.25">
      <c r="B3006" s="199"/>
      <c r="C3006" s="200"/>
      <c r="D3006" s="201" t="s">
        <v>213</v>
      </c>
      <c r="E3006" s="202" t="s">
        <v>28</v>
      </c>
      <c r="F3006" s="203" t="s">
        <v>3879</v>
      </c>
      <c r="G3006" s="200"/>
      <c r="H3006" s="204">
        <v>8.5500000000000007</v>
      </c>
      <c r="I3006" s="205"/>
      <c r="J3006" s="200"/>
      <c r="K3006" s="200"/>
      <c r="L3006" s="206"/>
      <c r="M3006" s="207"/>
      <c r="N3006" s="208"/>
      <c r="O3006" s="208"/>
      <c r="P3006" s="208"/>
      <c r="Q3006" s="208"/>
      <c r="R3006" s="208"/>
      <c r="S3006" s="208"/>
      <c r="T3006" s="209"/>
      <c r="AT3006" s="210" t="s">
        <v>213</v>
      </c>
      <c r="AU3006" s="210" t="s">
        <v>84</v>
      </c>
      <c r="AV3006" s="13" t="s">
        <v>84</v>
      </c>
      <c r="AW3006" s="13" t="s">
        <v>35</v>
      </c>
      <c r="AX3006" s="13" t="s">
        <v>74</v>
      </c>
      <c r="AY3006" s="210" t="s">
        <v>197</v>
      </c>
    </row>
    <row r="3007" spans="1:65" s="16" customFormat="1" ht="11.25">
      <c r="B3007" s="232"/>
      <c r="C3007" s="233"/>
      <c r="D3007" s="201" t="s">
        <v>213</v>
      </c>
      <c r="E3007" s="234" t="s">
        <v>28</v>
      </c>
      <c r="F3007" s="235" t="s">
        <v>416</v>
      </c>
      <c r="G3007" s="233"/>
      <c r="H3007" s="236">
        <v>18.95</v>
      </c>
      <c r="I3007" s="237"/>
      <c r="J3007" s="233"/>
      <c r="K3007" s="233"/>
      <c r="L3007" s="238"/>
      <c r="M3007" s="239"/>
      <c r="N3007" s="240"/>
      <c r="O3007" s="240"/>
      <c r="P3007" s="240"/>
      <c r="Q3007" s="240"/>
      <c r="R3007" s="240"/>
      <c r="S3007" s="240"/>
      <c r="T3007" s="241"/>
      <c r="AT3007" s="242" t="s">
        <v>213</v>
      </c>
      <c r="AU3007" s="242" t="s">
        <v>84</v>
      </c>
      <c r="AV3007" s="16" t="s">
        <v>160</v>
      </c>
      <c r="AW3007" s="16" t="s">
        <v>35</v>
      </c>
      <c r="AX3007" s="16" t="s">
        <v>74</v>
      </c>
      <c r="AY3007" s="242" t="s">
        <v>197</v>
      </c>
    </row>
    <row r="3008" spans="1:65" s="14" customFormat="1" ht="11.25">
      <c r="B3008" s="211"/>
      <c r="C3008" s="212"/>
      <c r="D3008" s="201" t="s">
        <v>213</v>
      </c>
      <c r="E3008" s="213" t="s">
        <v>28</v>
      </c>
      <c r="F3008" s="214" t="s">
        <v>226</v>
      </c>
      <c r="G3008" s="212"/>
      <c r="H3008" s="215">
        <v>41.35</v>
      </c>
      <c r="I3008" s="216"/>
      <c r="J3008" s="212"/>
      <c r="K3008" s="212"/>
      <c r="L3008" s="217"/>
      <c r="M3008" s="218"/>
      <c r="N3008" s="219"/>
      <c r="O3008" s="219"/>
      <c r="P3008" s="219"/>
      <c r="Q3008" s="219"/>
      <c r="R3008" s="219"/>
      <c r="S3008" s="219"/>
      <c r="T3008" s="220"/>
      <c r="AT3008" s="221" t="s">
        <v>213</v>
      </c>
      <c r="AU3008" s="221" t="s">
        <v>84</v>
      </c>
      <c r="AV3008" s="14" t="s">
        <v>204</v>
      </c>
      <c r="AW3008" s="14" t="s">
        <v>35</v>
      </c>
      <c r="AX3008" s="14" t="s">
        <v>82</v>
      </c>
      <c r="AY3008" s="221" t="s">
        <v>197</v>
      </c>
    </row>
    <row r="3009" spans="1:65" s="2" customFormat="1" ht="21.75" customHeight="1">
      <c r="A3009" s="37"/>
      <c r="B3009" s="38"/>
      <c r="C3009" s="181" t="s">
        <v>3880</v>
      </c>
      <c r="D3009" s="181" t="s">
        <v>199</v>
      </c>
      <c r="E3009" s="182" t="s">
        <v>3881</v>
      </c>
      <c r="F3009" s="183" t="s">
        <v>3882</v>
      </c>
      <c r="G3009" s="184" t="s">
        <v>202</v>
      </c>
      <c r="H3009" s="185">
        <v>451.80200000000002</v>
      </c>
      <c r="I3009" s="186"/>
      <c r="J3009" s="187">
        <f>ROUND(I3009*H3009,2)</f>
        <v>0</v>
      </c>
      <c r="K3009" s="183" t="s">
        <v>203</v>
      </c>
      <c r="L3009" s="42"/>
      <c r="M3009" s="188" t="s">
        <v>28</v>
      </c>
      <c r="N3009" s="189" t="s">
        <v>45</v>
      </c>
      <c r="O3009" s="67"/>
      <c r="P3009" s="190">
        <f>O3009*H3009</f>
        <v>0</v>
      </c>
      <c r="Q3009" s="190">
        <v>5.3800000000000002E-3</v>
      </c>
      <c r="R3009" s="190">
        <f>Q3009*H3009</f>
        <v>2.4306947600000002</v>
      </c>
      <c r="S3009" s="190">
        <v>0</v>
      </c>
      <c r="T3009" s="191">
        <f>S3009*H3009</f>
        <v>0</v>
      </c>
      <c r="U3009" s="37"/>
      <c r="V3009" s="37"/>
      <c r="W3009" s="37"/>
      <c r="X3009" s="37"/>
      <c r="Y3009" s="37"/>
      <c r="Z3009" s="37"/>
      <c r="AA3009" s="37"/>
      <c r="AB3009" s="37"/>
      <c r="AC3009" s="37"/>
      <c r="AD3009" s="37"/>
      <c r="AE3009" s="37"/>
      <c r="AR3009" s="192" t="s">
        <v>283</v>
      </c>
      <c r="AT3009" s="192" t="s">
        <v>199</v>
      </c>
      <c r="AU3009" s="192" t="s">
        <v>84</v>
      </c>
      <c r="AY3009" s="20" t="s">
        <v>197</v>
      </c>
      <c r="BE3009" s="193">
        <f>IF(N3009="základní",J3009,0)</f>
        <v>0</v>
      </c>
      <c r="BF3009" s="193">
        <f>IF(N3009="snížená",J3009,0)</f>
        <v>0</v>
      </c>
      <c r="BG3009" s="193">
        <f>IF(N3009="zákl. přenesená",J3009,0)</f>
        <v>0</v>
      </c>
      <c r="BH3009" s="193">
        <f>IF(N3009="sníž. přenesená",J3009,0)</f>
        <v>0</v>
      </c>
      <c r="BI3009" s="193">
        <f>IF(N3009="nulová",J3009,0)</f>
        <v>0</v>
      </c>
      <c r="BJ3009" s="20" t="s">
        <v>82</v>
      </c>
      <c r="BK3009" s="193">
        <f>ROUND(I3009*H3009,2)</f>
        <v>0</v>
      </c>
      <c r="BL3009" s="20" t="s">
        <v>283</v>
      </c>
      <c r="BM3009" s="192" t="s">
        <v>3883</v>
      </c>
    </row>
    <row r="3010" spans="1:65" s="2" customFormat="1" ht="11.25">
      <c r="A3010" s="37"/>
      <c r="B3010" s="38"/>
      <c r="C3010" s="39"/>
      <c r="D3010" s="194" t="s">
        <v>206</v>
      </c>
      <c r="E3010" s="39"/>
      <c r="F3010" s="195" t="s">
        <v>3884</v>
      </c>
      <c r="G3010" s="39"/>
      <c r="H3010" s="39"/>
      <c r="I3010" s="196"/>
      <c r="J3010" s="39"/>
      <c r="K3010" s="39"/>
      <c r="L3010" s="42"/>
      <c r="M3010" s="197"/>
      <c r="N3010" s="198"/>
      <c r="O3010" s="67"/>
      <c r="P3010" s="67"/>
      <c r="Q3010" s="67"/>
      <c r="R3010" s="67"/>
      <c r="S3010" s="67"/>
      <c r="T3010" s="68"/>
      <c r="U3010" s="37"/>
      <c r="V3010" s="37"/>
      <c r="W3010" s="37"/>
      <c r="X3010" s="37"/>
      <c r="Y3010" s="37"/>
      <c r="Z3010" s="37"/>
      <c r="AA3010" s="37"/>
      <c r="AB3010" s="37"/>
      <c r="AC3010" s="37"/>
      <c r="AD3010" s="37"/>
      <c r="AE3010" s="37"/>
      <c r="AT3010" s="20" t="s">
        <v>206</v>
      </c>
      <c r="AU3010" s="20" t="s">
        <v>84</v>
      </c>
    </row>
    <row r="3011" spans="1:65" s="15" customFormat="1" ht="11.25">
      <c r="B3011" s="222"/>
      <c r="C3011" s="223"/>
      <c r="D3011" s="201" t="s">
        <v>213</v>
      </c>
      <c r="E3011" s="224" t="s">
        <v>28</v>
      </c>
      <c r="F3011" s="225" t="s">
        <v>3734</v>
      </c>
      <c r="G3011" s="223"/>
      <c r="H3011" s="224" t="s">
        <v>28</v>
      </c>
      <c r="I3011" s="226"/>
      <c r="J3011" s="223"/>
      <c r="K3011" s="223"/>
      <c r="L3011" s="227"/>
      <c r="M3011" s="228"/>
      <c r="N3011" s="229"/>
      <c r="O3011" s="229"/>
      <c r="P3011" s="229"/>
      <c r="Q3011" s="229"/>
      <c r="R3011" s="229"/>
      <c r="S3011" s="229"/>
      <c r="T3011" s="230"/>
      <c r="AT3011" s="231" t="s">
        <v>213</v>
      </c>
      <c r="AU3011" s="231" t="s">
        <v>84</v>
      </c>
      <c r="AV3011" s="15" t="s">
        <v>82</v>
      </c>
      <c r="AW3011" s="15" t="s">
        <v>35</v>
      </c>
      <c r="AX3011" s="15" t="s">
        <v>74</v>
      </c>
      <c r="AY3011" s="231" t="s">
        <v>197</v>
      </c>
    </row>
    <row r="3012" spans="1:65" s="15" customFormat="1" ht="11.25">
      <c r="B3012" s="222"/>
      <c r="C3012" s="223"/>
      <c r="D3012" s="201" t="s">
        <v>213</v>
      </c>
      <c r="E3012" s="224" t="s">
        <v>28</v>
      </c>
      <c r="F3012" s="225" t="s">
        <v>3864</v>
      </c>
      <c r="G3012" s="223"/>
      <c r="H3012" s="224" t="s">
        <v>28</v>
      </c>
      <c r="I3012" s="226"/>
      <c r="J3012" s="223"/>
      <c r="K3012" s="223"/>
      <c r="L3012" s="227"/>
      <c r="M3012" s="228"/>
      <c r="N3012" s="229"/>
      <c r="O3012" s="229"/>
      <c r="P3012" s="229"/>
      <c r="Q3012" s="229"/>
      <c r="R3012" s="229"/>
      <c r="S3012" s="229"/>
      <c r="T3012" s="230"/>
      <c r="AT3012" s="231" t="s">
        <v>213</v>
      </c>
      <c r="AU3012" s="231" t="s">
        <v>84</v>
      </c>
      <c r="AV3012" s="15" t="s">
        <v>82</v>
      </c>
      <c r="AW3012" s="15" t="s">
        <v>35</v>
      </c>
      <c r="AX3012" s="15" t="s">
        <v>74</v>
      </c>
      <c r="AY3012" s="231" t="s">
        <v>197</v>
      </c>
    </row>
    <row r="3013" spans="1:65" s="15" customFormat="1" ht="11.25">
      <c r="B3013" s="222"/>
      <c r="C3013" s="223"/>
      <c r="D3013" s="201" t="s">
        <v>213</v>
      </c>
      <c r="E3013" s="224" t="s">
        <v>28</v>
      </c>
      <c r="F3013" s="225" t="s">
        <v>990</v>
      </c>
      <c r="G3013" s="223"/>
      <c r="H3013" s="224" t="s">
        <v>28</v>
      </c>
      <c r="I3013" s="226"/>
      <c r="J3013" s="223"/>
      <c r="K3013" s="223"/>
      <c r="L3013" s="227"/>
      <c r="M3013" s="228"/>
      <c r="N3013" s="229"/>
      <c r="O3013" s="229"/>
      <c r="P3013" s="229"/>
      <c r="Q3013" s="229"/>
      <c r="R3013" s="229"/>
      <c r="S3013" s="229"/>
      <c r="T3013" s="230"/>
      <c r="AT3013" s="231" t="s">
        <v>213</v>
      </c>
      <c r="AU3013" s="231" t="s">
        <v>84</v>
      </c>
      <c r="AV3013" s="15" t="s">
        <v>82</v>
      </c>
      <c r="AW3013" s="15" t="s">
        <v>35</v>
      </c>
      <c r="AX3013" s="15" t="s">
        <v>74</v>
      </c>
      <c r="AY3013" s="231" t="s">
        <v>197</v>
      </c>
    </row>
    <row r="3014" spans="1:65" s="15" customFormat="1" ht="11.25">
      <c r="B3014" s="222"/>
      <c r="C3014" s="223"/>
      <c r="D3014" s="201" t="s">
        <v>213</v>
      </c>
      <c r="E3014" s="224" t="s">
        <v>28</v>
      </c>
      <c r="F3014" s="225" t="s">
        <v>3885</v>
      </c>
      <c r="G3014" s="223"/>
      <c r="H3014" s="224" t="s">
        <v>28</v>
      </c>
      <c r="I3014" s="226"/>
      <c r="J3014" s="223"/>
      <c r="K3014" s="223"/>
      <c r="L3014" s="227"/>
      <c r="M3014" s="228"/>
      <c r="N3014" s="229"/>
      <c r="O3014" s="229"/>
      <c r="P3014" s="229"/>
      <c r="Q3014" s="229"/>
      <c r="R3014" s="229"/>
      <c r="S3014" s="229"/>
      <c r="T3014" s="230"/>
      <c r="AT3014" s="231" t="s">
        <v>213</v>
      </c>
      <c r="AU3014" s="231" t="s">
        <v>84</v>
      </c>
      <c r="AV3014" s="15" t="s">
        <v>82</v>
      </c>
      <c r="AW3014" s="15" t="s">
        <v>35</v>
      </c>
      <c r="AX3014" s="15" t="s">
        <v>74</v>
      </c>
      <c r="AY3014" s="231" t="s">
        <v>197</v>
      </c>
    </row>
    <row r="3015" spans="1:65" s="13" customFormat="1" ht="11.25">
      <c r="B3015" s="199"/>
      <c r="C3015" s="200"/>
      <c r="D3015" s="201" t="s">
        <v>213</v>
      </c>
      <c r="E3015" s="202" t="s">
        <v>28</v>
      </c>
      <c r="F3015" s="203" t="s">
        <v>3886</v>
      </c>
      <c r="G3015" s="200"/>
      <c r="H3015" s="204">
        <v>243.32</v>
      </c>
      <c r="I3015" s="205"/>
      <c r="J3015" s="200"/>
      <c r="K3015" s="200"/>
      <c r="L3015" s="206"/>
      <c r="M3015" s="207"/>
      <c r="N3015" s="208"/>
      <c r="O3015" s="208"/>
      <c r="P3015" s="208"/>
      <c r="Q3015" s="208"/>
      <c r="R3015" s="208"/>
      <c r="S3015" s="208"/>
      <c r="T3015" s="209"/>
      <c r="AT3015" s="210" t="s">
        <v>213</v>
      </c>
      <c r="AU3015" s="210" t="s">
        <v>84</v>
      </c>
      <c r="AV3015" s="13" t="s">
        <v>84</v>
      </c>
      <c r="AW3015" s="13" t="s">
        <v>35</v>
      </c>
      <c r="AX3015" s="13" t="s">
        <v>74</v>
      </c>
      <c r="AY3015" s="210" t="s">
        <v>197</v>
      </c>
    </row>
    <row r="3016" spans="1:65" s="13" customFormat="1" ht="11.25">
      <c r="B3016" s="199"/>
      <c r="C3016" s="200"/>
      <c r="D3016" s="201" t="s">
        <v>213</v>
      </c>
      <c r="E3016" s="202" t="s">
        <v>28</v>
      </c>
      <c r="F3016" s="203" t="s">
        <v>795</v>
      </c>
      <c r="G3016" s="200"/>
      <c r="H3016" s="204">
        <v>-6.6150000000000002</v>
      </c>
      <c r="I3016" s="205"/>
      <c r="J3016" s="200"/>
      <c r="K3016" s="200"/>
      <c r="L3016" s="206"/>
      <c r="M3016" s="207"/>
      <c r="N3016" s="208"/>
      <c r="O3016" s="208"/>
      <c r="P3016" s="208"/>
      <c r="Q3016" s="208"/>
      <c r="R3016" s="208"/>
      <c r="S3016" s="208"/>
      <c r="T3016" s="209"/>
      <c r="AT3016" s="210" t="s">
        <v>213</v>
      </c>
      <c r="AU3016" s="210" t="s">
        <v>84</v>
      </c>
      <c r="AV3016" s="13" t="s">
        <v>84</v>
      </c>
      <c r="AW3016" s="13" t="s">
        <v>35</v>
      </c>
      <c r="AX3016" s="13" t="s">
        <v>74</v>
      </c>
      <c r="AY3016" s="210" t="s">
        <v>197</v>
      </c>
    </row>
    <row r="3017" spans="1:65" s="13" customFormat="1" ht="11.25">
      <c r="B3017" s="199"/>
      <c r="C3017" s="200"/>
      <c r="D3017" s="201" t="s">
        <v>213</v>
      </c>
      <c r="E3017" s="202" t="s">
        <v>28</v>
      </c>
      <c r="F3017" s="203" t="s">
        <v>851</v>
      </c>
      <c r="G3017" s="200"/>
      <c r="H3017" s="204">
        <v>-9.9749999999999996</v>
      </c>
      <c r="I3017" s="205"/>
      <c r="J3017" s="200"/>
      <c r="K3017" s="200"/>
      <c r="L3017" s="206"/>
      <c r="M3017" s="207"/>
      <c r="N3017" s="208"/>
      <c r="O3017" s="208"/>
      <c r="P3017" s="208"/>
      <c r="Q3017" s="208"/>
      <c r="R3017" s="208"/>
      <c r="S3017" s="208"/>
      <c r="T3017" s="209"/>
      <c r="AT3017" s="210" t="s">
        <v>213</v>
      </c>
      <c r="AU3017" s="210" t="s">
        <v>84</v>
      </c>
      <c r="AV3017" s="13" t="s">
        <v>84</v>
      </c>
      <c r="AW3017" s="13" t="s">
        <v>35</v>
      </c>
      <c r="AX3017" s="13" t="s">
        <v>74</v>
      </c>
      <c r="AY3017" s="210" t="s">
        <v>197</v>
      </c>
    </row>
    <row r="3018" spans="1:65" s="13" customFormat="1" ht="11.25">
      <c r="B3018" s="199"/>
      <c r="C3018" s="200"/>
      <c r="D3018" s="201" t="s">
        <v>213</v>
      </c>
      <c r="E3018" s="202" t="s">
        <v>28</v>
      </c>
      <c r="F3018" s="203" t="s">
        <v>3887</v>
      </c>
      <c r="G3018" s="200"/>
      <c r="H3018" s="204">
        <v>1.3</v>
      </c>
      <c r="I3018" s="205"/>
      <c r="J3018" s="200"/>
      <c r="K3018" s="200"/>
      <c r="L3018" s="206"/>
      <c r="M3018" s="207"/>
      <c r="N3018" s="208"/>
      <c r="O3018" s="208"/>
      <c r="P3018" s="208"/>
      <c r="Q3018" s="208"/>
      <c r="R3018" s="208"/>
      <c r="S3018" s="208"/>
      <c r="T3018" s="209"/>
      <c r="AT3018" s="210" t="s">
        <v>213</v>
      </c>
      <c r="AU3018" s="210" t="s">
        <v>84</v>
      </c>
      <c r="AV3018" s="13" t="s">
        <v>84</v>
      </c>
      <c r="AW3018" s="13" t="s">
        <v>35</v>
      </c>
      <c r="AX3018" s="13" t="s">
        <v>74</v>
      </c>
      <c r="AY3018" s="210" t="s">
        <v>197</v>
      </c>
    </row>
    <row r="3019" spans="1:65" s="15" customFormat="1" ht="11.25">
      <c r="B3019" s="222"/>
      <c r="C3019" s="223"/>
      <c r="D3019" s="201" t="s">
        <v>213</v>
      </c>
      <c r="E3019" s="224" t="s">
        <v>28</v>
      </c>
      <c r="F3019" s="225" t="s">
        <v>3888</v>
      </c>
      <c r="G3019" s="223"/>
      <c r="H3019" s="224" t="s">
        <v>28</v>
      </c>
      <c r="I3019" s="226"/>
      <c r="J3019" s="223"/>
      <c r="K3019" s="223"/>
      <c r="L3019" s="227"/>
      <c r="M3019" s="228"/>
      <c r="N3019" s="229"/>
      <c r="O3019" s="229"/>
      <c r="P3019" s="229"/>
      <c r="Q3019" s="229"/>
      <c r="R3019" s="229"/>
      <c r="S3019" s="229"/>
      <c r="T3019" s="230"/>
      <c r="AT3019" s="231" t="s">
        <v>213</v>
      </c>
      <c r="AU3019" s="231" t="s">
        <v>84</v>
      </c>
      <c r="AV3019" s="15" t="s">
        <v>82</v>
      </c>
      <c r="AW3019" s="15" t="s">
        <v>35</v>
      </c>
      <c r="AX3019" s="15" t="s">
        <v>74</v>
      </c>
      <c r="AY3019" s="231" t="s">
        <v>197</v>
      </c>
    </row>
    <row r="3020" spans="1:65" s="13" customFormat="1" ht="11.25">
      <c r="B3020" s="199"/>
      <c r="C3020" s="200"/>
      <c r="D3020" s="201" t="s">
        <v>213</v>
      </c>
      <c r="E3020" s="202" t="s">
        <v>28</v>
      </c>
      <c r="F3020" s="203" t="s">
        <v>3889</v>
      </c>
      <c r="G3020" s="200"/>
      <c r="H3020" s="204">
        <v>30.14</v>
      </c>
      <c r="I3020" s="205"/>
      <c r="J3020" s="200"/>
      <c r="K3020" s="200"/>
      <c r="L3020" s="206"/>
      <c r="M3020" s="207"/>
      <c r="N3020" s="208"/>
      <c r="O3020" s="208"/>
      <c r="P3020" s="208"/>
      <c r="Q3020" s="208"/>
      <c r="R3020" s="208"/>
      <c r="S3020" s="208"/>
      <c r="T3020" s="209"/>
      <c r="AT3020" s="210" t="s">
        <v>213</v>
      </c>
      <c r="AU3020" s="210" t="s">
        <v>84</v>
      </c>
      <c r="AV3020" s="13" t="s">
        <v>84</v>
      </c>
      <c r="AW3020" s="13" t="s">
        <v>35</v>
      </c>
      <c r="AX3020" s="13" t="s">
        <v>74</v>
      </c>
      <c r="AY3020" s="210" t="s">
        <v>197</v>
      </c>
    </row>
    <row r="3021" spans="1:65" s="13" customFormat="1" ht="11.25">
      <c r="B3021" s="199"/>
      <c r="C3021" s="200"/>
      <c r="D3021" s="201" t="s">
        <v>213</v>
      </c>
      <c r="E3021" s="202" t="s">
        <v>28</v>
      </c>
      <c r="F3021" s="203" t="s">
        <v>3890</v>
      </c>
      <c r="G3021" s="200"/>
      <c r="H3021" s="204">
        <v>-3.1429999999999998</v>
      </c>
      <c r="I3021" s="205"/>
      <c r="J3021" s="200"/>
      <c r="K3021" s="200"/>
      <c r="L3021" s="206"/>
      <c r="M3021" s="207"/>
      <c r="N3021" s="208"/>
      <c r="O3021" s="208"/>
      <c r="P3021" s="208"/>
      <c r="Q3021" s="208"/>
      <c r="R3021" s="208"/>
      <c r="S3021" s="208"/>
      <c r="T3021" s="209"/>
      <c r="AT3021" s="210" t="s">
        <v>213</v>
      </c>
      <c r="AU3021" s="210" t="s">
        <v>84</v>
      </c>
      <c r="AV3021" s="13" t="s">
        <v>84</v>
      </c>
      <c r="AW3021" s="13" t="s">
        <v>35</v>
      </c>
      <c r="AX3021" s="13" t="s">
        <v>74</v>
      </c>
      <c r="AY3021" s="210" t="s">
        <v>197</v>
      </c>
    </row>
    <row r="3022" spans="1:65" s="13" customFormat="1" ht="11.25">
      <c r="B3022" s="199"/>
      <c r="C3022" s="200"/>
      <c r="D3022" s="201" t="s">
        <v>213</v>
      </c>
      <c r="E3022" s="202" t="s">
        <v>28</v>
      </c>
      <c r="F3022" s="203" t="s">
        <v>3891</v>
      </c>
      <c r="G3022" s="200"/>
      <c r="H3022" s="204">
        <v>1.3</v>
      </c>
      <c r="I3022" s="205"/>
      <c r="J3022" s="200"/>
      <c r="K3022" s="200"/>
      <c r="L3022" s="206"/>
      <c r="M3022" s="207"/>
      <c r="N3022" s="208"/>
      <c r="O3022" s="208"/>
      <c r="P3022" s="208"/>
      <c r="Q3022" s="208"/>
      <c r="R3022" s="208"/>
      <c r="S3022" s="208"/>
      <c r="T3022" s="209"/>
      <c r="AT3022" s="210" t="s">
        <v>213</v>
      </c>
      <c r="AU3022" s="210" t="s">
        <v>84</v>
      </c>
      <c r="AV3022" s="13" t="s">
        <v>84</v>
      </c>
      <c r="AW3022" s="13" t="s">
        <v>35</v>
      </c>
      <c r="AX3022" s="13" t="s">
        <v>74</v>
      </c>
      <c r="AY3022" s="210" t="s">
        <v>197</v>
      </c>
    </row>
    <row r="3023" spans="1:65" s="16" customFormat="1" ht="11.25">
      <c r="B3023" s="232"/>
      <c r="C3023" s="233"/>
      <c r="D3023" s="201" t="s">
        <v>213</v>
      </c>
      <c r="E3023" s="234" t="s">
        <v>28</v>
      </c>
      <c r="F3023" s="235" t="s">
        <v>416</v>
      </c>
      <c r="G3023" s="233"/>
      <c r="H3023" s="236">
        <v>256.327</v>
      </c>
      <c r="I3023" s="237"/>
      <c r="J3023" s="233"/>
      <c r="K3023" s="233"/>
      <c r="L3023" s="238"/>
      <c r="M3023" s="239"/>
      <c r="N3023" s="240"/>
      <c r="O3023" s="240"/>
      <c r="P3023" s="240"/>
      <c r="Q3023" s="240"/>
      <c r="R3023" s="240"/>
      <c r="S3023" s="240"/>
      <c r="T3023" s="241"/>
      <c r="AT3023" s="242" t="s">
        <v>213</v>
      </c>
      <c r="AU3023" s="242" t="s">
        <v>84</v>
      </c>
      <c r="AV3023" s="16" t="s">
        <v>160</v>
      </c>
      <c r="AW3023" s="16" t="s">
        <v>35</v>
      </c>
      <c r="AX3023" s="16" t="s">
        <v>74</v>
      </c>
      <c r="AY3023" s="242" t="s">
        <v>197</v>
      </c>
    </row>
    <row r="3024" spans="1:65" s="15" customFormat="1" ht="11.25">
      <c r="B3024" s="222"/>
      <c r="C3024" s="223"/>
      <c r="D3024" s="201" t="s">
        <v>213</v>
      </c>
      <c r="E3024" s="224" t="s">
        <v>28</v>
      </c>
      <c r="F3024" s="225" t="s">
        <v>1002</v>
      </c>
      <c r="G3024" s="223"/>
      <c r="H3024" s="224" t="s">
        <v>28</v>
      </c>
      <c r="I3024" s="226"/>
      <c r="J3024" s="223"/>
      <c r="K3024" s="223"/>
      <c r="L3024" s="227"/>
      <c r="M3024" s="228"/>
      <c r="N3024" s="229"/>
      <c r="O3024" s="229"/>
      <c r="P3024" s="229"/>
      <c r="Q3024" s="229"/>
      <c r="R3024" s="229"/>
      <c r="S3024" s="229"/>
      <c r="T3024" s="230"/>
      <c r="AT3024" s="231" t="s">
        <v>213</v>
      </c>
      <c r="AU3024" s="231" t="s">
        <v>84</v>
      </c>
      <c r="AV3024" s="15" t="s">
        <v>82</v>
      </c>
      <c r="AW3024" s="15" t="s">
        <v>35</v>
      </c>
      <c r="AX3024" s="15" t="s">
        <v>74</v>
      </c>
      <c r="AY3024" s="231" t="s">
        <v>197</v>
      </c>
    </row>
    <row r="3025" spans="1:65" s="15" customFormat="1" ht="11.25">
      <c r="B3025" s="222"/>
      <c r="C3025" s="223"/>
      <c r="D3025" s="201" t="s">
        <v>213</v>
      </c>
      <c r="E3025" s="224" t="s">
        <v>28</v>
      </c>
      <c r="F3025" s="225" t="s">
        <v>3892</v>
      </c>
      <c r="G3025" s="223"/>
      <c r="H3025" s="224" t="s">
        <v>28</v>
      </c>
      <c r="I3025" s="226"/>
      <c r="J3025" s="223"/>
      <c r="K3025" s="223"/>
      <c r="L3025" s="227"/>
      <c r="M3025" s="228"/>
      <c r="N3025" s="229"/>
      <c r="O3025" s="229"/>
      <c r="P3025" s="229"/>
      <c r="Q3025" s="229"/>
      <c r="R3025" s="229"/>
      <c r="S3025" s="229"/>
      <c r="T3025" s="230"/>
      <c r="AT3025" s="231" t="s">
        <v>213</v>
      </c>
      <c r="AU3025" s="231" t="s">
        <v>84</v>
      </c>
      <c r="AV3025" s="15" t="s">
        <v>82</v>
      </c>
      <c r="AW3025" s="15" t="s">
        <v>35</v>
      </c>
      <c r="AX3025" s="15" t="s">
        <v>74</v>
      </c>
      <c r="AY3025" s="231" t="s">
        <v>197</v>
      </c>
    </row>
    <row r="3026" spans="1:65" s="13" customFormat="1" ht="11.25">
      <c r="B3026" s="199"/>
      <c r="C3026" s="200"/>
      <c r="D3026" s="201" t="s">
        <v>213</v>
      </c>
      <c r="E3026" s="202" t="s">
        <v>28</v>
      </c>
      <c r="F3026" s="203" t="s">
        <v>3893</v>
      </c>
      <c r="G3026" s="200"/>
      <c r="H3026" s="204">
        <v>113.96</v>
      </c>
      <c r="I3026" s="205"/>
      <c r="J3026" s="200"/>
      <c r="K3026" s="200"/>
      <c r="L3026" s="206"/>
      <c r="M3026" s="207"/>
      <c r="N3026" s="208"/>
      <c r="O3026" s="208"/>
      <c r="P3026" s="208"/>
      <c r="Q3026" s="208"/>
      <c r="R3026" s="208"/>
      <c r="S3026" s="208"/>
      <c r="T3026" s="209"/>
      <c r="AT3026" s="210" t="s">
        <v>213</v>
      </c>
      <c r="AU3026" s="210" t="s">
        <v>84</v>
      </c>
      <c r="AV3026" s="13" t="s">
        <v>84</v>
      </c>
      <c r="AW3026" s="13" t="s">
        <v>35</v>
      </c>
      <c r="AX3026" s="13" t="s">
        <v>74</v>
      </c>
      <c r="AY3026" s="210" t="s">
        <v>197</v>
      </c>
    </row>
    <row r="3027" spans="1:65" s="13" customFormat="1" ht="11.25">
      <c r="B3027" s="199"/>
      <c r="C3027" s="200"/>
      <c r="D3027" s="201" t="s">
        <v>213</v>
      </c>
      <c r="E3027" s="202" t="s">
        <v>28</v>
      </c>
      <c r="F3027" s="203" t="s">
        <v>851</v>
      </c>
      <c r="G3027" s="200"/>
      <c r="H3027" s="204">
        <v>-9.9749999999999996</v>
      </c>
      <c r="I3027" s="205"/>
      <c r="J3027" s="200"/>
      <c r="K3027" s="200"/>
      <c r="L3027" s="206"/>
      <c r="M3027" s="207"/>
      <c r="N3027" s="208"/>
      <c r="O3027" s="208"/>
      <c r="P3027" s="208"/>
      <c r="Q3027" s="208"/>
      <c r="R3027" s="208"/>
      <c r="S3027" s="208"/>
      <c r="T3027" s="209"/>
      <c r="AT3027" s="210" t="s">
        <v>213</v>
      </c>
      <c r="AU3027" s="210" t="s">
        <v>84</v>
      </c>
      <c r="AV3027" s="13" t="s">
        <v>84</v>
      </c>
      <c r="AW3027" s="13" t="s">
        <v>35</v>
      </c>
      <c r="AX3027" s="13" t="s">
        <v>74</v>
      </c>
      <c r="AY3027" s="210" t="s">
        <v>197</v>
      </c>
    </row>
    <row r="3028" spans="1:65" s="15" customFormat="1" ht="11.25">
      <c r="B3028" s="222"/>
      <c r="C3028" s="223"/>
      <c r="D3028" s="201" t="s">
        <v>213</v>
      </c>
      <c r="E3028" s="224" t="s">
        <v>28</v>
      </c>
      <c r="F3028" s="225" t="s">
        <v>3868</v>
      </c>
      <c r="G3028" s="223"/>
      <c r="H3028" s="224" t="s">
        <v>28</v>
      </c>
      <c r="I3028" s="226"/>
      <c r="J3028" s="223"/>
      <c r="K3028" s="223"/>
      <c r="L3028" s="227"/>
      <c r="M3028" s="228"/>
      <c r="N3028" s="229"/>
      <c r="O3028" s="229"/>
      <c r="P3028" s="229"/>
      <c r="Q3028" s="229"/>
      <c r="R3028" s="229"/>
      <c r="S3028" s="229"/>
      <c r="T3028" s="230"/>
      <c r="AT3028" s="231" t="s">
        <v>213</v>
      </c>
      <c r="AU3028" s="231" t="s">
        <v>84</v>
      </c>
      <c r="AV3028" s="15" t="s">
        <v>82</v>
      </c>
      <c r="AW3028" s="15" t="s">
        <v>35</v>
      </c>
      <c r="AX3028" s="15" t="s">
        <v>74</v>
      </c>
      <c r="AY3028" s="231" t="s">
        <v>197</v>
      </c>
    </row>
    <row r="3029" spans="1:65" s="13" customFormat="1" ht="11.25">
      <c r="B3029" s="199"/>
      <c r="C3029" s="200"/>
      <c r="D3029" s="201" t="s">
        <v>213</v>
      </c>
      <c r="E3029" s="202" t="s">
        <v>28</v>
      </c>
      <c r="F3029" s="203" t="s">
        <v>3894</v>
      </c>
      <c r="G3029" s="200"/>
      <c r="H3029" s="204">
        <v>53.04</v>
      </c>
      <c r="I3029" s="205"/>
      <c r="J3029" s="200"/>
      <c r="K3029" s="200"/>
      <c r="L3029" s="206"/>
      <c r="M3029" s="207"/>
      <c r="N3029" s="208"/>
      <c r="O3029" s="208"/>
      <c r="P3029" s="208"/>
      <c r="Q3029" s="208"/>
      <c r="R3029" s="208"/>
      <c r="S3029" s="208"/>
      <c r="T3029" s="209"/>
      <c r="AT3029" s="210" t="s">
        <v>213</v>
      </c>
      <c r="AU3029" s="210" t="s">
        <v>84</v>
      </c>
      <c r="AV3029" s="13" t="s">
        <v>84</v>
      </c>
      <c r="AW3029" s="13" t="s">
        <v>35</v>
      </c>
      <c r="AX3029" s="13" t="s">
        <v>74</v>
      </c>
      <c r="AY3029" s="210" t="s">
        <v>197</v>
      </c>
    </row>
    <row r="3030" spans="1:65" s="13" customFormat="1" ht="11.25">
      <c r="B3030" s="199"/>
      <c r="C3030" s="200"/>
      <c r="D3030" s="201" t="s">
        <v>213</v>
      </c>
      <c r="E3030" s="202" t="s">
        <v>28</v>
      </c>
      <c r="F3030" s="203" t="s">
        <v>1001</v>
      </c>
      <c r="G3030" s="200"/>
      <c r="H3030" s="204">
        <v>-3.99</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65" s="15" customFormat="1" ht="11.25">
      <c r="B3031" s="222"/>
      <c r="C3031" s="223"/>
      <c r="D3031" s="201" t="s">
        <v>213</v>
      </c>
      <c r="E3031" s="224" t="s">
        <v>28</v>
      </c>
      <c r="F3031" s="225" t="s">
        <v>3870</v>
      </c>
      <c r="G3031" s="223"/>
      <c r="H3031" s="224" t="s">
        <v>28</v>
      </c>
      <c r="I3031" s="226"/>
      <c r="J3031" s="223"/>
      <c r="K3031" s="223"/>
      <c r="L3031" s="227"/>
      <c r="M3031" s="228"/>
      <c r="N3031" s="229"/>
      <c r="O3031" s="229"/>
      <c r="P3031" s="229"/>
      <c r="Q3031" s="229"/>
      <c r="R3031" s="229"/>
      <c r="S3031" s="229"/>
      <c r="T3031" s="230"/>
      <c r="AT3031" s="231" t="s">
        <v>213</v>
      </c>
      <c r="AU3031" s="231" t="s">
        <v>84</v>
      </c>
      <c r="AV3031" s="15" t="s">
        <v>82</v>
      </c>
      <c r="AW3031" s="15" t="s">
        <v>35</v>
      </c>
      <c r="AX3031" s="15" t="s">
        <v>74</v>
      </c>
      <c r="AY3031" s="231" t="s">
        <v>197</v>
      </c>
    </row>
    <row r="3032" spans="1:65" s="13" customFormat="1" ht="11.25">
      <c r="B3032" s="199"/>
      <c r="C3032" s="200"/>
      <c r="D3032" s="201" t="s">
        <v>213</v>
      </c>
      <c r="E3032" s="202" t="s">
        <v>28</v>
      </c>
      <c r="F3032" s="203" t="s">
        <v>3895</v>
      </c>
      <c r="G3032" s="200"/>
      <c r="H3032" s="204">
        <v>49.02</v>
      </c>
      <c r="I3032" s="205"/>
      <c r="J3032" s="200"/>
      <c r="K3032" s="200"/>
      <c r="L3032" s="206"/>
      <c r="M3032" s="207"/>
      <c r="N3032" s="208"/>
      <c r="O3032" s="208"/>
      <c r="P3032" s="208"/>
      <c r="Q3032" s="208"/>
      <c r="R3032" s="208"/>
      <c r="S3032" s="208"/>
      <c r="T3032" s="209"/>
      <c r="AT3032" s="210" t="s">
        <v>213</v>
      </c>
      <c r="AU3032" s="210" t="s">
        <v>84</v>
      </c>
      <c r="AV3032" s="13" t="s">
        <v>84</v>
      </c>
      <c r="AW3032" s="13" t="s">
        <v>35</v>
      </c>
      <c r="AX3032" s="13" t="s">
        <v>74</v>
      </c>
      <c r="AY3032" s="210" t="s">
        <v>197</v>
      </c>
    </row>
    <row r="3033" spans="1:65" s="13" customFormat="1" ht="11.25">
      <c r="B3033" s="199"/>
      <c r="C3033" s="200"/>
      <c r="D3033" s="201" t="s">
        <v>213</v>
      </c>
      <c r="E3033" s="202" t="s">
        <v>28</v>
      </c>
      <c r="F3033" s="203" t="s">
        <v>3896</v>
      </c>
      <c r="G3033" s="200"/>
      <c r="H3033" s="204">
        <v>-7.69</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1:65" s="13" customFormat="1" ht="11.25">
      <c r="B3034" s="199"/>
      <c r="C3034" s="200"/>
      <c r="D3034" s="201" t="s">
        <v>213</v>
      </c>
      <c r="E3034" s="202" t="s">
        <v>28</v>
      </c>
      <c r="F3034" s="203" t="s">
        <v>3897</v>
      </c>
      <c r="G3034" s="200"/>
      <c r="H3034" s="204">
        <v>1.1100000000000001</v>
      </c>
      <c r="I3034" s="205"/>
      <c r="J3034" s="200"/>
      <c r="K3034" s="200"/>
      <c r="L3034" s="206"/>
      <c r="M3034" s="207"/>
      <c r="N3034" s="208"/>
      <c r="O3034" s="208"/>
      <c r="P3034" s="208"/>
      <c r="Q3034" s="208"/>
      <c r="R3034" s="208"/>
      <c r="S3034" s="208"/>
      <c r="T3034" s="209"/>
      <c r="AT3034" s="210" t="s">
        <v>213</v>
      </c>
      <c r="AU3034" s="210" t="s">
        <v>84</v>
      </c>
      <c r="AV3034" s="13" t="s">
        <v>84</v>
      </c>
      <c r="AW3034" s="13" t="s">
        <v>35</v>
      </c>
      <c r="AX3034" s="13" t="s">
        <v>74</v>
      </c>
      <c r="AY3034" s="210" t="s">
        <v>197</v>
      </c>
    </row>
    <row r="3035" spans="1:65" s="16" customFormat="1" ht="11.25">
      <c r="B3035" s="232"/>
      <c r="C3035" s="233"/>
      <c r="D3035" s="201" t="s">
        <v>213</v>
      </c>
      <c r="E3035" s="234" t="s">
        <v>28</v>
      </c>
      <c r="F3035" s="235" t="s">
        <v>416</v>
      </c>
      <c r="G3035" s="233"/>
      <c r="H3035" s="236">
        <v>195.47499999999999</v>
      </c>
      <c r="I3035" s="237"/>
      <c r="J3035" s="233"/>
      <c r="K3035" s="233"/>
      <c r="L3035" s="238"/>
      <c r="M3035" s="239"/>
      <c r="N3035" s="240"/>
      <c r="O3035" s="240"/>
      <c r="P3035" s="240"/>
      <c r="Q3035" s="240"/>
      <c r="R3035" s="240"/>
      <c r="S3035" s="240"/>
      <c r="T3035" s="241"/>
      <c r="AT3035" s="242" t="s">
        <v>213</v>
      </c>
      <c r="AU3035" s="242" t="s">
        <v>84</v>
      </c>
      <c r="AV3035" s="16" t="s">
        <v>160</v>
      </c>
      <c r="AW3035" s="16" t="s">
        <v>35</v>
      </c>
      <c r="AX3035" s="16" t="s">
        <v>74</v>
      </c>
      <c r="AY3035" s="242" t="s">
        <v>197</v>
      </c>
    </row>
    <row r="3036" spans="1:65" s="14" customFormat="1" ht="11.25">
      <c r="B3036" s="211"/>
      <c r="C3036" s="212"/>
      <c r="D3036" s="201" t="s">
        <v>213</v>
      </c>
      <c r="E3036" s="213" t="s">
        <v>28</v>
      </c>
      <c r="F3036" s="214" t="s">
        <v>226</v>
      </c>
      <c r="G3036" s="212"/>
      <c r="H3036" s="215">
        <v>451.80200000000002</v>
      </c>
      <c r="I3036" s="216"/>
      <c r="J3036" s="212"/>
      <c r="K3036" s="212"/>
      <c r="L3036" s="217"/>
      <c r="M3036" s="218"/>
      <c r="N3036" s="219"/>
      <c r="O3036" s="219"/>
      <c r="P3036" s="219"/>
      <c r="Q3036" s="219"/>
      <c r="R3036" s="219"/>
      <c r="S3036" s="219"/>
      <c r="T3036" s="220"/>
      <c r="AT3036" s="221" t="s">
        <v>213</v>
      </c>
      <c r="AU3036" s="221" t="s">
        <v>84</v>
      </c>
      <c r="AV3036" s="14" t="s">
        <v>204</v>
      </c>
      <c r="AW3036" s="14" t="s">
        <v>35</v>
      </c>
      <c r="AX3036" s="14" t="s">
        <v>82</v>
      </c>
      <c r="AY3036" s="221" t="s">
        <v>197</v>
      </c>
    </row>
    <row r="3037" spans="1:65" s="2" customFormat="1" ht="16.5" customHeight="1">
      <c r="A3037" s="37"/>
      <c r="B3037" s="38"/>
      <c r="C3037" s="247" t="s">
        <v>3898</v>
      </c>
      <c r="D3037" s="247" t="s">
        <v>519</v>
      </c>
      <c r="E3037" s="248" t="s">
        <v>3899</v>
      </c>
      <c r="F3037" s="249" t="s">
        <v>3900</v>
      </c>
      <c r="G3037" s="250" t="s">
        <v>202</v>
      </c>
      <c r="H3037" s="251">
        <v>496.98200000000003</v>
      </c>
      <c r="I3037" s="252"/>
      <c r="J3037" s="253">
        <f>ROUND(I3037*H3037,2)</f>
        <v>0</v>
      </c>
      <c r="K3037" s="249" t="s">
        <v>203</v>
      </c>
      <c r="L3037" s="254"/>
      <c r="M3037" s="255" t="s">
        <v>28</v>
      </c>
      <c r="N3037" s="256" t="s">
        <v>45</v>
      </c>
      <c r="O3037" s="67"/>
      <c r="P3037" s="190">
        <f>O3037*H3037</f>
        <v>0</v>
      </c>
      <c r="Q3037" s="190">
        <v>1.6E-2</v>
      </c>
      <c r="R3037" s="190">
        <f>Q3037*H3037</f>
        <v>7.9517120000000006</v>
      </c>
      <c r="S3037" s="190">
        <v>0</v>
      </c>
      <c r="T3037" s="191">
        <f>S3037*H3037</f>
        <v>0</v>
      </c>
      <c r="U3037" s="37"/>
      <c r="V3037" s="37"/>
      <c r="W3037" s="37"/>
      <c r="X3037" s="37"/>
      <c r="Y3037" s="37"/>
      <c r="Z3037" s="37"/>
      <c r="AA3037" s="37"/>
      <c r="AB3037" s="37"/>
      <c r="AC3037" s="37"/>
      <c r="AD3037" s="37"/>
      <c r="AE3037" s="37"/>
      <c r="AR3037" s="192" t="s">
        <v>365</v>
      </c>
      <c r="AT3037" s="192" t="s">
        <v>519</v>
      </c>
      <c r="AU3037" s="192" t="s">
        <v>84</v>
      </c>
      <c r="AY3037" s="20" t="s">
        <v>197</v>
      </c>
      <c r="BE3037" s="193">
        <f>IF(N3037="základní",J3037,0)</f>
        <v>0</v>
      </c>
      <c r="BF3037" s="193">
        <f>IF(N3037="snížená",J3037,0)</f>
        <v>0</v>
      </c>
      <c r="BG3037" s="193">
        <f>IF(N3037="zákl. přenesená",J3037,0)</f>
        <v>0</v>
      </c>
      <c r="BH3037" s="193">
        <f>IF(N3037="sníž. přenesená",J3037,0)</f>
        <v>0</v>
      </c>
      <c r="BI3037" s="193">
        <f>IF(N3037="nulová",J3037,0)</f>
        <v>0</v>
      </c>
      <c r="BJ3037" s="20" t="s">
        <v>82</v>
      </c>
      <c r="BK3037" s="193">
        <f>ROUND(I3037*H3037,2)</f>
        <v>0</v>
      </c>
      <c r="BL3037" s="20" t="s">
        <v>283</v>
      </c>
      <c r="BM3037" s="192" t="s">
        <v>3901</v>
      </c>
    </row>
    <row r="3038" spans="1:65" s="13" customFormat="1" ht="11.25">
      <c r="B3038" s="199"/>
      <c r="C3038" s="200"/>
      <c r="D3038" s="201" t="s">
        <v>213</v>
      </c>
      <c r="E3038" s="200"/>
      <c r="F3038" s="203" t="s">
        <v>3902</v>
      </c>
      <c r="G3038" s="200"/>
      <c r="H3038" s="204">
        <v>496.98200000000003</v>
      </c>
      <c r="I3038" s="205"/>
      <c r="J3038" s="200"/>
      <c r="K3038" s="200"/>
      <c r="L3038" s="206"/>
      <c r="M3038" s="207"/>
      <c r="N3038" s="208"/>
      <c r="O3038" s="208"/>
      <c r="P3038" s="208"/>
      <c r="Q3038" s="208"/>
      <c r="R3038" s="208"/>
      <c r="S3038" s="208"/>
      <c r="T3038" s="209"/>
      <c r="AT3038" s="210" t="s">
        <v>213</v>
      </c>
      <c r="AU3038" s="210" t="s">
        <v>84</v>
      </c>
      <c r="AV3038" s="13" t="s">
        <v>84</v>
      </c>
      <c r="AW3038" s="13" t="s">
        <v>4</v>
      </c>
      <c r="AX3038" s="13" t="s">
        <v>82</v>
      </c>
      <c r="AY3038" s="210" t="s">
        <v>197</v>
      </c>
    </row>
    <row r="3039" spans="1:65" s="2" customFormat="1" ht="16.5" customHeight="1">
      <c r="A3039" s="37"/>
      <c r="B3039" s="38"/>
      <c r="C3039" s="181" t="s">
        <v>3903</v>
      </c>
      <c r="D3039" s="181" t="s">
        <v>199</v>
      </c>
      <c r="E3039" s="182" t="s">
        <v>3904</v>
      </c>
      <c r="F3039" s="183" t="s">
        <v>3905</v>
      </c>
      <c r="G3039" s="184" t="s">
        <v>265</v>
      </c>
      <c r="H3039" s="185">
        <v>312.89999999999998</v>
      </c>
      <c r="I3039" s="186"/>
      <c r="J3039" s="187">
        <f>ROUND(I3039*H3039,2)</f>
        <v>0</v>
      </c>
      <c r="K3039" s="183" t="s">
        <v>203</v>
      </c>
      <c r="L3039" s="42"/>
      <c r="M3039" s="188" t="s">
        <v>28</v>
      </c>
      <c r="N3039" s="189" t="s">
        <v>45</v>
      </c>
      <c r="O3039" s="67"/>
      <c r="P3039" s="190">
        <f>O3039*H3039</f>
        <v>0</v>
      </c>
      <c r="Q3039" s="190">
        <v>1.8000000000000001E-4</v>
      </c>
      <c r="R3039" s="190">
        <f>Q3039*H3039</f>
        <v>5.6321999999999997E-2</v>
      </c>
      <c r="S3039" s="190">
        <v>0</v>
      </c>
      <c r="T3039" s="191">
        <f>S3039*H3039</f>
        <v>0</v>
      </c>
      <c r="U3039" s="37"/>
      <c r="V3039" s="37"/>
      <c r="W3039" s="37"/>
      <c r="X3039" s="37"/>
      <c r="Y3039" s="37"/>
      <c r="Z3039" s="37"/>
      <c r="AA3039" s="37"/>
      <c r="AB3039" s="37"/>
      <c r="AC3039" s="37"/>
      <c r="AD3039" s="37"/>
      <c r="AE3039" s="37"/>
      <c r="AR3039" s="192" t="s">
        <v>283</v>
      </c>
      <c r="AT3039" s="192" t="s">
        <v>199</v>
      </c>
      <c r="AU3039" s="192" t="s">
        <v>84</v>
      </c>
      <c r="AY3039" s="20" t="s">
        <v>197</v>
      </c>
      <c r="BE3039" s="193">
        <f>IF(N3039="základní",J3039,0)</f>
        <v>0</v>
      </c>
      <c r="BF3039" s="193">
        <f>IF(N3039="snížená",J3039,0)</f>
        <v>0</v>
      </c>
      <c r="BG3039" s="193">
        <f>IF(N3039="zákl. přenesená",J3039,0)</f>
        <v>0</v>
      </c>
      <c r="BH3039" s="193">
        <f>IF(N3039="sníž. přenesená",J3039,0)</f>
        <v>0</v>
      </c>
      <c r="BI3039" s="193">
        <f>IF(N3039="nulová",J3039,0)</f>
        <v>0</v>
      </c>
      <c r="BJ3039" s="20" t="s">
        <v>82</v>
      </c>
      <c r="BK3039" s="193">
        <f>ROUND(I3039*H3039,2)</f>
        <v>0</v>
      </c>
      <c r="BL3039" s="20" t="s">
        <v>283</v>
      </c>
      <c r="BM3039" s="192" t="s">
        <v>3906</v>
      </c>
    </row>
    <row r="3040" spans="1:65" s="2" customFormat="1" ht="11.25">
      <c r="A3040" s="37"/>
      <c r="B3040" s="38"/>
      <c r="C3040" s="39"/>
      <c r="D3040" s="194" t="s">
        <v>206</v>
      </c>
      <c r="E3040" s="39"/>
      <c r="F3040" s="195" t="s">
        <v>3907</v>
      </c>
      <c r="G3040" s="39"/>
      <c r="H3040" s="39"/>
      <c r="I3040" s="196"/>
      <c r="J3040" s="39"/>
      <c r="K3040" s="39"/>
      <c r="L3040" s="42"/>
      <c r="M3040" s="197"/>
      <c r="N3040" s="198"/>
      <c r="O3040" s="67"/>
      <c r="P3040" s="67"/>
      <c r="Q3040" s="67"/>
      <c r="R3040" s="67"/>
      <c r="S3040" s="67"/>
      <c r="T3040" s="68"/>
      <c r="U3040" s="37"/>
      <c r="V3040" s="37"/>
      <c r="W3040" s="37"/>
      <c r="X3040" s="37"/>
      <c r="Y3040" s="37"/>
      <c r="Z3040" s="37"/>
      <c r="AA3040" s="37"/>
      <c r="AB3040" s="37"/>
      <c r="AC3040" s="37"/>
      <c r="AD3040" s="37"/>
      <c r="AE3040" s="37"/>
      <c r="AT3040" s="20" t="s">
        <v>206</v>
      </c>
      <c r="AU3040" s="20" t="s">
        <v>84</v>
      </c>
    </row>
    <row r="3041" spans="2:51" s="15" customFormat="1" ht="11.25">
      <c r="B3041" s="222"/>
      <c r="C3041" s="223"/>
      <c r="D3041" s="201" t="s">
        <v>213</v>
      </c>
      <c r="E3041" s="224" t="s">
        <v>28</v>
      </c>
      <c r="F3041" s="225" t="s">
        <v>3734</v>
      </c>
      <c r="G3041" s="223"/>
      <c r="H3041" s="224" t="s">
        <v>28</v>
      </c>
      <c r="I3041" s="226"/>
      <c r="J3041" s="223"/>
      <c r="K3041" s="223"/>
      <c r="L3041" s="227"/>
      <c r="M3041" s="228"/>
      <c r="N3041" s="229"/>
      <c r="O3041" s="229"/>
      <c r="P3041" s="229"/>
      <c r="Q3041" s="229"/>
      <c r="R3041" s="229"/>
      <c r="S3041" s="229"/>
      <c r="T3041" s="230"/>
      <c r="AT3041" s="231" t="s">
        <v>213</v>
      </c>
      <c r="AU3041" s="231" t="s">
        <v>84</v>
      </c>
      <c r="AV3041" s="15" t="s">
        <v>82</v>
      </c>
      <c r="AW3041" s="15" t="s">
        <v>35</v>
      </c>
      <c r="AX3041" s="15" t="s">
        <v>74</v>
      </c>
      <c r="AY3041" s="231" t="s">
        <v>197</v>
      </c>
    </row>
    <row r="3042" spans="2:51" s="15" customFormat="1" ht="11.25">
      <c r="B3042" s="222"/>
      <c r="C3042" s="223"/>
      <c r="D3042" s="201" t="s">
        <v>213</v>
      </c>
      <c r="E3042" s="224" t="s">
        <v>28</v>
      </c>
      <c r="F3042" s="225" t="s">
        <v>990</v>
      </c>
      <c r="G3042" s="223"/>
      <c r="H3042" s="224" t="s">
        <v>28</v>
      </c>
      <c r="I3042" s="226"/>
      <c r="J3042" s="223"/>
      <c r="K3042" s="223"/>
      <c r="L3042" s="227"/>
      <c r="M3042" s="228"/>
      <c r="N3042" s="229"/>
      <c r="O3042" s="229"/>
      <c r="P3042" s="229"/>
      <c r="Q3042" s="229"/>
      <c r="R3042" s="229"/>
      <c r="S3042" s="229"/>
      <c r="T3042" s="230"/>
      <c r="AT3042" s="231" t="s">
        <v>213</v>
      </c>
      <c r="AU3042" s="231" t="s">
        <v>84</v>
      </c>
      <c r="AV3042" s="15" t="s">
        <v>82</v>
      </c>
      <c r="AW3042" s="15" t="s">
        <v>35</v>
      </c>
      <c r="AX3042" s="15" t="s">
        <v>74</v>
      </c>
      <c r="AY3042" s="231" t="s">
        <v>197</v>
      </c>
    </row>
    <row r="3043" spans="2:51" s="15" customFormat="1" ht="11.25">
      <c r="B3043" s="222"/>
      <c r="C3043" s="223"/>
      <c r="D3043" s="201" t="s">
        <v>213</v>
      </c>
      <c r="E3043" s="224" t="s">
        <v>28</v>
      </c>
      <c r="F3043" s="225" t="s">
        <v>3885</v>
      </c>
      <c r="G3043" s="223"/>
      <c r="H3043" s="224" t="s">
        <v>28</v>
      </c>
      <c r="I3043" s="226"/>
      <c r="J3043" s="223"/>
      <c r="K3043" s="223"/>
      <c r="L3043" s="227"/>
      <c r="M3043" s="228"/>
      <c r="N3043" s="229"/>
      <c r="O3043" s="229"/>
      <c r="P3043" s="229"/>
      <c r="Q3043" s="229"/>
      <c r="R3043" s="229"/>
      <c r="S3043" s="229"/>
      <c r="T3043" s="230"/>
      <c r="AT3043" s="231" t="s">
        <v>213</v>
      </c>
      <c r="AU3043" s="231" t="s">
        <v>84</v>
      </c>
      <c r="AV3043" s="15" t="s">
        <v>82</v>
      </c>
      <c r="AW3043" s="15" t="s">
        <v>35</v>
      </c>
      <c r="AX3043" s="15" t="s">
        <v>74</v>
      </c>
      <c r="AY3043" s="231" t="s">
        <v>197</v>
      </c>
    </row>
    <row r="3044" spans="2:51" s="13" customFormat="1" ht="11.25">
      <c r="B3044" s="199"/>
      <c r="C3044" s="200"/>
      <c r="D3044" s="201" t="s">
        <v>213</v>
      </c>
      <c r="E3044" s="202" t="s">
        <v>28</v>
      </c>
      <c r="F3044" s="203" t="s">
        <v>3908</v>
      </c>
      <c r="G3044" s="200"/>
      <c r="H3044" s="204">
        <v>103.7</v>
      </c>
      <c r="I3044" s="205"/>
      <c r="J3044" s="200"/>
      <c r="K3044" s="200"/>
      <c r="L3044" s="206"/>
      <c r="M3044" s="207"/>
      <c r="N3044" s="208"/>
      <c r="O3044" s="208"/>
      <c r="P3044" s="208"/>
      <c r="Q3044" s="208"/>
      <c r="R3044" s="208"/>
      <c r="S3044" s="208"/>
      <c r="T3044" s="209"/>
      <c r="AT3044" s="210" t="s">
        <v>213</v>
      </c>
      <c r="AU3044" s="210" t="s">
        <v>84</v>
      </c>
      <c r="AV3044" s="13" t="s">
        <v>84</v>
      </c>
      <c r="AW3044" s="13" t="s">
        <v>35</v>
      </c>
      <c r="AX3044" s="13" t="s">
        <v>74</v>
      </c>
      <c r="AY3044" s="210" t="s">
        <v>197</v>
      </c>
    </row>
    <row r="3045" spans="2:51" s="13" customFormat="1" ht="11.25">
      <c r="B3045" s="199"/>
      <c r="C3045" s="200"/>
      <c r="D3045" s="201" t="s">
        <v>213</v>
      </c>
      <c r="E3045" s="202" t="s">
        <v>28</v>
      </c>
      <c r="F3045" s="203" t="s">
        <v>3909</v>
      </c>
      <c r="G3045" s="200"/>
      <c r="H3045" s="204">
        <v>42</v>
      </c>
      <c r="I3045" s="205"/>
      <c r="J3045" s="200"/>
      <c r="K3045" s="200"/>
      <c r="L3045" s="206"/>
      <c r="M3045" s="207"/>
      <c r="N3045" s="208"/>
      <c r="O3045" s="208"/>
      <c r="P3045" s="208"/>
      <c r="Q3045" s="208"/>
      <c r="R3045" s="208"/>
      <c r="S3045" s="208"/>
      <c r="T3045" s="209"/>
      <c r="AT3045" s="210" t="s">
        <v>213</v>
      </c>
      <c r="AU3045" s="210" t="s">
        <v>84</v>
      </c>
      <c r="AV3045" s="13" t="s">
        <v>84</v>
      </c>
      <c r="AW3045" s="13" t="s">
        <v>35</v>
      </c>
      <c r="AX3045" s="13" t="s">
        <v>74</v>
      </c>
      <c r="AY3045" s="210" t="s">
        <v>197</v>
      </c>
    </row>
    <row r="3046" spans="2:51" s="15" customFormat="1" ht="11.25">
      <c r="B3046" s="222"/>
      <c r="C3046" s="223"/>
      <c r="D3046" s="201" t="s">
        <v>213</v>
      </c>
      <c r="E3046" s="224" t="s">
        <v>28</v>
      </c>
      <c r="F3046" s="225" t="s">
        <v>3888</v>
      </c>
      <c r="G3046" s="223"/>
      <c r="H3046" s="224" t="s">
        <v>28</v>
      </c>
      <c r="I3046" s="226"/>
      <c r="J3046" s="223"/>
      <c r="K3046" s="223"/>
      <c r="L3046" s="227"/>
      <c r="M3046" s="228"/>
      <c r="N3046" s="229"/>
      <c r="O3046" s="229"/>
      <c r="P3046" s="229"/>
      <c r="Q3046" s="229"/>
      <c r="R3046" s="229"/>
      <c r="S3046" s="229"/>
      <c r="T3046" s="230"/>
      <c r="AT3046" s="231" t="s">
        <v>213</v>
      </c>
      <c r="AU3046" s="231" t="s">
        <v>84</v>
      </c>
      <c r="AV3046" s="15" t="s">
        <v>82</v>
      </c>
      <c r="AW3046" s="15" t="s">
        <v>35</v>
      </c>
      <c r="AX3046" s="15" t="s">
        <v>74</v>
      </c>
      <c r="AY3046" s="231" t="s">
        <v>197</v>
      </c>
    </row>
    <row r="3047" spans="2:51" s="13" customFormat="1" ht="11.25">
      <c r="B3047" s="199"/>
      <c r="C3047" s="200"/>
      <c r="D3047" s="201" t="s">
        <v>213</v>
      </c>
      <c r="E3047" s="202" t="s">
        <v>28</v>
      </c>
      <c r="F3047" s="203" t="s">
        <v>3910</v>
      </c>
      <c r="G3047" s="200"/>
      <c r="H3047" s="204">
        <v>13.7</v>
      </c>
      <c r="I3047" s="205"/>
      <c r="J3047" s="200"/>
      <c r="K3047" s="200"/>
      <c r="L3047" s="206"/>
      <c r="M3047" s="207"/>
      <c r="N3047" s="208"/>
      <c r="O3047" s="208"/>
      <c r="P3047" s="208"/>
      <c r="Q3047" s="208"/>
      <c r="R3047" s="208"/>
      <c r="S3047" s="208"/>
      <c r="T3047" s="209"/>
      <c r="AT3047" s="210" t="s">
        <v>213</v>
      </c>
      <c r="AU3047" s="210" t="s">
        <v>84</v>
      </c>
      <c r="AV3047" s="13" t="s">
        <v>84</v>
      </c>
      <c r="AW3047" s="13" t="s">
        <v>35</v>
      </c>
      <c r="AX3047" s="13" t="s">
        <v>74</v>
      </c>
      <c r="AY3047" s="210" t="s">
        <v>197</v>
      </c>
    </row>
    <row r="3048" spans="2:51" s="13" customFormat="1" ht="11.25">
      <c r="B3048" s="199"/>
      <c r="C3048" s="200"/>
      <c r="D3048" s="201" t="s">
        <v>213</v>
      </c>
      <c r="E3048" s="202" t="s">
        <v>28</v>
      </c>
      <c r="F3048" s="203" t="s">
        <v>3911</v>
      </c>
      <c r="G3048" s="200"/>
      <c r="H3048" s="204">
        <v>12.6</v>
      </c>
      <c r="I3048" s="205"/>
      <c r="J3048" s="200"/>
      <c r="K3048" s="200"/>
      <c r="L3048" s="206"/>
      <c r="M3048" s="207"/>
      <c r="N3048" s="208"/>
      <c r="O3048" s="208"/>
      <c r="P3048" s="208"/>
      <c r="Q3048" s="208"/>
      <c r="R3048" s="208"/>
      <c r="S3048" s="208"/>
      <c r="T3048" s="209"/>
      <c r="AT3048" s="210" t="s">
        <v>213</v>
      </c>
      <c r="AU3048" s="210" t="s">
        <v>84</v>
      </c>
      <c r="AV3048" s="13" t="s">
        <v>84</v>
      </c>
      <c r="AW3048" s="13" t="s">
        <v>35</v>
      </c>
      <c r="AX3048" s="13" t="s">
        <v>74</v>
      </c>
      <c r="AY3048" s="210" t="s">
        <v>197</v>
      </c>
    </row>
    <row r="3049" spans="2:51" s="16" customFormat="1" ht="11.25">
      <c r="B3049" s="232"/>
      <c r="C3049" s="233"/>
      <c r="D3049" s="201" t="s">
        <v>213</v>
      </c>
      <c r="E3049" s="234" t="s">
        <v>28</v>
      </c>
      <c r="F3049" s="235" t="s">
        <v>416</v>
      </c>
      <c r="G3049" s="233"/>
      <c r="H3049" s="236">
        <v>172</v>
      </c>
      <c r="I3049" s="237"/>
      <c r="J3049" s="233"/>
      <c r="K3049" s="233"/>
      <c r="L3049" s="238"/>
      <c r="M3049" s="239"/>
      <c r="N3049" s="240"/>
      <c r="O3049" s="240"/>
      <c r="P3049" s="240"/>
      <c r="Q3049" s="240"/>
      <c r="R3049" s="240"/>
      <c r="S3049" s="240"/>
      <c r="T3049" s="241"/>
      <c r="AT3049" s="242" t="s">
        <v>213</v>
      </c>
      <c r="AU3049" s="242" t="s">
        <v>84</v>
      </c>
      <c r="AV3049" s="16" t="s">
        <v>160</v>
      </c>
      <c r="AW3049" s="16" t="s">
        <v>35</v>
      </c>
      <c r="AX3049" s="16" t="s">
        <v>74</v>
      </c>
      <c r="AY3049" s="242" t="s">
        <v>197</v>
      </c>
    </row>
    <row r="3050" spans="2:51" s="15" customFormat="1" ht="11.25">
      <c r="B3050" s="222"/>
      <c r="C3050" s="223"/>
      <c r="D3050" s="201" t="s">
        <v>213</v>
      </c>
      <c r="E3050" s="224" t="s">
        <v>28</v>
      </c>
      <c r="F3050" s="225" t="s">
        <v>1002</v>
      </c>
      <c r="G3050" s="223"/>
      <c r="H3050" s="224" t="s">
        <v>28</v>
      </c>
      <c r="I3050" s="226"/>
      <c r="J3050" s="223"/>
      <c r="K3050" s="223"/>
      <c r="L3050" s="227"/>
      <c r="M3050" s="228"/>
      <c r="N3050" s="229"/>
      <c r="O3050" s="229"/>
      <c r="P3050" s="229"/>
      <c r="Q3050" s="229"/>
      <c r="R3050" s="229"/>
      <c r="S3050" s="229"/>
      <c r="T3050" s="230"/>
      <c r="AT3050" s="231" t="s">
        <v>213</v>
      </c>
      <c r="AU3050" s="231" t="s">
        <v>84</v>
      </c>
      <c r="AV3050" s="15" t="s">
        <v>82</v>
      </c>
      <c r="AW3050" s="15" t="s">
        <v>35</v>
      </c>
      <c r="AX3050" s="15" t="s">
        <v>74</v>
      </c>
      <c r="AY3050" s="231" t="s">
        <v>197</v>
      </c>
    </row>
    <row r="3051" spans="2:51" s="15" customFormat="1" ht="11.25">
      <c r="B3051" s="222"/>
      <c r="C3051" s="223"/>
      <c r="D3051" s="201" t="s">
        <v>213</v>
      </c>
      <c r="E3051" s="224" t="s">
        <v>28</v>
      </c>
      <c r="F3051" s="225" t="s">
        <v>3892</v>
      </c>
      <c r="G3051" s="223"/>
      <c r="H3051" s="224" t="s">
        <v>28</v>
      </c>
      <c r="I3051" s="226"/>
      <c r="J3051" s="223"/>
      <c r="K3051" s="223"/>
      <c r="L3051" s="227"/>
      <c r="M3051" s="228"/>
      <c r="N3051" s="229"/>
      <c r="O3051" s="229"/>
      <c r="P3051" s="229"/>
      <c r="Q3051" s="229"/>
      <c r="R3051" s="229"/>
      <c r="S3051" s="229"/>
      <c r="T3051" s="230"/>
      <c r="AT3051" s="231" t="s">
        <v>213</v>
      </c>
      <c r="AU3051" s="231" t="s">
        <v>84</v>
      </c>
      <c r="AV3051" s="15" t="s">
        <v>82</v>
      </c>
      <c r="AW3051" s="15" t="s">
        <v>35</v>
      </c>
      <c r="AX3051" s="15" t="s">
        <v>74</v>
      </c>
      <c r="AY3051" s="231" t="s">
        <v>197</v>
      </c>
    </row>
    <row r="3052" spans="2:51" s="13" customFormat="1" ht="11.25">
      <c r="B3052" s="199"/>
      <c r="C3052" s="200"/>
      <c r="D3052" s="201" t="s">
        <v>213</v>
      </c>
      <c r="E3052" s="202" t="s">
        <v>28</v>
      </c>
      <c r="F3052" s="203" t="s">
        <v>3912</v>
      </c>
      <c r="G3052" s="200"/>
      <c r="H3052" s="204">
        <v>43.5</v>
      </c>
      <c r="I3052" s="205"/>
      <c r="J3052" s="200"/>
      <c r="K3052" s="200"/>
      <c r="L3052" s="206"/>
      <c r="M3052" s="207"/>
      <c r="N3052" s="208"/>
      <c r="O3052" s="208"/>
      <c r="P3052" s="208"/>
      <c r="Q3052" s="208"/>
      <c r="R3052" s="208"/>
      <c r="S3052" s="208"/>
      <c r="T3052" s="209"/>
      <c r="AT3052" s="210" t="s">
        <v>213</v>
      </c>
      <c r="AU3052" s="210" t="s">
        <v>84</v>
      </c>
      <c r="AV3052" s="13" t="s">
        <v>84</v>
      </c>
      <c r="AW3052" s="13" t="s">
        <v>35</v>
      </c>
      <c r="AX3052" s="13" t="s">
        <v>74</v>
      </c>
      <c r="AY3052" s="210" t="s">
        <v>197</v>
      </c>
    </row>
    <row r="3053" spans="2:51" s="13" customFormat="1" ht="11.25">
      <c r="B3053" s="199"/>
      <c r="C3053" s="200"/>
      <c r="D3053" s="201" t="s">
        <v>213</v>
      </c>
      <c r="E3053" s="202" t="s">
        <v>28</v>
      </c>
      <c r="F3053" s="203" t="s">
        <v>3913</v>
      </c>
      <c r="G3053" s="200"/>
      <c r="H3053" s="204">
        <v>21</v>
      </c>
      <c r="I3053" s="205"/>
      <c r="J3053" s="200"/>
      <c r="K3053" s="200"/>
      <c r="L3053" s="206"/>
      <c r="M3053" s="207"/>
      <c r="N3053" s="208"/>
      <c r="O3053" s="208"/>
      <c r="P3053" s="208"/>
      <c r="Q3053" s="208"/>
      <c r="R3053" s="208"/>
      <c r="S3053" s="208"/>
      <c r="T3053" s="209"/>
      <c r="AT3053" s="210" t="s">
        <v>213</v>
      </c>
      <c r="AU3053" s="210" t="s">
        <v>84</v>
      </c>
      <c r="AV3053" s="13" t="s">
        <v>84</v>
      </c>
      <c r="AW3053" s="13" t="s">
        <v>35</v>
      </c>
      <c r="AX3053" s="13" t="s">
        <v>74</v>
      </c>
      <c r="AY3053" s="210" t="s">
        <v>197</v>
      </c>
    </row>
    <row r="3054" spans="2:51" s="15" customFormat="1" ht="11.25">
      <c r="B3054" s="222"/>
      <c r="C3054" s="223"/>
      <c r="D3054" s="201" t="s">
        <v>213</v>
      </c>
      <c r="E3054" s="224" t="s">
        <v>28</v>
      </c>
      <c r="F3054" s="225" t="s">
        <v>3868</v>
      </c>
      <c r="G3054" s="223"/>
      <c r="H3054" s="224" t="s">
        <v>28</v>
      </c>
      <c r="I3054" s="226"/>
      <c r="J3054" s="223"/>
      <c r="K3054" s="223"/>
      <c r="L3054" s="227"/>
      <c r="M3054" s="228"/>
      <c r="N3054" s="229"/>
      <c r="O3054" s="229"/>
      <c r="P3054" s="229"/>
      <c r="Q3054" s="229"/>
      <c r="R3054" s="229"/>
      <c r="S3054" s="229"/>
      <c r="T3054" s="230"/>
      <c r="AT3054" s="231" t="s">
        <v>213</v>
      </c>
      <c r="AU3054" s="231" t="s">
        <v>84</v>
      </c>
      <c r="AV3054" s="15" t="s">
        <v>82</v>
      </c>
      <c r="AW3054" s="15" t="s">
        <v>35</v>
      </c>
      <c r="AX3054" s="15" t="s">
        <v>74</v>
      </c>
      <c r="AY3054" s="231" t="s">
        <v>197</v>
      </c>
    </row>
    <row r="3055" spans="2:51" s="13" customFormat="1" ht="11.25">
      <c r="B3055" s="199"/>
      <c r="C3055" s="200"/>
      <c r="D3055" s="201" t="s">
        <v>213</v>
      </c>
      <c r="E3055" s="202" t="s">
        <v>28</v>
      </c>
      <c r="F3055" s="203" t="s">
        <v>3914</v>
      </c>
      <c r="G3055" s="200"/>
      <c r="H3055" s="204">
        <v>23</v>
      </c>
      <c r="I3055" s="205"/>
      <c r="J3055" s="200"/>
      <c r="K3055" s="200"/>
      <c r="L3055" s="206"/>
      <c r="M3055" s="207"/>
      <c r="N3055" s="208"/>
      <c r="O3055" s="208"/>
      <c r="P3055" s="208"/>
      <c r="Q3055" s="208"/>
      <c r="R3055" s="208"/>
      <c r="S3055" s="208"/>
      <c r="T3055" s="209"/>
      <c r="AT3055" s="210" t="s">
        <v>213</v>
      </c>
      <c r="AU3055" s="210" t="s">
        <v>84</v>
      </c>
      <c r="AV3055" s="13" t="s">
        <v>84</v>
      </c>
      <c r="AW3055" s="13" t="s">
        <v>35</v>
      </c>
      <c r="AX3055" s="13" t="s">
        <v>74</v>
      </c>
      <c r="AY3055" s="210" t="s">
        <v>197</v>
      </c>
    </row>
    <row r="3056" spans="2:51" s="13" customFormat="1" ht="11.25">
      <c r="B3056" s="199"/>
      <c r="C3056" s="200"/>
      <c r="D3056" s="201" t="s">
        <v>213</v>
      </c>
      <c r="E3056" s="202" t="s">
        <v>28</v>
      </c>
      <c r="F3056" s="203" t="s">
        <v>3915</v>
      </c>
      <c r="G3056" s="200"/>
      <c r="H3056" s="204">
        <v>8.4</v>
      </c>
      <c r="I3056" s="205"/>
      <c r="J3056" s="200"/>
      <c r="K3056" s="200"/>
      <c r="L3056" s="206"/>
      <c r="M3056" s="207"/>
      <c r="N3056" s="208"/>
      <c r="O3056" s="208"/>
      <c r="P3056" s="208"/>
      <c r="Q3056" s="208"/>
      <c r="R3056" s="208"/>
      <c r="S3056" s="208"/>
      <c r="T3056" s="209"/>
      <c r="AT3056" s="210" t="s">
        <v>213</v>
      </c>
      <c r="AU3056" s="210" t="s">
        <v>84</v>
      </c>
      <c r="AV3056" s="13" t="s">
        <v>84</v>
      </c>
      <c r="AW3056" s="13" t="s">
        <v>35</v>
      </c>
      <c r="AX3056" s="13" t="s">
        <v>74</v>
      </c>
      <c r="AY3056" s="210" t="s">
        <v>197</v>
      </c>
    </row>
    <row r="3057" spans="1:65" s="15" customFormat="1" ht="11.25">
      <c r="B3057" s="222"/>
      <c r="C3057" s="223"/>
      <c r="D3057" s="201" t="s">
        <v>213</v>
      </c>
      <c r="E3057" s="224" t="s">
        <v>28</v>
      </c>
      <c r="F3057" s="225" t="s">
        <v>3870</v>
      </c>
      <c r="G3057" s="223"/>
      <c r="H3057" s="224" t="s">
        <v>28</v>
      </c>
      <c r="I3057" s="226"/>
      <c r="J3057" s="223"/>
      <c r="K3057" s="223"/>
      <c r="L3057" s="227"/>
      <c r="M3057" s="228"/>
      <c r="N3057" s="229"/>
      <c r="O3057" s="229"/>
      <c r="P3057" s="229"/>
      <c r="Q3057" s="229"/>
      <c r="R3057" s="229"/>
      <c r="S3057" s="229"/>
      <c r="T3057" s="230"/>
      <c r="AT3057" s="231" t="s">
        <v>213</v>
      </c>
      <c r="AU3057" s="231" t="s">
        <v>84</v>
      </c>
      <c r="AV3057" s="15" t="s">
        <v>82</v>
      </c>
      <c r="AW3057" s="15" t="s">
        <v>35</v>
      </c>
      <c r="AX3057" s="15" t="s">
        <v>74</v>
      </c>
      <c r="AY3057" s="231" t="s">
        <v>197</v>
      </c>
    </row>
    <row r="3058" spans="1:65" s="13" customFormat="1" ht="11.25">
      <c r="B3058" s="199"/>
      <c r="C3058" s="200"/>
      <c r="D3058" s="201" t="s">
        <v>213</v>
      </c>
      <c r="E3058" s="202" t="s">
        <v>28</v>
      </c>
      <c r="F3058" s="203" t="s">
        <v>3916</v>
      </c>
      <c r="G3058" s="200"/>
      <c r="H3058" s="204">
        <v>28.6</v>
      </c>
      <c r="I3058" s="205"/>
      <c r="J3058" s="200"/>
      <c r="K3058" s="200"/>
      <c r="L3058" s="206"/>
      <c r="M3058" s="207"/>
      <c r="N3058" s="208"/>
      <c r="O3058" s="208"/>
      <c r="P3058" s="208"/>
      <c r="Q3058" s="208"/>
      <c r="R3058" s="208"/>
      <c r="S3058" s="208"/>
      <c r="T3058" s="209"/>
      <c r="AT3058" s="210" t="s">
        <v>213</v>
      </c>
      <c r="AU3058" s="210" t="s">
        <v>84</v>
      </c>
      <c r="AV3058" s="13" t="s">
        <v>84</v>
      </c>
      <c r="AW3058" s="13" t="s">
        <v>35</v>
      </c>
      <c r="AX3058" s="13" t="s">
        <v>74</v>
      </c>
      <c r="AY3058" s="210" t="s">
        <v>197</v>
      </c>
    </row>
    <row r="3059" spans="1:65" s="13" customFormat="1" ht="11.25">
      <c r="B3059" s="199"/>
      <c r="C3059" s="200"/>
      <c r="D3059" s="201" t="s">
        <v>213</v>
      </c>
      <c r="E3059" s="202" t="s">
        <v>28</v>
      </c>
      <c r="F3059" s="203" t="s">
        <v>3917</v>
      </c>
      <c r="G3059" s="200"/>
      <c r="H3059" s="204">
        <v>16.399999999999999</v>
      </c>
      <c r="I3059" s="205"/>
      <c r="J3059" s="200"/>
      <c r="K3059" s="200"/>
      <c r="L3059" s="206"/>
      <c r="M3059" s="207"/>
      <c r="N3059" s="208"/>
      <c r="O3059" s="208"/>
      <c r="P3059" s="208"/>
      <c r="Q3059" s="208"/>
      <c r="R3059" s="208"/>
      <c r="S3059" s="208"/>
      <c r="T3059" s="209"/>
      <c r="AT3059" s="210" t="s">
        <v>213</v>
      </c>
      <c r="AU3059" s="210" t="s">
        <v>84</v>
      </c>
      <c r="AV3059" s="13" t="s">
        <v>84</v>
      </c>
      <c r="AW3059" s="13" t="s">
        <v>35</v>
      </c>
      <c r="AX3059" s="13" t="s">
        <v>74</v>
      </c>
      <c r="AY3059" s="210" t="s">
        <v>197</v>
      </c>
    </row>
    <row r="3060" spans="1:65" s="16" customFormat="1" ht="11.25">
      <c r="B3060" s="232"/>
      <c r="C3060" s="233"/>
      <c r="D3060" s="201" t="s">
        <v>213</v>
      </c>
      <c r="E3060" s="234" t="s">
        <v>28</v>
      </c>
      <c r="F3060" s="235" t="s">
        <v>416</v>
      </c>
      <c r="G3060" s="233"/>
      <c r="H3060" s="236">
        <v>140.9</v>
      </c>
      <c r="I3060" s="237"/>
      <c r="J3060" s="233"/>
      <c r="K3060" s="233"/>
      <c r="L3060" s="238"/>
      <c r="M3060" s="239"/>
      <c r="N3060" s="240"/>
      <c r="O3060" s="240"/>
      <c r="P3060" s="240"/>
      <c r="Q3060" s="240"/>
      <c r="R3060" s="240"/>
      <c r="S3060" s="240"/>
      <c r="T3060" s="241"/>
      <c r="AT3060" s="242" t="s">
        <v>213</v>
      </c>
      <c r="AU3060" s="242" t="s">
        <v>84</v>
      </c>
      <c r="AV3060" s="16" t="s">
        <v>160</v>
      </c>
      <c r="AW3060" s="16" t="s">
        <v>35</v>
      </c>
      <c r="AX3060" s="16" t="s">
        <v>74</v>
      </c>
      <c r="AY3060" s="242" t="s">
        <v>197</v>
      </c>
    </row>
    <row r="3061" spans="1:65" s="14" customFormat="1" ht="11.25">
      <c r="B3061" s="211"/>
      <c r="C3061" s="212"/>
      <c r="D3061" s="201" t="s">
        <v>213</v>
      </c>
      <c r="E3061" s="213" t="s">
        <v>28</v>
      </c>
      <c r="F3061" s="214" t="s">
        <v>226</v>
      </c>
      <c r="G3061" s="212"/>
      <c r="H3061" s="215">
        <v>312.89999999999998</v>
      </c>
      <c r="I3061" s="216"/>
      <c r="J3061" s="212"/>
      <c r="K3061" s="212"/>
      <c r="L3061" s="217"/>
      <c r="M3061" s="218"/>
      <c r="N3061" s="219"/>
      <c r="O3061" s="219"/>
      <c r="P3061" s="219"/>
      <c r="Q3061" s="219"/>
      <c r="R3061" s="219"/>
      <c r="S3061" s="219"/>
      <c r="T3061" s="220"/>
      <c r="AT3061" s="221" t="s">
        <v>213</v>
      </c>
      <c r="AU3061" s="221" t="s">
        <v>84</v>
      </c>
      <c r="AV3061" s="14" t="s">
        <v>204</v>
      </c>
      <c r="AW3061" s="14" t="s">
        <v>35</v>
      </c>
      <c r="AX3061" s="14" t="s">
        <v>82</v>
      </c>
      <c r="AY3061" s="221" t="s">
        <v>197</v>
      </c>
    </row>
    <row r="3062" spans="1:65" s="2" customFormat="1" ht="16.5" customHeight="1">
      <c r="A3062" s="37"/>
      <c r="B3062" s="38"/>
      <c r="C3062" s="247" t="s">
        <v>3918</v>
      </c>
      <c r="D3062" s="247" t="s">
        <v>519</v>
      </c>
      <c r="E3062" s="248" t="s">
        <v>3919</v>
      </c>
      <c r="F3062" s="249" t="s">
        <v>3920</v>
      </c>
      <c r="G3062" s="250" t="s">
        <v>265</v>
      </c>
      <c r="H3062" s="251">
        <v>328.54500000000002</v>
      </c>
      <c r="I3062" s="252"/>
      <c r="J3062" s="253">
        <f>ROUND(I3062*H3062,2)</f>
        <v>0</v>
      </c>
      <c r="K3062" s="249" t="s">
        <v>203</v>
      </c>
      <c r="L3062" s="254"/>
      <c r="M3062" s="255" t="s">
        <v>28</v>
      </c>
      <c r="N3062" s="256" t="s">
        <v>45</v>
      </c>
      <c r="O3062" s="67"/>
      <c r="P3062" s="190">
        <f>O3062*H3062</f>
        <v>0</v>
      </c>
      <c r="Q3062" s="190">
        <v>3.2000000000000003E-4</v>
      </c>
      <c r="R3062" s="190">
        <f>Q3062*H3062</f>
        <v>0.10513440000000002</v>
      </c>
      <c r="S3062" s="190">
        <v>0</v>
      </c>
      <c r="T3062" s="191">
        <f>S3062*H3062</f>
        <v>0</v>
      </c>
      <c r="U3062" s="37"/>
      <c r="V3062" s="37"/>
      <c r="W3062" s="37"/>
      <c r="X3062" s="37"/>
      <c r="Y3062" s="37"/>
      <c r="Z3062" s="37"/>
      <c r="AA3062" s="37"/>
      <c r="AB3062" s="37"/>
      <c r="AC3062" s="37"/>
      <c r="AD3062" s="37"/>
      <c r="AE3062" s="37"/>
      <c r="AR3062" s="192" t="s">
        <v>365</v>
      </c>
      <c r="AT3062" s="192" t="s">
        <v>519</v>
      </c>
      <c r="AU3062" s="192" t="s">
        <v>84</v>
      </c>
      <c r="AY3062" s="20" t="s">
        <v>197</v>
      </c>
      <c r="BE3062" s="193">
        <f>IF(N3062="základní",J3062,0)</f>
        <v>0</v>
      </c>
      <c r="BF3062" s="193">
        <f>IF(N3062="snížená",J3062,0)</f>
        <v>0</v>
      </c>
      <c r="BG3062" s="193">
        <f>IF(N3062="zákl. přenesená",J3062,0)</f>
        <v>0</v>
      </c>
      <c r="BH3062" s="193">
        <f>IF(N3062="sníž. přenesená",J3062,0)</f>
        <v>0</v>
      </c>
      <c r="BI3062" s="193">
        <f>IF(N3062="nulová",J3062,0)</f>
        <v>0</v>
      </c>
      <c r="BJ3062" s="20" t="s">
        <v>82</v>
      </c>
      <c r="BK3062" s="193">
        <f>ROUND(I3062*H3062,2)</f>
        <v>0</v>
      </c>
      <c r="BL3062" s="20" t="s">
        <v>283</v>
      </c>
      <c r="BM3062" s="192" t="s">
        <v>3921</v>
      </c>
    </row>
    <row r="3063" spans="1:65" s="13" customFormat="1" ht="11.25">
      <c r="B3063" s="199"/>
      <c r="C3063" s="200"/>
      <c r="D3063" s="201" t="s">
        <v>213</v>
      </c>
      <c r="E3063" s="200"/>
      <c r="F3063" s="203" t="s">
        <v>3922</v>
      </c>
      <c r="G3063" s="200"/>
      <c r="H3063" s="204">
        <v>328.54500000000002</v>
      </c>
      <c r="I3063" s="205"/>
      <c r="J3063" s="200"/>
      <c r="K3063" s="200"/>
      <c r="L3063" s="206"/>
      <c r="M3063" s="207"/>
      <c r="N3063" s="208"/>
      <c r="O3063" s="208"/>
      <c r="P3063" s="208"/>
      <c r="Q3063" s="208"/>
      <c r="R3063" s="208"/>
      <c r="S3063" s="208"/>
      <c r="T3063" s="209"/>
      <c r="AT3063" s="210" t="s">
        <v>213</v>
      </c>
      <c r="AU3063" s="210" t="s">
        <v>84</v>
      </c>
      <c r="AV3063" s="13" t="s">
        <v>84</v>
      </c>
      <c r="AW3063" s="13" t="s">
        <v>4</v>
      </c>
      <c r="AX3063" s="13" t="s">
        <v>82</v>
      </c>
      <c r="AY3063" s="210" t="s">
        <v>197</v>
      </c>
    </row>
    <row r="3064" spans="1:65" s="2" customFormat="1" ht="16.5" customHeight="1">
      <c r="A3064" s="37"/>
      <c r="B3064" s="38"/>
      <c r="C3064" s="181" t="s">
        <v>3923</v>
      </c>
      <c r="D3064" s="181" t="s">
        <v>199</v>
      </c>
      <c r="E3064" s="182" t="s">
        <v>3924</v>
      </c>
      <c r="F3064" s="183" t="s">
        <v>3925</v>
      </c>
      <c r="G3064" s="184" t="s">
        <v>265</v>
      </c>
      <c r="H3064" s="185">
        <v>226.89699999999999</v>
      </c>
      <c r="I3064" s="186"/>
      <c r="J3064" s="187">
        <f>ROUND(I3064*H3064,2)</f>
        <v>0</v>
      </c>
      <c r="K3064" s="183" t="s">
        <v>203</v>
      </c>
      <c r="L3064" s="42"/>
      <c r="M3064" s="188" t="s">
        <v>28</v>
      </c>
      <c r="N3064" s="189" t="s">
        <v>45</v>
      </c>
      <c r="O3064" s="67"/>
      <c r="P3064" s="190">
        <f>O3064*H3064</f>
        <v>0</v>
      </c>
      <c r="Q3064" s="190">
        <v>9.0000000000000006E-5</v>
      </c>
      <c r="R3064" s="190">
        <f>Q3064*H3064</f>
        <v>2.0420730000000002E-2</v>
      </c>
      <c r="S3064" s="190">
        <v>0</v>
      </c>
      <c r="T3064" s="191">
        <f>S3064*H3064</f>
        <v>0</v>
      </c>
      <c r="U3064" s="37"/>
      <c r="V3064" s="37"/>
      <c r="W3064" s="37"/>
      <c r="X3064" s="37"/>
      <c r="Y3064" s="37"/>
      <c r="Z3064" s="37"/>
      <c r="AA3064" s="37"/>
      <c r="AB3064" s="37"/>
      <c r="AC3064" s="37"/>
      <c r="AD3064" s="37"/>
      <c r="AE3064" s="37"/>
      <c r="AR3064" s="192" t="s">
        <v>283</v>
      </c>
      <c r="AT3064" s="192" t="s">
        <v>199</v>
      </c>
      <c r="AU3064" s="192" t="s">
        <v>84</v>
      </c>
      <c r="AY3064" s="20" t="s">
        <v>197</v>
      </c>
      <c r="BE3064" s="193">
        <f>IF(N3064="základní",J3064,0)</f>
        <v>0</v>
      </c>
      <c r="BF3064" s="193">
        <f>IF(N3064="snížená",J3064,0)</f>
        <v>0</v>
      </c>
      <c r="BG3064" s="193">
        <f>IF(N3064="zákl. přenesená",J3064,0)</f>
        <v>0</v>
      </c>
      <c r="BH3064" s="193">
        <f>IF(N3064="sníž. přenesená",J3064,0)</f>
        <v>0</v>
      </c>
      <c r="BI3064" s="193">
        <f>IF(N3064="nulová",J3064,0)</f>
        <v>0</v>
      </c>
      <c r="BJ3064" s="20" t="s">
        <v>82</v>
      </c>
      <c r="BK3064" s="193">
        <f>ROUND(I3064*H3064,2)</f>
        <v>0</v>
      </c>
      <c r="BL3064" s="20" t="s">
        <v>283</v>
      </c>
      <c r="BM3064" s="192" t="s">
        <v>3926</v>
      </c>
    </row>
    <row r="3065" spans="1:65" s="2" customFormat="1" ht="11.25">
      <c r="A3065" s="37"/>
      <c r="B3065" s="38"/>
      <c r="C3065" s="39"/>
      <c r="D3065" s="194" t="s">
        <v>206</v>
      </c>
      <c r="E3065" s="39"/>
      <c r="F3065" s="195" t="s">
        <v>3927</v>
      </c>
      <c r="G3065" s="39"/>
      <c r="H3065" s="39"/>
      <c r="I3065" s="196"/>
      <c r="J3065" s="39"/>
      <c r="K3065" s="39"/>
      <c r="L3065" s="42"/>
      <c r="M3065" s="197"/>
      <c r="N3065" s="198"/>
      <c r="O3065" s="67"/>
      <c r="P3065" s="67"/>
      <c r="Q3065" s="67"/>
      <c r="R3065" s="67"/>
      <c r="S3065" s="67"/>
      <c r="T3065" s="68"/>
      <c r="U3065" s="37"/>
      <c r="V3065" s="37"/>
      <c r="W3065" s="37"/>
      <c r="X3065" s="37"/>
      <c r="Y3065" s="37"/>
      <c r="Z3065" s="37"/>
      <c r="AA3065" s="37"/>
      <c r="AB3065" s="37"/>
      <c r="AC3065" s="37"/>
      <c r="AD3065" s="37"/>
      <c r="AE3065" s="37"/>
      <c r="AT3065" s="20" t="s">
        <v>206</v>
      </c>
      <c r="AU3065" s="20" t="s">
        <v>84</v>
      </c>
    </row>
    <row r="3066" spans="1:65" s="15" customFormat="1" ht="11.25">
      <c r="B3066" s="222"/>
      <c r="C3066" s="223"/>
      <c r="D3066" s="201" t="s">
        <v>213</v>
      </c>
      <c r="E3066" s="224" t="s">
        <v>28</v>
      </c>
      <c r="F3066" s="225" t="s">
        <v>3734</v>
      </c>
      <c r="G3066" s="223"/>
      <c r="H3066" s="224" t="s">
        <v>28</v>
      </c>
      <c r="I3066" s="226"/>
      <c r="J3066" s="223"/>
      <c r="K3066" s="223"/>
      <c r="L3066" s="227"/>
      <c r="M3066" s="228"/>
      <c r="N3066" s="229"/>
      <c r="O3066" s="229"/>
      <c r="P3066" s="229"/>
      <c r="Q3066" s="229"/>
      <c r="R3066" s="229"/>
      <c r="S3066" s="229"/>
      <c r="T3066" s="230"/>
      <c r="AT3066" s="231" t="s">
        <v>213</v>
      </c>
      <c r="AU3066" s="231" t="s">
        <v>84</v>
      </c>
      <c r="AV3066" s="15" t="s">
        <v>82</v>
      </c>
      <c r="AW3066" s="15" t="s">
        <v>35</v>
      </c>
      <c r="AX3066" s="15" t="s">
        <v>74</v>
      </c>
      <c r="AY3066" s="231" t="s">
        <v>197</v>
      </c>
    </row>
    <row r="3067" spans="1:65" s="15" customFormat="1" ht="11.25">
      <c r="B3067" s="222"/>
      <c r="C3067" s="223"/>
      <c r="D3067" s="201" t="s">
        <v>213</v>
      </c>
      <c r="E3067" s="224" t="s">
        <v>28</v>
      </c>
      <c r="F3067" s="225" t="s">
        <v>990</v>
      </c>
      <c r="G3067" s="223"/>
      <c r="H3067" s="224" t="s">
        <v>28</v>
      </c>
      <c r="I3067" s="226"/>
      <c r="J3067" s="223"/>
      <c r="K3067" s="223"/>
      <c r="L3067" s="227"/>
      <c r="M3067" s="228"/>
      <c r="N3067" s="229"/>
      <c r="O3067" s="229"/>
      <c r="P3067" s="229"/>
      <c r="Q3067" s="229"/>
      <c r="R3067" s="229"/>
      <c r="S3067" s="229"/>
      <c r="T3067" s="230"/>
      <c r="AT3067" s="231" t="s">
        <v>213</v>
      </c>
      <c r="AU3067" s="231" t="s">
        <v>84</v>
      </c>
      <c r="AV3067" s="15" t="s">
        <v>82</v>
      </c>
      <c r="AW3067" s="15" t="s">
        <v>35</v>
      </c>
      <c r="AX3067" s="15" t="s">
        <v>74</v>
      </c>
      <c r="AY3067" s="231" t="s">
        <v>197</v>
      </c>
    </row>
    <row r="3068" spans="1:65" s="15" customFormat="1" ht="11.25">
      <c r="B3068" s="222"/>
      <c r="C3068" s="223"/>
      <c r="D3068" s="201" t="s">
        <v>213</v>
      </c>
      <c r="E3068" s="224" t="s">
        <v>28</v>
      </c>
      <c r="F3068" s="225" t="s">
        <v>3885</v>
      </c>
      <c r="G3068" s="223"/>
      <c r="H3068" s="224" t="s">
        <v>28</v>
      </c>
      <c r="I3068" s="226"/>
      <c r="J3068" s="223"/>
      <c r="K3068" s="223"/>
      <c r="L3068" s="227"/>
      <c r="M3068" s="228"/>
      <c r="N3068" s="229"/>
      <c r="O3068" s="229"/>
      <c r="P3068" s="229"/>
      <c r="Q3068" s="229"/>
      <c r="R3068" s="229"/>
      <c r="S3068" s="229"/>
      <c r="T3068" s="230"/>
      <c r="AT3068" s="231" t="s">
        <v>213</v>
      </c>
      <c r="AU3068" s="231" t="s">
        <v>84</v>
      </c>
      <c r="AV3068" s="15" t="s">
        <v>82</v>
      </c>
      <c r="AW3068" s="15" t="s">
        <v>35</v>
      </c>
      <c r="AX3068" s="15" t="s">
        <v>74</v>
      </c>
      <c r="AY3068" s="231" t="s">
        <v>197</v>
      </c>
    </row>
    <row r="3069" spans="1:65" s="13" customFormat="1" ht="11.25">
      <c r="B3069" s="199"/>
      <c r="C3069" s="200"/>
      <c r="D3069" s="201" t="s">
        <v>213</v>
      </c>
      <c r="E3069" s="202" t="s">
        <v>28</v>
      </c>
      <c r="F3069" s="203" t="s">
        <v>3928</v>
      </c>
      <c r="G3069" s="200"/>
      <c r="H3069" s="204">
        <v>100.8</v>
      </c>
      <c r="I3069" s="205"/>
      <c r="J3069" s="200"/>
      <c r="K3069" s="200"/>
      <c r="L3069" s="206"/>
      <c r="M3069" s="207"/>
      <c r="N3069" s="208"/>
      <c r="O3069" s="208"/>
      <c r="P3069" s="208"/>
      <c r="Q3069" s="208"/>
      <c r="R3069" s="208"/>
      <c r="S3069" s="208"/>
      <c r="T3069" s="209"/>
      <c r="AT3069" s="210" t="s">
        <v>213</v>
      </c>
      <c r="AU3069" s="210" t="s">
        <v>84</v>
      </c>
      <c r="AV3069" s="13" t="s">
        <v>84</v>
      </c>
      <c r="AW3069" s="13" t="s">
        <v>35</v>
      </c>
      <c r="AX3069" s="13" t="s">
        <v>74</v>
      </c>
      <c r="AY3069" s="210" t="s">
        <v>197</v>
      </c>
    </row>
    <row r="3070" spans="1:65" s="15" customFormat="1" ht="11.25">
      <c r="B3070" s="222"/>
      <c r="C3070" s="223"/>
      <c r="D3070" s="201" t="s">
        <v>213</v>
      </c>
      <c r="E3070" s="224" t="s">
        <v>28</v>
      </c>
      <c r="F3070" s="225" t="s">
        <v>3888</v>
      </c>
      <c r="G3070" s="223"/>
      <c r="H3070" s="224" t="s">
        <v>28</v>
      </c>
      <c r="I3070" s="226"/>
      <c r="J3070" s="223"/>
      <c r="K3070" s="223"/>
      <c r="L3070" s="227"/>
      <c r="M3070" s="228"/>
      <c r="N3070" s="229"/>
      <c r="O3070" s="229"/>
      <c r="P3070" s="229"/>
      <c r="Q3070" s="229"/>
      <c r="R3070" s="229"/>
      <c r="S3070" s="229"/>
      <c r="T3070" s="230"/>
      <c r="AT3070" s="231" t="s">
        <v>213</v>
      </c>
      <c r="AU3070" s="231" t="s">
        <v>84</v>
      </c>
      <c r="AV3070" s="15" t="s">
        <v>82</v>
      </c>
      <c r="AW3070" s="15" t="s">
        <v>35</v>
      </c>
      <c r="AX3070" s="15" t="s">
        <v>74</v>
      </c>
      <c r="AY3070" s="231" t="s">
        <v>197</v>
      </c>
    </row>
    <row r="3071" spans="1:65" s="13" customFormat="1" ht="11.25">
      <c r="B3071" s="199"/>
      <c r="C3071" s="200"/>
      <c r="D3071" s="201" t="s">
        <v>213</v>
      </c>
      <c r="E3071" s="202" t="s">
        <v>28</v>
      </c>
      <c r="F3071" s="203" t="s">
        <v>3889</v>
      </c>
      <c r="G3071" s="200"/>
      <c r="H3071" s="204">
        <v>30.14</v>
      </c>
      <c r="I3071" s="205"/>
      <c r="J3071" s="200"/>
      <c r="K3071" s="200"/>
      <c r="L3071" s="206"/>
      <c r="M3071" s="207"/>
      <c r="N3071" s="208"/>
      <c r="O3071" s="208"/>
      <c r="P3071" s="208"/>
      <c r="Q3071" s="208"/>
      <c r="R3071" s="208"/>
      <c r="S3071" s="208"/>
      <c r="T3071" s="209"/>
      <c r="AT3071" s="210" t="s">
        <v>213</v>
      </c>
      <c r="AU3071" s="210" t="s">
        <v>84</v>
      </c>
      <c r="AV3071" s="13" t="s">
        <v>84</v>
      </c>
      <c r="AW3071" s="13" t="s">
        <v>35</v>
      </c>
      <c r="AX3071" s="13" t="s">
        <v>74</v>
      </c>
      <c r="AY3071" s="210" t="s">
        <v>197</v>
      </c>
    </row>
    <row r="3072" spans="1:65" s="13" customFormat="1" ht="11.25">
      <c r="B3072" s="199"/>
      <c r="C3072" s="200"/>
      <c r="D3072" s="201" t="s">
        <v>213</v>
      </c>
      <c r="E3072" s="202" t="s">
        <v>28</v>
      </c>
      <c r="F3072" s="203" t="s">
        <v>3890</v>
      </c>
      <c r="G3072" s="200"/>
      <c r="H3072" s="204">
        <v>-3.1429999999999998</v>
      </c>
      <c r="I3072" s="205"/>
      <c r="J3072" s="200"/>
      <c r="K3072" s="200"/>
      <c r="L3072" s="206"/>
      <c r="M3072" s="207"/>
      <c r="N3072" s="208"/>
      <c r="O3072" s="208"/>
      <c r="P3072" s="208"/>
      <c r="Q3072" s="208"/>
      <c r="R3072" s="208"/>
      <c r="S3072" s="208"/>
      <c r="T3072" s="209"/>
      <c r="AT3072" s="210" t="s">
        <v>213</v>
      </c>
      <c r="AU3072" s="210" t="s">
        <v>84</v>
      </c>
      <c r="AV3072" s="13" t="s">
        <v>84</v>
      </c>
      <c r="AW3072" s="13" t="s">
        <v>35</v>
      </c>
      <c r="AX3072" s="13" t="s">
        <v>74</v>
      </c>
      <c r="AY3072" s="210" t="s">
        <v>197</v>
      </c>
    </row>
    <row r="3073" spans="1:65" s="13" customFormat="1" ht="11.25">
      <c r="B3073" s="199"/>
      <c r="C3073" s="200"/>
      <c r="D3073" s="201" t="s">
        <v>213</v>
      </c>
      <c r="E3073" s="202" t="s">
        <v>28</v>
      </c>
      <c r="F3073" s="203" t="s">
        <v>3891</v>
      </c>
      <c r="G3073" s="200"/>
      <c r="H3073" s="204">
        <v>1.3</v>
      </c>
      <c r="I3073" s="205"/>
      <c r="J3073" s="200"/>
      <c r="K3073" s="200"/>
      <c r="L3073" s="206"/>
      <c r="M3073" s="207"/>
      <c r="N3073" s="208"/>
      <c r="O3073" s="208"/>
      <c r="P3073" s="208"/>
      <c r="Q3073" s="208"/>
      <c r="R3073" s="208"/>
      <c r="S3073" s="208"/>
      <c r="T3073" s="209"/>
      <c r="AT3073" s="210" t="s">
        <v>213</v>
      </c>
      <c r="AU3073" s="210" t="s">
        <v>84</v>
      </c>
      <c r="AV3073" s="13" t="s">
        <v>84</v>
      </c>
      <c r="AW3073" s="13" t="s">
        <v>35</v>
      </c>
      <c r="AX3073" s="13" t="s">
        <v>74</v>
      </c>
      <c r="AY3073" s="210" t="s">
        <v>197</v>
      </c>
    </row>
    <row r="3074" spans="1:65" s="16" customFormat="1" ht="11.25">
      <c r="B3074" s="232"/>
      <c r="C3074" s="233"/>
      <c r="D3074" s="201" t="s">
        <v>213</v>
      </c>
      <c r="E3074" s="234" t="s">
        <v>28</v>
      </c>
      <c r="F3074" s="235" t="s">
        <v>416</v>
      </c>
      <c r="G3074" s="233"/>
      <c r="H3074" s="236">
        <v>129.09700000000001</v>
      </c>
      <c r="I3074" s="237"/>
      <c r="J3074" s="233"/>
      <c r="K3074" s="233"/>
      <c r="L3074" s="238"/>
      <c r="M3074" s="239"/>
      <c r="N3074" s="240"/>
      <c r="O3074" s="240"/>
      <c r="P3074" s="240"/>
      <c r="Q3074" s="240"/>
      <c r="R3074" s="240"/>
      <c r="S3074" s="240"/>
      <c r="T3074" s="241"/>
      <c r="AT3074" s="242" t="s">
        <v>213</v>
      </c>
      <c r="AU3074" s="242" t="s">
        <v>84</v>
      </c>
      <c r="AV3074" s="16" t="s">
        <v>160</v>
      </c>
      <c r="AW3074" s="16" t="s">
        <v>35</v>
      </c>
      <c r="AX3074" s="16" t="s">
        <v>74</v>
      </c>
      <c r="AY3074" s="242" t="s">
        <v>197</v>
      </c>
    </row>
    <row r="3075" spans="1:65" s="15" customFormat="1" ht="11.25">
      <c r="B3075" s="222"/>
      <c r="C3075" s="223"/>
      <c r="D3075" s="201" t="s">
        <v>213</v>
      </c>
      <c r="E3075" s="224" t="s">
        <v>28</v>
      </c>
      <c r="F3075" s="225" t="s">
        <v>1002</v>
      </c>
      <c r="G3075" s="223"/>
      <c r="H3075" s="224" t="s">
        <v>28</v>
      </c>
      <c r="I3075" s="226"/>
      <c r="J3075" s="223"/>
      <c r="K3075" s="223"/>
      <c r="L3075" s="227"/>
      <c r="M3075" s="228"/>
      <c r="N3075" s="229"/>
      <c r="O3075" s="229"/>
      <c r="P3075" s="229"/>
      <c r="Q3075" s="229"/>
      <c r="R3075" s="229"/>
      <c r="S3075" s="229"/>
      <c r="T3075" s="230"/>
      <c r="AT3075" s="231" t="s">
        <v>213</v>
      </c>
      <c r="AU3075" s="231" t="s">
        <v>84</v>
      </c>
      <c r="AV3075" s="15" t="s">
        <v>82</v>
      </c>
      <c r="AW3075" s="15" t="s">
        <v>35</v>
      </c>
      <c r="AX3075" s="15" t="s">
        <v>74</v>
      </c>
      <c r="AY3075" s="231" t="s">
        <v>197</v>
      </c>
    </row>
    <row r="3076" spans="1:65" s="15" customFormat="1" ht="11.25">
      <c r="B3076" s="222"/>
      <c r="C3076" s="223"/>
      <c r="D3076" s="201" t="s">
        <v>213</v>
      </c>
      <c r="E3076" s="224" t="s">
        <v>28</v>
      </c>
      <c r="F3076" s="225" t="s">
        <v>3892</v>
      </c>
      <c r="G3076" s="223"/>
      <c r="H3076" s="224" t="s">
        <v>28</v>
      </c>
      <c r="I3076" s="226"/>
      <c r="J3076" s="223"/>
      <c r="K3076" s="223"/>
      <c r="L3076" s="227"/>
      <c r="M3076" s="228"/>
      <c r="N3076" s="229"/>
      <c r="O3076" s="229"/>
      <c r="P3076" s="229"/>
      <c r="Q3076" s="229"/>
      <c r="R3076" s="229"/>
      <c r="S3076" s="229"/>
      <c r="T3076" s="230"/>
      <c r="AT3076" s="231" t="s">
        <v>213</v>
      </c>
      <c r="AU3076" s="231" t="s">
        <v>84</v>
      </c>
      <c r="AV3076" s="15" t="s">
        <v>82</v>
      </c>
      <c r="AW3076" s="15" t="s">
        <v>35</v>
      </c>
      <c r="AX3076" s="15" t="s">
        <v>74</v>
      </c>
      <c r="AY3076" s="231" t="s">
        <v>197</v>
      </c>
    </row>
    <row r="3077" spans="1:65" s="13" customFormat="1" ht="11.25">
      <c r="B3077" s="199"/>
      <c r="C3077" s="200"/>
      <c r="D3077" s="201" t="s">
        <v>213</v>
      </c>
      <c r="E3077" s="202" t="s">
        <v>28</v>
      </c>
      <c r="F3077" s="203" t="s">
        <v>3929</v>
      </c>
      <c r="G3077" s="200"/>
      <c r="H3077" s="204">
        <v>47.6</v>
      </c>
      <c r="I3077" s="205"/>
      <c r="J3077" s="200"/>
      <c r="K3077" s="200"/>
      <c r="L3077" s="206"/>
      <c r="M3077" s="207"/>
      <c r="N3077" s="208"/>
      <c r="O3077" s="208"/>
      <c r="P3077" s="208"/>
      <c r="Q3077" s="208"/>
      <c r="R3077" s="208"/>
      <c r="S3077" s="208"/>
      <c r="T3077" s="209"/>
      <c r="AT3077" s="210" t="s">
        <v>213</v>
      </c>
      <c r="AU3077" s="210" t="s">
        <v>84</v>
      </c>
      <c r="AV3077" s="13" t="s">
        <v>84</v>
      </c>
      <c r="AW3077" s="13" t="s">
        <v>35</v>
      </c>
      <c r="AX3077" s="13" t="s">
        <v>74</v>
      </c>
      <c r="AY3077" s="210" t="s">
        <v>197</v>
      </c>
    </row>
    <row r="3078" spans="1:65" s="15" customFormat="1" ht="11.25">
      <c r="B3078" s="222"/>
      <c r="C3078" s="223"/>
      <c r="D3078" s="201" t="s">
        <v>213</v>
      </c>
      <c r="E3078" s="224" t="s">
        <v>28</v>
      </c>
      <c r="F3078" s="225" t="s">
        <v>3868</v>
      </c>
      <c r="G3078" s="223"/>
      <c r="H3078" s="224" t="s">
        <v>28</v>
      </c>
      <c r="I3078" s="226"/>
      <c r="J3078" s="223"/>
      <c r="K3078" s="223"/>
      <c r="L3078" s="227"/>
      <c r="M3078" s="228"/>
      <c r="N3078" s="229"/>
      <c r="O3078" s="229"/>
      <c r="P3078" s="229"/>
      <c r="Q3078" s="229"/>
      <c r="R3078" s="229"/>
      <c r="S3078" s="229"/>
      <c r="T3078" s="230"/>
      <c r="AT3078" s="231" t="s">
        <v>213</v>
      </c>
      <c r="AU3078" s="231" t="s">
        <v>84</v>
      </c>
      <c r="AV3078" s="15" t="s">
        <v>82</v>
      </c>
      <c r="AW3078" s="15" t="s">
        <v>35</v>
      </c>
      <c r="AX3078" s="15" t="s">
        <v>74</v>
      </c>
      <c r="AY3078" s="231" t="s">
        <v>197</v>
      </c>
    </row>
    <row r="3079" spans="1:65" s="13" customFormat="1" ht="11.25">
      <c r="B3079" s="199"/>
      <c r="C3079" s="200"/>
      <c r="D3079" s="201" t="s">
        <v>213</v>
      </c>
      <c r="E3079" s="202" t="s">
        <v>28</v>
      </c>
      <c r="F3079" s="203" t="s">
        <v>3930</v>
      </c>
      <c r="G3079" s="200"/>
      <c r="H3079" s="204">
        <v>23.4</v>
      </c>
      <c r="I3079" s="205"/>
      <c r="J3079" s="200"/>
      <c r="K3079" s="200"/>
      <c r="L3079" s="206"/>
      <c r="M3079" s="207"/>
      <c r="N3079" s="208"/>
      <c r="O3079" s="208"/>
      <c r="P3079" s="208"/>
      <c r="Q3079" s="208"/>
      <c r="R3079" s="208"/>
      <c r="S3079" s="208"/>
      <c r="T3079" s="209"/>
      <c r="AT3079" s="210" t="s">
        <v>213</v>
      </c>
      <c r="AU3079" s="210" t="s">
        <v>84</v>
      </c>
      <c r="AV3079" s="13" t="s">
        <v>84</v>
      </c>
      <c r="AW3079" s="13" t="s">
        <v>35</v>
      </c>
      <c r="AX3079" s="13" t="s">
        <v>74</v>
      </c>
      <c r="AY3079" s="210" t="s">
        <v>197</v>
      </c>
    </row>
    <row r="3080" spans="1:65" s="15" customFormat="1" ht="11.25">
      <c r="B3080" s="222"/>
      <c r="C3080" s="223"/>
      <c r="D3080" s="201" t="s">
        <v>213</v>
      </c>
      <c r="E3080" s="224" t="s">
        <v>28</v>
      </c>
      <c r="F3080" s="225" t="s">
        <v>3870</v>
      </c>
      <c r="G3080" s="223"/>
      <c r="H3080" s="224" t="s">
        <v>28</v>
      </c>
      <c r="I3080" s="226"/>
      <c r="J3080" s="223"/>
      <c r="K3080" s="223"/>
      <c r="L3080" s="227"/>
      <c r="M3080" s="228"/>
      <c r="N3080" s="229"/>
      <c r="O3080" s="229"/>
      <c r="P3080" s="229"/>
      <c r="Q3080" s="229"/>
      <c r="R3080" s="229"/>
      <c r="S3080" s="229"/>
      <c r="T3080" s="230"/>
      <c r="AT3080" s="231" t="s">
        <v>213</v>
      </c>
      <c r="AU3080" s="231" t="s">
        <v>84</v>
      </c>
      <c r="AV3080" s="15" t="s">
        <v>82</v>
      </c>
      <c r="AW3080" s="15" t="s">
        <v>35</v>
      </c>
      <c r="AX3080" s="15" t="s">
        <v>74</v>
      </c>
      <c r="AY3080" s="231" t="s">
        <v>197</v>
      </c>
    </row>
    <row r="3081" spans="1:65" s="13" customFormat="1" ht="11.25">
      <c r="B3081" s="199"/>
      <c r="C3081" s="200"/>
      <c r="D3081" s="201" t="s">
        <v>213</v>
      </c>
      <c r="E3081" s="202" t="s">
        <v>28</v>
      </c>
      <c r="F3081" s="203" t="s">
        <v>3931</v>
      </c>
      <c r="G3081" s="200"/>
      <c r="H3081" s="204">
        <v>26.8</v>
      </c>
      <c r="I3081" s="205"/>
      <c r="J3081" s="200"/>
      <c r="K3081" s="200"/>
      <c r="L3081" s="206"/>
      <c r="M3081" s="207"/>
      <c r="N3081" s="208"/>
      <c r="O3081" s="208"/>
      <c r="P3081" s="208"/>
      <c r="Q3081" s="208"/>
      <c r="R3081" s="208"/>
      <c r="S3081" s="208"/>
      <c r="T3081" s="209"/>
      <c r="AT3081" s="210" t="s">
        <v>213</v>
      </c>
      <c r="AU3081" s="210" t="s">
        <v>84</v>
      </c>
      <c r="AV3081" s="13" t="s">
        <v>84</v>
      </c>
      <c r="AW3081" s="13" t="s">
        <v>35</v>
      </c>
      <c r="AX3081" s="13" t="s">
        <v>74</v>
      </c>
      <c r="AY3081" s="210" t="s">
        <v>197</v>
      </c>
    </row>
    <row r="3082" spans="1:65" s="16" customFormat="1" ht="11.25">
      <c r="B3082" s="232"/>
      <c r="C3082" s="233"/>
      <c r="D3082" s="201" t="s">
        <v>213</v>
      </c>
      <c r="E3082" s="234" t="s">
        <v>28</v>
      </c>
      <c r="F3082" s="235" t="s">
        <v>416</v>
      </c>
      <c r="G3082" s="233"/>
      <c r="H3082" s="236">
        <v>97.8</v>
      </c>
      <c r="I3082" s="237"/>
      <c r="J3082" s="233"/>
      <c r="K3082" s="233"/>
      <c r="L3082" s="238"/>
      <c r="M3082" s="239"/>
      <c r="N3082" s="240"/>
      <c r="O3082" s="240"/>
      <c r="P3082" s="240"/>
      <c r="Q3082" s="240"/>
      <c r="R3082" s="240"/>
      <c r="S3082" s="240"/>
      <c r="T3082" s="241"/>
      <c r="AT3082" s="242" t="s">
        <v>213</v>
      </c>
      <c r="AU3082" s="242" t="s">
        <v>84</v>
      </c>
      <c r="AV3082" s="16" t="s">
        <v>160</v>
      </c>
      <c r="AW3082" s="16" t="s">
        <v>35</v>
      </c>
      <c r="AX3082" s="16" t="s">
        <v>74</v>
      </c>
      <c r="AY3082" s="242" t="s">
        <v>197</v>
      </c>
    </row>
    <row r="3083" spans="1:65" s="14" customFormat="1" ht="11.25">
      <c r="B3083" s="211"/>
      <c r="C3083" s="212"/>
      <c r="D3083" s="201" t="s">
        <v>213</v>
      </c>
      <c r="E3083" s="213" t="s">
        <v>28</v>
      </c>
      <c r="F3083" s="214" t="s">
        <v>226</v>
      </c>
      <c r="G3083" s="212"/>
      <c r="H3083" s="215">
        <v>226.89699999999999</v>
      </c>
      <c r="I3083" s="216"/>
      <c r="J3083" s="212"/>
      <c r="K3083" s="212"/>
      <c r="L3083" s="217"/>
      <c r="M3083" s="218"/>
      <c r="N3083" s="219"/>
      <c r="O3083" s="219"/>
      <c r="P3083" s="219"/>
      <c r="Q3083" s="219"/>
      <c r="R3083" s="219"/>
      <c r="S3083" s="219"/>
      <c r="T3083" s="220"/>
      <c r="AT3083" s="221" t="s">
        <v>213</v>
      </c>
      <c r="AU3083" s="221" t="s">
        <v>84</v>
      </c>
      <c r="AV3083" s="14" t="s">
        <v>204</v>
      </c>
      <c r="AW3083" s="14" t="s">
        <v>35</v>
      </c>
      <c r="AX3083" s="14" t="s">
        <v>82</v>
      </c>
      <c r="AY3083" s="221" t="s">
        <v>197</v>
      </c>
    </row>
    <row r="3084" spans="1:65" s="2" customFormat="1" ht="16.5" customHeight="1">
      <c r="A3084" s="37"/>
      <c r="B3084" s="38"/>
      <c r="C3084" s="181" t="s">
        <v>3932</v>
      </c>
      <c r="D3084" s="181" t="s">
        <v>199</v>
      </c>
      <c r="E3084" s="182" t="s">
        <v>3933</v>
      </c>
      <c r="F3084" s="183" t="s">
        <v>3934</v>
      </c>
      <c r="G3084" s="184" t="s">
        <v>210</v>
      </c>
      <c r="H3084" s="185">
        <v>110</v>
      </c>
      <c r="I3084" s="186"/>
      <c r="J3084" s="187">
        <f>ROUND(I3084*H3084,2)</f>
        <v>0</v>
      </c>
      <c r="K3084" s="183" t="s">
        <v>203</v>
      </c>
      <c r="L3084" s="42"/>
      <c r="M3084" s="188" t="s">
        <v>28</v>
      </c>
      <c r="N3084" s="189" t="s">
        <v>45</v>
      </c>
      <c r="O3084" s="67"/>
      <c r="P3084" s="190">
        <f>O3084*H3084</f>
        <v>0</v>
      </c>
      <c r="Q3084" s="190">
        <v>0</v>
      </c>
      <c r="R3084" s="190">
        <f>Q3084*H3084</f>
        <v>0</v>
      </c>
      <c r="S3084" s="190">
        <v>0</v>
      </c>
      <c r="T3084" s="191">
        <f>S3084*H3084</f>
        <v>0</v>
      </c>
      <c r="U3084" s="37"/>
      <c r="V3084" s="37"/>
      <c r="W3084" s="37"/>
      <c r="X3084" s="37"/>
      <c r="Y3084" s="37"/>
      <c r="Z3084" s="37"/>
      <c r="AA3084" s="37"/>
      <c r="AB3084" s="37"/>
      <c r="AC3084" s="37"/>
      <c r="AD3084" s="37"/>
      <c r="AE3084" s="37"/>
      <c r="AR3084" s="192" t="s">
        <v>283</v>
      </c>
      <c r="AT3084" s="192" t="s">
        <v>199</v>
      </c>
      <c r="AU3084" s="192" t="s">
        <v>84</v>
      </c>
      <c r="AY3084" s="20" t="s">
        <v>197</v>
      </c>
      <c r="BE3084" s="193">
        <f>IF(N3084="základní",J3084,0)</f>
        <v>0</v>
      </c>
      <c r="BF3084" s="193">
        <f>IF(N3084="snížená",J3084,0)</f>
        <v>0</v>
      </c>
      <c r="BG3084" s="193">
        <f>IF(N3084="zákl. přenesená",J3084,0)</f>
        <v>0</v>
      </c>
      <c r="BH3084" s="193">
        <f>IF(N3084="sníž. přenesená",J3084,0)</f>
        <v>0</v>
      </c>
      <c r="BI3084" s="193">
        <f>IF(N3084="nulová",J3084,0)</f>
        <v>0</v>
      </c>
      <c r="BJ3084" s="20" t="s">
        <v>82</v>
      </c>
      <c r="BK3084" s="193">
        <f>ROUND(I3084*H3084,2)</f>
        <v>0</v>
      </c>
      <c r="BL3084" s="20" t="s">
        <v>283</v>
      </c>
      <c r="BM3084" s="192" t="s">
        <v>3935</v>
      </c>
    </row>
    <row r="3085" spans="1:65" s="2" customFormat="1" ht="11.25">
      <c r="A3085" s="37"/>
      <c r="B3085" s="38"/>
      <c r="C3085" s="39"/>
      <c r="D3085" s="194" t="s">
        <v>206</v>
      </c>
      <c r="E3085" s="39"/>
      <c r="F3085" s="195" t="s">
        <v>3936</v>
      </c>
      <c r="G3085" s="39"/>
      <c r="H3085" s="39"/>
      <c r="I3085" s="196"/>
      <c r="J3085" s="39"/>
      <c r="K3085" s="39"/>
      <c r="L3085" s="42"/>
      <c r="M3085" s="197"/>
      <c r="N3085" s="198"/>
      <c r="O3085" s="67"/>
      <c r="P3085" s="67"/>
      <c r="Q3085" s="67"/>
      <c r="R3085" s="67"/>
      <c r="S3085" s="67"/>
      <c r="T3085" s="68"/>
      <c r="U3085" s="37"/>
      <c r="V3085" s="37"/>
      <c r="W3085" s="37"/>
      <c r="X3085" s="37"/>
      <c r="Y3085" s="37"/>
      <c r="Z3085" s="37"/>
      <c r="AA3085" s="37"/>
      <c r="AB3085" s="37"/>
      <c r="AC3085" s="37"/>
      <c r="AD3085" s="37"/>
      <c r="AE3085" s="37"/>
      <c r="AT3085" s="20" t="s">
        <v>206</v>
      </c>
      <c r="AU3085" s="20" t="s">
        <v>84</v>
      </c>
    </row>
    <row r="3086" spans="1:65" s="2" customFormat="1" ht="16.5" customHeight="1">
      <c r="A3086" s="37"/>
      <c r="B3086" s="38"/>
      <c r="C3086" s="181" t="s">
        <v>3937</v>
      </c>
      <c r="D3086" s="181" t="s">
        <v>199</v>
      </c>
      <c r="E3086" s="182" t="s">
        <v>3938</v>
      </c>
      <c r="F3086" s="183" t="s">
        <v>3939</v>
      </c>
      <c r="G3086" s="184" t="s">
        <v>210</v>
      </c>
      <c r="H3086" s="185">
        <v>40</v>
      </c>
      <c r="I3086" s="186"/>
      <c r="J3086" s="187">
        <f>ROUND(I3086*H3086,2)</f>
        <v>0</v>
      </c>
      <c r="K3086" s="183" t="s">
        <v>203</v>
      </c>
      <c r="L3086" s="42"/>
      <c r="M3086" s="188" t="s">
        <v>28</v>
      </c>
      <c r="N3086" s="189" t="s">
        <v>45</v>
      </c>
      <c r="O3086" s="67"/>
      <c r="P3086" s="190">
        <f>O3086*H3086</f>
        <v>0</v>
      </c>
      <c r="Q3086" s="190">
        <v>0</v>
      </c>
      <c r="R3086" s="190">
        <f>Q3086*H3086</f>
        <v>0</v>
      </c>
      <c r="S3086" s="190">
        <v>0</v>
      </c>
      <c r="T3086" s="191">
        <f>S3086*H3086</f>
        <v>0</v>
      </c>
      <c r="U3086" s="37"/>
      <c r="V3086" s="37"/>
      <c r="W3086" s="37"/>
      <c r="X3086" s="37"/>
      <c r="Y3086" s="37"/>
      <c r="Z3086" s="37"/>
      <c r="AA3086" s="37"/>
      <c r="AB3086" s="37"/>
      <c r="AC3086" s="37"/>
      <c r="AD3086" s="37"/>
      <c r="AE3086" s="37"/>
      <c r="AR3086" s="192" t="s">
        <v>283</v>
      </c>
      <c r="AT3086" s="192" t="s">
        <v>199</v>
      </c>
      <c r="AU3086" s="192" t="s">
        <v>84</v>
      </c>
      <c r="AY3086" s="20" t="s">
        <v>197</v>
      </c>
      <c r="BE3086" s="193">
        <f>IF(N3086="základní",J3086,0)</f>
        <v>0</v>
      </c>
      <c r="BF3086" s="193">
        <f>IF(N3086="snížená",J3086,0)</f>
        <v>0</v>
      </c>
      <c r="BG3086" s="193">
        <f>IF(N3086="zákl. přenesená",J3086,0)</f>
        <v>0</v>
      </c>
      <c r="BH3086" s="193">
        <f>IF(N3086="sníž. přenesená",J3086,0)</f>
        <v>0</v>
      </c>
      <c r="BI3086" s="193">
        <f>IF(N3086="nulová",J3086,0)</f>
        <v>0</v>
      </c>
      <c r="BJ3086" s="20" t="s">
        <v>82</v>
      </c>
      <c r="BK3086" s="193">
        <f>ROUND(I3086*H3086,2)</f>
        <v>0</v>
      </c>
      <c r="BL3086" s="20" t="s">
        <v>283</v>
      </c>
      <c r="BM3086" s="192" t="s">
        <v>3940</v>
      </c>
    </row>
    <row r="3087" spans="1:65" s="2" customFormat="1" ht="11.25">
      <c r="A3087" s="37"/>
      <c r="B3087" s="38"/>
      <c r="C3087" s="39"/>
      <c r="D3087" s="194" t="s">
        <v>206</v>
      </c>
      <c r="E3087" s="39"/>
      <c r="F3087" s="195" t="s">
        <v>3941</v>
      </c>
      <c r="G3087" s="39"/>
      <c r="H3087" s="39"/>
      <c r="I3087" s="196"/>
      <c r="J3087" s="39"/>
      <c r="K3087" s="39"/>
      <c r="L3087" s="42"/>
      <c r="M3087" s="197"/>
      <c r="N3087" s="198"/>
      <c r="O3087" s="67"/>
      <c r="P3087" s="67"/>
      <c r="Q3087" s="67"/>
      <c r="R3087" s="67"/>
      <c r="S3087" s="67"/>
      <c r="T3087" s="68"/>
      <c r="U3087" s="37"/>
      <c r="V3087" s="37"/>
      <c r="W3087" s="37"/>
      <c r="X3087" s="37"/>
      <c r="Y3087" s="37"/>
      <c r="Z3087" s="37"/>
      <c r="AA3087" s="37"/>
      <c r="AB3087" s="37"/>
      <c r="AC3087" s="37"/>
      <c r="AD3087" s="37"/>
      <c r="AE3087" s="37"/>
      <c r="AT3087" s="20" t="s">
        <v>206</v>
      </c>
      <c r="AU3087" s="20" t="s">
        <v>84</v>
      </c>
    </row>
    <row r="3088" spans="1:65" s="2" customFormat="1" ht="16.5" customHeight="1">
      <c r="A3088" s="37"/>
      <c r="B3088" s="38"/>
      <c r="C3088" s="181" t="s">
        <v>3942</v>
      </c>
      <c r="D3088" s="181" t="s">
        <v>199</v>
      </c>
      <c r="E3088" s="182" t="s">
        <v>3943</v>
      </c>
      <c r="F3088" s="183" t="s">
        <v>3944</v>
      </c>
      <c r="G3088" s="184" t="s">
        <v>202</v>
      </c>
      <c r="H3088" s="185">
        <v>451.80200000000002</v>
      </c>
      <c r="I3088" s="186"/>
      <c r="J3088" s="187">
        <f>ROUND(I3088*H3088,2)</f>
        <v>0</v>
      </c>
      <c r="K3088" s="183" t="s">
        <v>203</v>
      </c>
      <c r="L3088" s="42"/>
      <c r="M3088" s="188" t="s">
        <v>28</v>
      </c>
      <c r="N3088" s="189" t="s">
        <v>45</v>
      </c>
      <c r="O3088" s="67"/>
      <c r="P3088" s="190">
        <f>O3088*H3088</f>
        <v>0</v>
      </c>
      <c r="Q3088" s="190">
        <v>5.0000000000000002E-5</v>
      </c>
      <c r="R3088" s="190">
        <f>Q3088*H3088</f>
        <v>2.2590100000000002E-2</v>
      </c>
      <c r="S3088" s="190">
        <v>0</v>
      </c>
      <c r="T3088" s="191">
        <f>S3088*H3088</f>
        <v>0</v>
      </c>
      <c r="U3088" s="37"/>
      <c r="V3088" s="37"/>
      <c r="W3088" s="37"/>
      <c r="X3088" s="37"/>
      <c r="Y3088" s="37"/>
      <c r="Z3088" s="37"/>
      <c r="AA3088" s="37"/>
      <c r="AB3088" s="37"/>
      <c r="AC3088" s="37"/>
      <c r="AD3088" s="37"/>
      <c r="AE3088" s="37"/>
      <c r="AR3088" s="192" t="s">
        <v>283</v>
      </c>
      <c r="AT3088" s="192" t="s">
        <v>199</v>
      </c>
      <c r="AU3088" s="192" t="s">
        <v>84</v>
      </c>
      <c r="AY3088" s="20" t="s">
        <v>197</v>
      </c>
      <c r="BE3088" s="193">
        <f>IF(N3088="základní",J3088,0)</f>
        <v>0</v>
      </c>
      <c r="BF3088" s="193">
        <f>IF(N3088="snížená",J3088,0)</f>
        <v>0</v>
      </c>
      <c r="BG3088" s="193">
        <f>IF(N3088="zákl. přenesená",J3088,0)</f>
        <v>0</v>
      </c>
      <c r="BH3088" s="193">
        <f>IF(N3088="sníž. přenesená",J3088,0)</f>
        <v>0</v>
      </c>
      <c r="BI3088" s="193">
        <f>IF(N3088="nulová",J3088,0)</f>
        <v>0</v>
      </c>
      <c r="BJ3088" s="20" t="s">
        <v>82</v>
      </c>
      <c r="BK3088" s="193">
        <f>ROUND(I3088*H3088,2)</f>
        <v>0</v>
      </c>
      <c r="BL3088" s="20" t="s">
        <v>283</v>
      </c>
      <c r="BM3088" s="192" t="s">
        <v>3945</v>
      </c>
    </row>
    <row r="3089" spans="1:65" s="2" customFormat="1" ht="11.25">
      <c r="A3089" s="37"/>
      <c r="B3089" s="38"/>
      <c r="C3089" s="39"/>
      <c r="D3089" s="194" t="s">
        <v>206</v>
      </c>
      <c r="E3089" s="39"/>
      <c r="F3089" s="195" t="s">
        <v>3946</v>
      </c>
      <c r="G3089" s="39"/>
      <c r="H3089" s="39"/>
      <c r="I3089" s="196"/>
      <c r="J3089" s="39"/>
      <c r="K3089" s="39"/>
      <c r="L3089" s="42"/>
      <c r="M3089" s="197"/>
      <c r="N3089" s="198"/>
      <c r="O3089" s="67"/>
      <c r="P3089" s="67"/>
      <c r="Q3089" s="67"/>
      <c r="R3089" s="67"/>
      <c r="S3089" s="67"/>
      <c r="T3089" s="68"/>
      <c r="U3089" s="37"/>
      <c r="V3089" s="37"/>
      <c r="W3089" s="37"/>
      <c r="X3089" s="37"/>
      <c r="Y3089" s="37"/>
      <c r="Z3089" s="37"/>
      <c r="AA3089" s="37"/>
      <c r="AB3089" s="37"/>
      <c r="AC3089" s="37"/>
      <c r="AD3089" s="37"/>
      <c r="AE3089" s="37"/>
      <c r="AT3089" s="20" t="s">
        <v>206</v>
      </c>
      <c r="AU3089" s="20" t="s">
        <v>84</v>
      </c>
    </row>
    <row r="3090" spans="1:65" s="2" customFormat="1" ht="24.2" customHeight="1">
      <c r="A3090" s="37"/>
      <c r="B3090" s="38"/>
      <c r="C3090" s="181" t="s">
        <v>3947</v>
      </c>
      <c r="D3090" s="181" t="s">
        <v>199</v>
      </c>
      <c r="E3090" s="182" t="s">
        <v>3948</v>
      </c>
      <c r="F3090" s="183" t="s">
        <v>3949</v>
      </c>
      <c r="G3090" s="184" t="s">
        <v>428</v>
      </c>
      <c r="H3090" s="185">
        <v>10.882</v>
      </c>
      <c r="I3090" s="186"/>
      <c r="J3090" s="187">
        <f>ROUND(I3090*H3090,2)</f>
        <v>0</v>
      </c>
      <c r="K3090" s="183" t="s">
        <v>203</v>
      </c>
      <c r="L3090" s="42"/>
      <c r="M3090" s="188" t="s">
        <v>28</v>
      </c>
      <c r="N3090" s="189" t="s">
        <v>45</v>
      </c>
      <c r="O3090" s="67"/>
      <c r="P3090" s="190">
        <f>O3090*H3090</f>
        <v>0</v>
      </c>
      <c r="Q3090" s="190">
        <v>0</v>
      </c>
      <c r="R3090" s="190">
        <f>Q3090*H3090</f>
        <v>0</v>
      </c>
      <c r="S3090" s="190">
        <v>0</v>
      </c>
      <c r="T3090" s="191">
        <f>S3090*H3090</f>
        <v>0</v>
      </c>
      <c r="U3090" s="37"/>
      <c r="V3090" s="37"/>
      <c r="W3090" s="37"/>
      <c r="X3090" s="37"/>
      <c r="Y3090" s="37"/>
      <c r="Z3090" s="37"/>
      <c r="AA3090" s="37"/>
      <c r="AB3090" s="37"/>
      <c r="AC3090" s="37"/>
      <c r="AD3090" s="37"/>
      <c r="AE3090" s="37"/>
      <c r="AR3090" s="192" t="s">
        <v>283</v>
      </c>
      <c r="AT3090" s="192" t="s">
        <v>199</v>
      </c>
      <c r="AU3090" s="192" t="s">
        <v>84</v>
      </c>
      <c r="AY3090" s="20" t="s">
        <v>197</v>
      </c>
      <c r="BE3090" s="193">
        <f>IF(N3090="základní",J3090,0)</f>
        <v>0</v>
      </c>
      <c r="BF3090" s="193">
        <f>IF(N3090="snížená",J3090,0)</f>
        <v>0</v>
      </c>
      <c r="BG3090" s="193">
        <f>IF(N3090="zákl. přenesená",J3090,0)</f>
        <v>0</v>
      </c>
      <c r="BH3090" s="193">
        <f>IF(N3090="sníž. přenesená",J3090,0)</f>
        <v>0</v>
      </c>
      <c r="BI3090" s="193">
        <f>IF(N3090="nulová",J3090,0)</f>
        <v>0</v>
      </c>
      <c r="BJ3090" s="20" t="s">
        <v>82</v>
      </c>
      <c r="BK3090" s="193">
        <f>ROUND(I3090*H3090,2)</f>
        <v>0</v>
      </c>
      <c r="BL3090" s="20" t="s">
        <v>283</v>
      </c>
      <c r="BM3090" s="192" t="s">
        <v>3950</v>
      </c>
    </row>
    <row r="3091" spans="1:65" s="2" customFormat="1" ht="11.25">
      <c r="A3091" s="37"/>
      <c r="B3091" s="38"/>
      <c r="C3091" s="39"/>
      <c r="D3091" s="194" t="s">
        <v>206</v>
      </c>
      <c r="E3091" s="39"/>
      <c r="F3091" s="195" t="s">
        <v>3951</v>
      </c>
      <c r="G3091" s="39"/>
      <c r="H3091" s="39"/>
      <c r="I3091" s="196"/>
      <c r="J3091" s="39"/>
      <c r="K3091" s="39"/>
      <c r="L3091" s="42"/>
      <c r="M3091" s="197"/>
      <c r="N3091" s="198"/>
      <c r="O3091" s="67"/>
      <c r="P3091" s="67"/>
      <c r="Q3091" s="67"/>
      <c r="R3091" s="67"/>
      <c r="S3091" s="67"/>
      <c r="T3091" s="68"/>
      <c r="U3091" s="37"/>
      <c r="V3091" s="37"/>
      <c r="W3091" s="37"/>
      <c r="X3091" s="37"/>
      <c r="Y3091" s="37"/>
      <c r="Z3091" s="37"/>
      <c r="AA3091" s="37"/>
      <c r="AB3091" s="37"/>
      <c r="AC3091" s="37"/>
      <c r="AD3091" s="37"/>
      <c r="AE3091" s="37"/>
      <c r="AT3091" s="20" t="s">
        <v>206</v>
      </c>
      <c r="AU3091" s="20" t="s">
        <v>84</v>
      </c>
    </row>
    <row r="3092" spans="1:65" s="2" customFormat="1" ht="37.9" customHeight="1">
      <c r="A3092" s="37"/>
      <c r="B3092" s="38"/>
      <c r="C3092" s="181" t="s">
        <v>3952</v>
      </c>
      <c r="D3092" s="181" t="s">
        <v>199</v>
      </c>
      <c r="E3092" s="182" t="s">
        <v>3953</v>
      </c>
      <c r="F3092" s="183" t="s">
        <v>3954</v>
      </c>
      <c r="G3092" s="184" t="s">
        <v>428</v>
      </c>
      <c r="H3092" s="185">
        <v>10.882</v>
      </c>
      <c r="I3092" s="186"/>
      <c r="J3092" s="187">
        <f>ROUND(I3092*H3092,2)</f>
        <v>0</v>
      </c>
      <c r="K3092" s="183" t="s">
        <v>203</v>
      </c>
      <c r="L3092" s="42"/>
      <c r="M3092" s="188" t="s">
        <v>28</v>
      </c>
      <c r="N3092" s="189" t="s">
        <v>45</v>
      </c>
      <c r="O3092" s="67"/>
      <c r="P3092" s="190">
        <f>O3092*H3092</f>
        <v>0</v>
      </c>
      <c r="Q3092" s="190">
        <v>0</v>
      </c>
      <c r="R3092" s="190">
        <f>Q3092*H3092</f>
        <v>0</v>
      </c>
      <c r="S3092" s="190">
        <v>0</v>
      </c>
      <c r="T3092" s="191">
        <f>S3092*H3092</f>
        <v>0</v>
      </c>
      <c r="U3092" s="37"/>
      <c r="V3092" s="37"/>
      <c r="W3092" s="37"/>
      <c r="X3092" s="37"/>
      <c r="Y3092" s="37"/>
      <c r="Z3092" s="37"/>
      <c r="AA3092" s="37"/>
      <c r="AB3092" s="37"/>
      <c r="AC3092" s="37"/>
      <c r="AD3092" s="37"/>
      <c r="AE3092" s="37"/>
      <c r="AR3092" s="192" t="s">
        <v>283</v>
      </c>
      <c r="AT3092" s="192" t="s">
        <v>199</v>
      </c>
      <c r="AU3092" s="192" t="s">
        <v>84</v>
      </c>
      <c r="AY3092" s="20" t="s">
        <v>197</v>
      </c>
      <c r="BE3092" s="193">
        <f>IF(N3092="základní",J3092,0)</f>
        <v>0</v>
      </c>
      <c r="BF3092" s="193">
        <f>IF(N3092="snížená",J3092,0)</f>
        <v>0</v>
      </c>
      <c r="BG3092" s="193">
        <f>IF(N3092="zákl. přenesená",J3092,0)</f>
        <v>0</v>
      </c>
      <c r="BH3092" s="193">
        <f>IF(N3092="sníž. přenesená",J3092,0)</f>
        <v>0</v>
      </c>
      <c r="BI3092" s="193">
        <f>IF(N3092="nulová",J3092,0)</f>
        <v>0</v>
      </c>
      <c r="BJ3092" s="20" t="s">
        <v>82</v>
      </c>
      <c r="BK3092" s="193">
        <f>ROUND(I3092*H3092,2)</f>
        <v>0</v>
      </c>
      <c r="BL3092" s="20" t="s">
        <v>283</v>
      </c>
      <c r="BM3092" s="192" t="s">
        <v>3955</v>
      </c>
    </row>
    <row r="3093" spans="1:65" s="2" customFormat="1" ht="11.25">
      <c r="A3093" s="37"/>
      <c r="B3093" s="38"/>
      <c r="C3093" s="39"/>
      <c r="D3093" s="194" t="s">
        <v>206</v>
      </c>
      <c r="E3093" s="39"/>
      <c r="F3093" s="195" t="s">
        <v>3956</v>
      </c>
      <c r="G3093" s="39"/>
      <c r="H3093" s="39"/>
      <c r="I3093" s="196"/>
      <c r="J3093" s="39"/>
      <c r="K3093" s="39"/>
      <c r="L3093" s="42"/>
      <c r="M3093" s="197"/>
      <c r="N3093" s="198"/>
      <c r="O3093" s="67"/>
      <c r="P3093" s="67"/>
      <c r="Q3093" s="67"/>
      <c r="R3093" s="67"/>
      <c r="S3093" s="67"/>
      <c r="T3093" s="68"/>
      <c r="U3093" s="37"/>
      <c r="V3093" s="37"/>
      <c r="W3093" s="37"/>
      <c r="X3093" s="37"/>
      <c r="Y3093" s="37"/>
      <c r="Z3093" s="37"/>
      <c r="AA3093" s="37"/>
      <c r="AB3093" s="37"/>
      <c r="AC3093" s="37"/>
      <c r="AD3093" s="37"/>
      <c r="AE3093" s="37"/>
      <c r="AT3093" s="20" t="s">
        <v>206</v>
      </c>
      <c r="AU3093" s="20" t="s">
        <v>84</v>
      </c>
    </row>
    <row r="3094" spans="1:65" s="12" customFormat="1" ht="22.9" customHeight="1">
      <c r="B3094" s="165"/>
      <c r="C3094" s="166"/>
      <c r="D3094" s="167" t="s">
        <v>73</v>
      </c>
      <c r="E3094" s="179" t="s">
        <v>3957</v>
      </c>
      <c r="F3094" s="179" t="s">
        <v>3958</v>
      </c>
      <c r="G3094" s="166"/>
      <c r="H3094" s="166"/>
      <c r="I3094" s="169"/>
      <c r="J3094" s="180">
        <f>BK3094</f>
        <v>0</v>
      </c>
      <c r="K3094" s="166"/>
      <c r="L3094" s="171"/>
      <c r="M3094" s="172"/>
      <c r="N3094" s="173"/>
      <c r="O3094" s="173"/>
      <c r="P3094" s="174">
        <f>SUM(P3095:P3158)</f>
        <v>0</v>
      </c>
      <c r="Q3094" s="173"/>
      <c r="R3094" s="174">
        <f>SUM(R3095:R3158)</f>
        <v>4.9890650000000002E-2</v>
      </c>
      <c r="S3094" s="173"/>
      <c r="T3094" s="175">
        <f>SUM(T3095:T3158)</f>
        <v>0</v>
      </c>
      <c r="AR3094" s="176" t="s">
        <v>84</v>
      </c>
      <c r="AT3094" s="177" t="s">
        <v>73</v>
      </c>
      <c r="AU3094" s="177" t="s">
        <v>82</v>
      </c>
      <c r="AY3094" s="176" t="s">
        <v>197</v>
      </c>
      <c r="BK3094" s="178">
        <f>SUM(BK3095:BK3158)</f>
        <v>0</v>
      </c>
    </row>
    <row r="3095" spans="1:65" s="2" customFormat="1" ht="16.5" customHeight="1">
      <c r="A3095" s="37"/>
      <c r="B3095" s="38"/>
      <c r="C3095" s="181" t="s">
        <v>3959</v>
      </c>
      <c r="D3095" s="181" t="s">
        <v>199</v>
      </c>
      <c r="E3095" s="182" t="s">
        <v>3960</v>
      </c>
      <c r="F3095" s="183" t="s">
        <v>3961</v>
      </c>
      <c r="G3095" s="184" t="s">
        <v>202</v>
      </c>
      <c r="H3095" s="185">
        <v>2.34</v>
      </c>
      <c r="I3095" s="186"/>
      <c r="J3095" s="187">
        <f>ROUND(I3095*H3095,2)</f>
        <v>0</v>
      </c>
      <c r="K3095" s="183" t="s">
        <v>203</v>
      </c>
      <c r="L3095" s="42"/>
      <c r="M3095" s="188" t="s">
        <v>28</v>
      </c>
      <c r="N3095" s="189" t="s">
        <v>45</v>
      </c>
      <c r="O3095" s="67"/>
      <c r="P3095" s="190">
        <f>O3095*H3095</f>
        <v>0</v>
      </c>
      <c r="Q3095" s="190">
        <v>2.1000000000000001E-4</v>
      </c>
      <c r="R3095" s="190">
        <f>Q3095*H3095</f>
        <v>4.9140000000000002E-4</v>
      </c>
      <c r="S3095" s="190">
        <v>0</v>
      </c>
      <c r="T3095" s="191">
        <f>S3095*H3095</f>
        <v>0</v>
      </c>
      <c r="U3095" s="37"/>
      <c r="V3095" s="37"/>
      <c r="W3095" s="37"/>
      <c r="X3095" s="37"/>
      <c r="Y3095" s="37"/>
      <c r="Z3095" s="37"/>
      <c r="AA3095" s="37"/>
      <c r="AB3095" s="37"/>
      <c r="AC3095" s="37"/>
      <c r="AD3095" s="37"/>
      <c r="AE3095" s="37"/>
      <c r="AR3095" s="192" t="s">
        <v>283</v>
      </c>
      <c r="AT3095" s="192" t="s">
        <v>199</v>
      </c>
      <c r="AU3095" s="192" t="s">
        <v>84</v>
      </c>
      <c r="AY3095" s="20" t="s">
        <v>197</v>
      </c>
      <c r="BE3095" s="193">
        <f>IF(N3095="základní",J3095,0)</f>
        <v>0</v>
      </c>
      <c r="BF3095" s="193">
        <f>IF(N3095="snížená",J3095,0)</f>
        <v>0</v>
      </c>
      <c r="BG3095" s="193">
        <f>IF(N3095="zákl. přenesená",J3095,0)</f>
        <v>0</v>
      </c>
      <c r="BH3095" s="193">
        <f>IF(N3095="sníž. přenesená",J3095,0)</f>
        <v>0</v>
      </c>
      <c r="BI3095" s="193">
        <f>IF(N3095="nulová",J3095,0)</f>
        <v>0</v>
      </c>
      <c r="BJ3095" s="20" t="s">
        <v>82</v>
      </c>
      <c r="BK3095" s="193">
        <f>ROUND(I3095*H3095,2)</f>
        <v>0</v>
      </c>
      <c r="BL3095" s="20" t="s">
        <v>283</v>
      </c>
      <c r="BM3095" s="192" t="s">
        <v>3962</v>
      </c>
    </row>
    <row r="3096" spans="1:65" s="2" customFormat="1" ht="11.25">
      <c r="A3096" s="37"/>
      <c r="B3096" s="38"/>
      <c r="C3096" s="39"/>
      <c r="D3096" s="194" t="s">
        <v>206</v>
      </c>
      <c r="E3096" s="39"/>
      <c r="F3096" s="195" t="s">
        <v>3963</v>
      </c>
      <c r="G3096" s="39"/>
      <c r="H3096" s="39"/>
      <c r="I3096" s="196"/>
      <c r="J3096" s="39"/>
      <c r="K3096" s="39"/>
      <c r="L3096" s="42"/>
      <c r="M3096" s="197"/>
      <c r="N3096" s="198"/>
      <c r="O3096" s="67"/>
      <c r="P3096" s="67"/>
      <c r="Q3096" s="67"/>
      <c r="R3096" s="67"/>
      <c r="S3096" s="67"/>
      <c r="T3096" s="68"/>
      <c r="U3096" s="37"/>
      <c r="V3096" s="37"/>
      <c r="W3096" s="37"/>
      <c r="X3096" s="37"/>
      <c r="Y3096" s="37"/>
      <c r="Z3096" s="37"/>
      <c r="AA3096" s="37"/>
      <c r="AB3096" s="37"/>
      <c r="AC3096" s="37"/>
      <c r="AD3096" s="37"/>
      <c r="AE3096" s="37"/>
      <c r="AT3096" s="20" t="s">
        <v>206</v>
      </c>
      <c r="AU3096" s="20" t="s">
        <v>84</v>
      </c>
    </row>
    <row r="3097" spans="1:65" s="15" customFormat="1" ht="11.25">
      <c r="B3097" s="222"/>
      <c r="C3097" s="223"/>
      <c r="D3097" s="201" t="s">
        <v>213</v>
      </c>
      <c r="E3097" s="224" t="s">
        <v>28</v>
      </c>
      <c r="F3097" s="225" t="s">
        <v>1245</v>
      </c>
      <c r="G3097" s="223"/>
      <c r="H3097" s="224" t="s">
        <v>28</v>
      </c>
      <c r="I3097" s="226"/>
      <c r="J3097" s="223"/>
      <c r="K3097" s="223"/>
      <c r="L3097" s="227"/>
      <c r="M3097" s="228"/>
      <c r="N3097" s="229"/>
      <c r="O3097" s="229"/>
      <c r="P3097" s="229"/>
      <c r="Q3097" s="229"/>
      <c r="R3097" s="229"/>
      <c r="S3097" s="229"/>
      <c r="T3097" s="230"/>
      <c r="AT3097" s="231" t="s">
        <v>213</v>
      </c>
      <c r="AU3097" s="231" t="s">
        <v>84</v>
      </c>
      <c r="AV3097" s="15" t="s">
        <v>82</v>
      </c>
      <c r="AW3097" s="15" t="s">
        <v>35</v>
      </c>
      <c r="AX3097" s="15" t="s">
        <v>74</v>
      </c>
      <c r="AY3097" s="231" t="s">
        <v>197</v>
      </c>
    </row>
    <row r="3098" spans="1:65" s="15" customFormat="1" ht="11.25">
      <c r="B3098" s="222"/>
      <c r="C3098" s="223"/>
      <c r="D3098" s="201" t="s">
        <v>213</v>
      </c>
      <c r="E3098" s="224" t="s">
        <v>28</v>
      </c>
      <c r="F3098" s="225" t="s">
        <v>3964</v>
      </c>
      <c r="G3098" s="223"/>
      <c r="H3098" s="224" t="s">
        <v>28</v>
      </c>
      <c r="I3098" s="226"/>
      <c r="J3098" s="223"/>
      <c r="K3098" s="223"/>
      <c r="L3098" s="227"/>
      <c r="M3098" s="228"/>
      <c r="N3098" s="229"/>
      <c r="O3098" s="229"/>
      <c r="P3098" s="229"/>
      <c r="Q3098" s="229"/>
      <c r="R3098" s="229"/>
      <c r="S3098" s="229"/>
      <c r="T3098" s="230"/>
      <c r="AT3098" s="231" t="s">
        <v>213</v>
      </c>
      <c r="AU3098" s="231" t="s">
        <v>84</v>
      </c>
      <c r="AV3098" s="15" t="s">
        <v>82</v>
      </c>
      <c r="AW3098" s="15" t="s">
        <v>35</v>
      </c>
      <c r="AX3098" s="15" t="s">
        <v>74</v>
      </c>
      <c r="AY3098" s="231" t="s">
        <v>197</v>
      </c>
    </row>
    <row r="3099" spans="1:65" s="13" customFormat="1" ht="11.25">
      <c r="B3099" s="199"/>
      <c r="C3099" s="200"/>
      <c r="D3099" s="201" t="s">
        <v>213</v>
      </c>
      <c r="E3099" s="202" t="s">
        <v>28</v>
      </c>
      <c r="F3099" s="203" t="s">
        <v>3965</v>
      </c>
      <c r="G3099" s="200"/>
      <c r="H3099" s="204">
        <v>2.34</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82</v>
      </c>
      <c r="AY3099" s="210" t="s">
        <v>197</v>
      </c>
    </row>
    <row r="3100" spans="1:65" s="2" customFormat="1" ht="21.75" customHeight="1">
      <c r="A3100" s="37"/>
      <c r="B3100" s="38"/>
      <c r="C3100" s="181" t="s">
        <v>3966</v>
      </c>
      <c r="D3100" s="181" t="s">
        <v>199</v>
      </c>
      <c r="E3100" s="182" t="s">
        <v>3967</v>
      </c>
      <c r="F3100" s="183" t="s">
        <v>3968</v>
      </c>
      <c r="G3100" s="184" t="s">
        <v>202</v>
      </c>
      <c r="H3100" s="185">
        <v>69.674999999999997</v>
      </c>
      <c r="I3100" s="186"/>
      <c r="J3100" s="187">
        <f>ROUND(I3100*H3100,2)</f>
        <v>0</v>
      </c>
      <c r="K3100" s="183" t="s">
        <v>203</v>
      </c>
      <c r="L3100" s="42"/>
      <c r="M3100" s="188" t="s">
        <v>28</v>
      </c>
      <c r="N3100" s="189" t="s">
        <v>45</v>
      </c>
      <c r="O3100" s="67"/>
      <c r="P3100" s="190">
        <f>O3100*H3100</f>
        <v>0</v>
      </c>
      <c r="Q3100" s="190">
        <v>6.9999999999999994E-5</v>
      </c>
      <c r="R3100" s="190">
        <f>Q3100*H3100</f>
        <v>4.8772499999999996E-3</v>
      </c>
      <c r="S3100" s="190">
        <v>0</v>
      </c>
      <c r="T3100" s="191">
        <f>S3100*H3100</f>
        <v>0</v>
      </c>
      <c r="U3100" s="37"/>
      <c r="V3100" s="37"/>
      <c r="W3100" s="37"/>
      <c r="X3100" s="37"/>
      <c r="Y3100" s="37"/>
      <c r="Z3100" s="37"/>
      <c r="AA3100" s="37"/>
      <c r="AB3100" s="37"/>
      <c r="AC3100" s="37"/>
      <c r="AD3100" s="37"/>
      <c r="AE3100" s="37"/>
      <c r="AR3100" s="192" t="s">
        <v>283</v>
      </c>
      <c r="AT3100" s="192" t="s">
        <v>199</v>
      </c>
      <c r="AU3100" s="192" t="s">
        <v>84</v>
      </c>
      <c r="AY3100" s="20" t="s">
        <v>197</v>
      </c>
      <c r="BE3100" s="193">
        <f>IF(N3100="základní",J3100,0)</f>
        <v>0</v>
      </c>
      <c r="BF3100" s="193">
        <f>IF(N3100="snížená",J3100,0)</f>
        <v>0</v>
      </c>
      <c r="BG3100" s="193">
        <f>IF(N3100="zákl. přenesená",J3100,0)</f>
        <v>0</v>
      </c>
      <c r="BH3100" s="193">
        <f>IF(N3100="sníž. přenesená",J3100,0)</f>
        <v>0</v>
      </c>
      <c r="BI3100" s="193">
        <f>IF(N3100="nulová",J3100,0)</f>
        <v>0</v>
      </c>
      <c r="BJ3100" s="20" t="s">
        <v>82</v>
      </c>
      <c r="BK3100" s="193">
        <f>ROUND(I3100*H3100,2)</f>
        <v>0</v>
      </c>
      <c r="BL3100" s="20" t="s">
        <v>283</v>
      </c>
      <c r="BM3100" s="192" t="s">
        <v>3969</v>
      </c>
    </row>
    <row r="3101" spans="1:65" s="2" customFormat="1" ht="11.25">
      <c r="A3101" s="37"/>
      <c r="B3101" s="38"/>
      <c r="C3101" s="39"/>
      <c r="D3101" s="194" t="s">
        <v>206</v>
      </c>
      <c r="E3101" s="39"/>
      <c r="F3101" s="195" t="s">
        <v>3970</v>
      </c>
      <c r="G3101" s="39"/>
      <c r="H3101" s="39"/>
      <c r="I3101" s="196"/>
      <c r="J3101" s="39"/>
      <c r="K3101" s="39"/>
      <c r="L3101" s="42"/>
      <c r="M3101" s="197"/>
      <c r="N3101" s="198"/>
      <c r="O3101" s="67"/>
      <c r="P3101" s="67"/>
      <c r="Q3101" s="67"/>
      <c r="R3101" s="67"/>
      <c r="S3101" s="67"/>
      <c r="T3101" s="68"/>
      <c r="U3101" s="37"/>
      <c r="V3101" s="37"/>
      <c r="W3101" s="37"/>
      <c r="X3101" s="37"/>
      <c r="Y3101" s="37"/>
      <c r="Z3101" s="37"/>
      <c r="AA3101" s="37"/>
      <c r="AB3101" s="37"/>
      <c r="AC3101" s="37"/>
      <c r="AD3101" s="37"/>
      <c r="AE3101" s="37"/>
      <c r="AT3101" s="20" t="s">
        <v>206</v>
      </c>
      <c r="AU3101" s="20" t="s">
        <v>84</v>
      </c>
    </row>
    <row r="3102" spans="1:65" s="15" customFormat="1" ht="11.25">
      <c r="B3102" s="222"/>
      <c r="C3102" s="223"/>
      <c r="D3102" s="201" t="s">
        <v>213</v>
      </c>
      <c r="E3102" s="224" t="s">
        <v>28</v>
      </c>
      <c r="F3102" s="225" t="s">
        <v>3111</v>
      </c>
      <c r="G3102" s="223"/>
      <c r="H3102" s="224" t="s">
        <v>28</v>
      </c>
      <c r="I3102" s="226"/>
      <c r="J3102" s="223"/>
      <c r="K3102" s="223"/>
      <c r="L3102" s="227"/>
      <c r="M3102" s="228"/>
      <c r="N3102" s="229"/>
      <c r="O3102" s="229"/>
      <c r="P3102" s="229"/>
      <c r="Q3102" s="229"/>
      <c r="R3102" s="229"/>
      <c r="S3102" s="229"/>
      <c r="T3102" s="230"/>
      <c r="AT3102" s="231" t="s">
        <v>213</v>
      </c>
      <c r="AU3102" s="231" t="s">
        <v>84</v>
      </c>
      <c r="AV3102" s="15" t="s">
        <v>82</v>
      </c>
      <c r="AW3102" s="15" t="s">
        <v>35</v>
      </c>
      <c r="AX3102" s="15" t="s">
        <v>74</v>
      </c>
      <c r="AY3102" s="231" t="s">
        <v>197</v>
      </c>
    </row>
    <row r="3103" spans="1:65" s="15" customFormat="1" ht="11.25">
      <c r="B3103" s="222"/>
      <c r="C3103" s="223"/>
      <c r="D3103" s="201" t="s">
        <v>213</v>
      </c>
      <c r="E3103" s="224" t="s">
        <v>28</v>
      </c>
      <c r="F3103" s="225" t="s">
        <v>3971</v>
      </c>
      <c r="G3103" s="223"/>
      <c r="H3103" s="224" t="s">
        <v>28</v>
      </c>
      <c r="I3103" s="226"/>
      <c r="J3103" s="223"/>
      <c r="K3103" s="223"/>
      <c r="L3103" s="227"/>
      <c r="M3103" s="228"/>
      <c r="N3103" s="229"/>
      <c r="O3103" s="229"/>
      <c r="P3103" s="229"/>
      <c r="Q3103" s="229"/>
      <c r="R3103" s="229"/>
      <c r="S3103" s="229"/>
      <c r="T3103" s="230"/>
      <c r="AT3103" s="231" t="s">
        <v>213</v>
      </c>
      <c r="AU3103" s="231" t="s">
        <v>84</v>
      </c>
      <c r="AV3103" s="15" t="s">
        <v>82</v>
      </c>
      <c r="AW3103" s="15" t="s">
        <v>35</v>
      </c>
      <c r="AX3103" s="15" t="s">
        <v>74</v>
      </c>
      <c r="AY3103" s="231" t="s">
        <v>197</v>
      </c>
    </row>
    <row r="3104" spans="1:65" s="13" customFormat="1" ht="11.25">
      <c r="B3104" s="199"/>
      <c r="C3104" s="200"/>
      <c r="D3104" s="201" t="s">
        <v>213</v>
      </c>
      <c r="E3104" s="202" t="s">
        <v>28</v>
      </c>
      <c r="F3104" s="203" t="s">
        <v>3972</v>
      </c>
      <c r="G3104" s="200"/>
      <c r="H3104" s="204">
        <v>1.53</v>
      </c>
      <c r="I3104" s="205"/>
      <c r="J3104" s="200"/>
      <c r="K3104" s="200"/>
      <c r="L3104" s="206"/>
      <c r="M3104" s="207"/>
      <c r="N3104" s="208"/>
      <c r="O3104" s="208"/>
      <c r="P3104" s="208"/>
      <c r="Q3104" s="208"/>
      <c r="R3104" s="208"/>
      <c r="S3104" s="208"/>
      <c r="T3104" s="209"/>
      <c r="AT3104" s="210" t="s">
        <v>213</v>
      </c>
      <c r="AU3104" s="210" t="s">
        <v>84</v>
      </c>
      <c r="AV3104" s="13" t="s">
        <v>84</v>
      </c>
      <c r="AW3104" s="13" t="s">
        <v>35</v>
      </c>
      <c r="AX3104" s="13" t="s">
        <v>74</v>
      </c>
      <c r="AY3104" s="210" t="s">
        <v>197</v>
      </c>
    </row>
    <row r="3105" spans="2:51" s="13" customFormat="1" ht="11.25">
      <c r="B3105" s="199"/>
      <c r="C3105" s="200"/>
      <c r="D3105" s="201" t="s">
        <v>213</v>
      </c>
      <c r="E3105" s="202" t="s">
        <v>28</v>
      </c>
      <c r="F3105" s="203" t="s">
        <v>3973</v>
      </c>
      <c r="G3105" s="200"/>
      <c r="H3105" s="204">
        <v>4.59</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74</v>
      </c>
      <c r="AY3105" s="210" t="s">
        <v>197</v>
      </c>
    </row>
    <row r="3106" spans="2:51" s="13" customFormat="1" ht="11.25">
      <c r="B3106" s="199"/>
      <c r="C3106" s="200"/>
      <c r="D3106" s="201" t="s">
        <v>213</v>
      </c>
      <c r="E3106" s="202" t="s">
        <v>28</v>
      </c>
      <c r="F3106" s="203" t="s">
        <v>3974</v>
      </c>
      <c r="G3106" s="200"/>
      <c r="H3106" s="204">
        <v>1.7849999999999999</v>
      </c>
      <c r="I3106" s="205"/>
      <c r="J3106" s="200"/>
      <c r="K3106" s="200"/>
      <c r="L3106" s="206"/>
      <c r="M3106" s="207"/>
      <c r="N3106" s="208"/>
      <c r="O3106" s="208"/>
      <c r="P3106" s="208"/>
      <c r="Q3106" s="208"/>
      <c r="R3106" s="208"/>
      <c r="S3106" s="208"/>
      <c r="T3106" s="209"/>
      <c r="AT3106" s="210" t="s">
        <v>213</v>
      </c>
      <c r="AU3106" s="210" t="s">
        <v>84</v>
      </c>
      <c r="AV3106" s="13" t="s">
        <v>84</v>
      </c>
      <c r="AW3106" s="13" t="s">
        <v>35</v>
      </c>
      <c r="AX3106" s="13" t="s">
        <v>74</v>
      </c>
      <c r="AY3106" s="210" t="s">
        <v>197</v>
      </c>
    </row>
    <row r="3107" spans="2:51" s="13" customFormat="1" ht="11.25">
      <c r="B3107" s="199"/>
      <c r="C3107" s="200"/>
      <c r="D3107" s="201" t="s">
        <v>213</v>
      </c>
      <c r="E3107" s="202" t="s">
        <v>28</v>
      </c>
      <c r="F3107" s="203" t="s">
        <v>3975</v>
      </c>
      <c r="G3107" s="200"/>
      <c r="H3107" s="204">
        <v>1.7849999999999999</v>
      </c>
      <c r="I3107" s="205"/>
      <c r="J3107" s="200"/>
      <c r="K3107" s="200"/>
      <c r="L3107" s="206"/>
      <c r="M3107" s="207"/>
      <c r="N3107" s="208"/>
      <c r="O3107" s="208"/>
      <c r="P3107" s="208"/>
      <c r="Q3107" s="208"/>
      <c r="R3107" s="208"/>
      <c r="S3107" s="208"/>
      <c r="T3107" s="209"/>
      <c r="AT3107" s="210" t="s">
        <v>213</v>
      </c>
      <c r="AU3107" s="210" t="s">
        <v>84</v>
      </c>
      <c r="AV3107" s="13" t="s">
        <v>84</v>
      </c>
      <c r="AW3107" s="13" t="s">
        <v>35</v>
      </c>
      <c r="AX3107" s="13" t="s">
        <v>74</v>
      </c>
      <c r="AY3107" s="210" t="s">
        <v>197</v>
      </c>
    </row>
    <row r="3108" spans="2:51" s="13" customFormat="1" ht="11.25">
      <c r="B3108" s="199"/>
      <c r="C3108" s="200"/>
      <c r="D3108" s="201" t="s">
        <v>213</v>
      </c>
      <c r="E3108" s="202" t="s">
        <v>28</v>
      </c>
      <c r="F3108" s="203" t="s">
        <v>3976</v>
      </c>
      <c r="G3108" s="200"/>
      <c r="H3108" s="204">
        <v>8.9250000000000007</v>
      </c>
      <c r="I3108" s="205"/>
      <c r="J3108" s="200"/>
      <c r="K3108" s="200"/>
      <c r="L3108" s="206"/>
      <c r="M3108" s="207"/>
      <c r="N3108" s="208"/>
      <c r="O3108" s="208"/>
      <c r="P3108" s="208"/>
      <c r="Q3108" s="208"/>
      <c r="R3108" s="208"/>
      <c r="S3108" s="208"/>
      <c r="T3108" s="209"/>
      <c r="AT3108" s="210" t="s">
        <v>213</v>
      </c>
      <c r="AU3108" s="210" t="s">
        <v>84</v>
      </c>
      <c r="AV3108" s="13" t="s">
        <v>84</v>
      </c>
      <c r="AW3108" s="13" t="s">
        <v>35</v>
      </c>
      <c r="AX3108" s="13" t="s">
        <v>74</v>
      </c>
      <c r="AY3108" s="210" t="s">
        <v>197</v>
      </c>
    </row>
    <row r="3109" spans="2:51" s="13" customFormat="1" ht="11.25">
      <c r="B3109" s="199"/>
      <c r="C3109" s="200"/>
      <c r="D3109" s="201" t="s">
        <v>213</v>
      </c>
      <c r="E3109" s="202" t="s">
        <v>28</v>
      </c>
      <c r="F3109" s="203" t="s">
        <v>3977</v>
      </c>
      <c r="G3109" s="200"/>
      <c r="H3109" s="204">
        <v>19.635000000000002</v>
      </c>
      <c r="I3109" s="205"/>
      <c r="J3109" s="200"/>
      <c r="K3109" s="200"/>
      <c r="L3109" s="206"/>
      <c r="M3109" s="207"/>
      <c r="N3109" s="208"/>
      <c r="O3109" s="208"/>
      <c r="P3109" s="208"/>
      <c r="Q3109" s="208"/>
      <c r="R3109" s="208"/>
      <c r="S3109" s="208"/>
      <c r="T3109" s="209"/>
      <c r="AT3109" s="210" t="s">
        <v>213</v>
      </c>
      <c r="AU3109" s="210" t="s">
        <v>84</v>
      </c>
      <c r="AV3109" s="13" t="s">
        <v>84</v>
      </c>
      <c r="AW3109" s="13" t="s">
        <v>35</v>
      </c>
      <c r="AX3109" s="13" t="s">
        <v>74</v>
      </c>
      <c r="AY3109" s="210" t="s">
        <v>197</v>
      </c>
    </row>
    <row r="3110" spans="2:51" s="13" customFormat="1" ht="11.25">
      <c r="B3110" s="199"/>
      <c r="C3110" s="200"/>
      <c r="D3110" s="201" t="s">
        <v>213</v>
      </c>
      <c r="E3110" s="202" t="s">
        <v>28</v>
      </c>
      <c r="F3110" s="203" t="s">
        <v>3978</v>
      </c>
      <c r="G3110" s="200"/>
      <c r="H3110" s="204">
        <v>1.56</v>
      </c>
      <c r="I3110" s="205"/>
      <c r="J3110" s="200"/>
      <c r="K3110" s="200"/>
      <c r="L3110" s="206"/>
      <c r="M3110" s="207"/>
      <c r="N3110" s="208"/>
      <c r="O3110" s="208"/>
      <c r="P3110" s="208"/>
      <c r="Q3110" s="208"/>
      <c r="R3110" s="208"/>
      <c r="S3110" s="208"/>
      <c r="T3110" s="209"/>
      <c r="AT3110" s="210" t="s">
        <v>213</v>
      </c>
      <c r="AU3110" s="210" t="s">
        <v>84</v>
      </c>
      <c r="AV3110" s="13" t="s">
        <v>84</v>
      </c>
      <c r="AW3110" s="13" t="s">
        <v>35</v>
      </c>
      <c r="AX3110" s="13" t="s">
        <v>74</v>
      </c>
      <c r="AY3110" s="210" t="s">
        <v>197</v>
      </c>
    </row>
    <row r="3111" spans="2:51" s="13" customFormat="1" ht="11.25">
      <c r="B3111" s="199"/>
      <c r="C3111" s="200"/>
      <c r="D3111" s="201" t="s">
        <v>213</v>
      </c>
      <c r="E3111" s="202" t="s">
        <v>28</v>
      </c>
      <c r="F3111" s="203" t="s">
        <v>3979</v>
      </c>
      <c r="G3111" s="200"/>
      <c r="H3111" s="204">
        <v>1.56</v>
      </c>
      <c r="I3111" s="205"/>
      <c r="J3111" s="200"/>
      <c r="K3111" s="200"/>
      <c r="L3111" s="206"/>
      <c r="M3111" s="207"/>
      <c r="N3111" s="208"/>
      <c r="O3111" s="208"/>
      <c r="P3111" s="208"/>
      <c r="Q3111" s="208"/>
      <c r="R3111" s="208"/>
      <c r="S3111" s="208"/>
      <c r="T3111" s="209"/>
      <c r="AT3111" s="210" t="s">
        <v>213</v>
      </c>
      <c r="AU3111" s="210" t="s">
        <v>84</v>
      </c>
      <c r="AV3111" s="13" t="s">
        <v>84</v>
      </c>
      <c r="AW3111" s="13" t="s">
        <v>35</v>
      </c>
      <c r="AX3111" s="13" t="s">
        <v>74</v>
      </c>
      <c r="AY3111" s="210" t="s">
        <v>197</v>
      </c>
    </row>
    <row r="3112" spans="2:51" s="13" customFormat="1" ht="11.25">
      <c r="B3112" s="199"/>
      <c r="C3112" s="200"/>
      <c r="D3112" s="201" t="s">
        <v>213</v>
      </c>
      <c r="E3112" s="202" t="s">
        <v>28</v>
      </c>
      <c r="F3112" s="203" t="s">
        <v>3980</v>
      </c>
      <c r="G3112" s="200"/>
      <c r="H3112" s="204">
        <v>1.56</v>
      </c>
      <c r="I3112" s="205"/>
      <c r="J3112" s="200"/>
      <c r="K3112" s="200"/>
      <c r="L3112" s="206"/>
      <c r="M3112" s="207"/>
      <c r="N3112" s="208"/>
      <c r="O3112" s="208"/>
      <c r="P3112" s="208"/>
      <c r="Q3112" s="208"/>
      <c r="R3112" s="208"/>
      <c r="S3112" s="208"/>
      <c r="T3112" s="209"/>
      <c r="AT3112" s="210" t="s">
        <v>213</v>
      </c>
      <c r="AU3112" s="210" t="s">
        <v>84</v>
      </c>
      <c r="AV3112" s="13" t="s">
        <v>84</v>
      </c>
      <c r="AW3112" s="13" t="s">
        <v>35</v>
      </c>
      <c r="AX3112" s="13" t="s">
        <v>74</v>
      </c>
      <c r="AY3112" s="210" t="s">
        <v>197</v>
      </c>
    </row>
    <row r="3113" spans="2:51" s="13" customFormat="1" ht="11.25">
      <c r="B3113" s="199"/>
      <c r="C3113" s="200"/>
      <c r="D3113" s="201" t="s">
        <v>213</v>
      </c>
      <c r="E3113" s="202" t="s">
        <v>28</v>
      </c>
      <c r="F3113" s="203" t="s">
        <v>3981</v>
      </c>
      <c r="G3113" s="200"/>
      <c r="H3113" s="204">
        <v>1.56</v>
      </c>
      <c r="I3113" s="205"/>
      <c r="J3113" s="200"/>
      <c r="K3113" s="200"/>
      <c r="L3113" s="206"/>
      <c r="M3113" s="207"/>
      <c r="N3113" s="208"/>
      <c r="O3113" s="208"/>
      <c r="P3113" s="208"/>
      <c r="Q3113" s="208"/>
      <c r="R3113" s="208"/>
      <c r="S3113" s="208"/>
      <c r="T3113" s="209"/>
      <c r="AT3113" s="210" t="s">
        <v>213</v>
      </c>
      <c r="AU3113" s="210" t="s">
        <v>84</v>
      </c>
      <c r="AV3113" s="13" t="s">
        <v>84</v>
      </c>
      <c r="AW3113" s="13" t="s">
        <v>35</v>
      </c>
      <c r="AX3113" s="13" t="s">
        <v>74</v>
      </c>
      <c r="AY3113" s="210" t="s">
        <v>197</v>
      </c>
    </row>
    <row r="3114" spans="2:51" s="13" customFormat="1" ht="11.25">
      <c r="B3114" s="199"/>
      <c r="C3114" s="200"/>
      <c r="D3114" s="201" t="s">
        <v>213</v>
      </c>
      <c r="E3114" s="202" t="s">
        <v>28</v>
      </c>
      <c r="F3114" s="203" t="s">
        <v>3982</v>
      </c>
      <c r="G3114" s="200"/>
      <c r="H3114" s="204">
        <v>1.82</v>
      </c>
      <c r="I3114" s="205"/>
      <c r="J3114" s="200"/>
      <c r="K3114" s="200"/>
      <c r="L3114" s="206"/>
      <c r="M3114" s="207"/>
      <c r="N3114" s="208"/>
      <c r="O3114" s="208"/>
      <c r="P3114" s="208"/>
      <c r="Q3114" s="208"/>
      <c r="R3114" s="208"/>
      <c r="S3114" s="208"/>
      <c r="T3114" s="209"/>
      <c r="AT3114" s="210" t="s">
        <v>213</v>
      </c>
      <c r="AU3114" s="210" t="s">
        <v>84</v>
      </c>
      <c r="AV3114" s="13" t="s">
        <v>84</v>
      </c>
      <c r="AW3114" s="13" t="s">
        <v>35</v>
      </c>
      <c r="AX3114" s="13" t="s">
        <v>74</v>
      </c>
      <c r="AY3114" s="210" t="s">
        <v>197</v>
      </c>
    </row>
    <row r="3115" spans="2:51" s="13" customFormat="1" ht="11.25">
      <c r="B3115" s="199"/>
      <c r="C3115" s="200"/>
      <c r="D3115" s="201" t="s">
        <v>213</v>
      </c>
      <c r="E3115" s="202" t="s">
        <v>28</v>
      </c>
      <c r="F3115" s="203" t="s">
        <v>3983</v>
      </c>
      <c r="G3115" s="200"/>
      <c r="H3115" s="204">
        <v>1.82</v>
      </c>
      <c r="I3115" s="205"/>
      <c r="J3115" s="200"/>
      <c r="K3115" s="200"/>
      <c r="L3115" s="206"/>
      <c r="M3115" s="207"/>
      <c r="N3115" s="208"/>
      <c r="O3115" s="208"/>
      <c r="P3115" s="208"/>
      <c r="Q3115" s="208"/>
      <c r="R3115" s="208"/>
      <c r="S3115" s="208"/>
      <c r="T3115" s="209"/>
      <c r="AT3115" s="210" t="s">
        <v>213</v>
      </c>
      <c r="AU3115" s="210" t="s">
        <v>84</v>
      </c>
      <c r="AV3115" s="13" t="s">
        <v>84</v>
      </c>
      <c r="AW3115" s="13" t="s">
        <v>35</v>
      </c>
      <c r="AX3115" s="13" t="s">
        <v>74</v>
      </c>
      <c r="AY3115" s="210" t="s">
        <v>197</v>
      </c>
    </row>
    <row r="3116" spans="2:51" s="13" customFormat="1" ht="11.25">
      <c r="B3116" s="199"/>
      <c r="C3116" s="200"/>
      <c r="D3116" s="201" t="s">
        <v>213</v>
      </c>
      <c r="E3116" s="202" t="s">
        <v>28</v>
      </c>
      <c r="F3116" s="203" t="s">
        <v>3984</v>
      </c>
      <c r="G3116" s="200"/>
      <c r="H3116" s="204">
        <v>1.82</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74</v>
      </c>
      <c r="AY3116" s="210" t="s">
        <v>197</v>
      </c>
    </row>
    <row r="3117" spans="2:51" s="16" customFormat="1" ht="11.25">
      <c r="B3117" s="232"/>
      <c r="C3117" s="233"/>
      <c r="D3117" s="201" t="s">
        <v>213</v>
      </c>
      <c r="E3117" s="234" t="s">
        <v>28</v>
      </c>
      <c r="F3117" s="235" t="s">
        <v>416</v>
      </c>
      <c r="G3117" s="233"/>
      <c r="H3117" s="236">
        <v>49.95</v>
      </c>
      <c r="I3117" s="237"/>
      <c r="J3117" s="233"/>
      <c r="K3117" s="233"/>
      <c r="L3117" s="238"/>
      <c r="M3117" s="239"/>
      <c r="N3117" s="240"/>
      <c r="O3117" s="240"/>
      <c r="P3117" s="240"/>
      <c r="Q3117" s="240"/>
      <c r="R3117" s="240"/>
      <c r="S3117" s="240"/>
      <c r="T3117" s="241"/>
      <c r="AT3117" s="242" t="s">
        <v>213</v>
      </c>
      <c r="AU3117" s="242" t="s">
        <v>84</v>
      </c>
      <c r="AV3117" s="16" t="s">
        <v>160</v>
      </c>
      <c r="AW3117" s="16" t="s">
        <v>35</v>
      </c>
      <c r="AX3117" s="16" t="s">
        <v>74</v>
      </c>
      <c r="AY3117" s="242" t="s">
        <v>197</v>
      </c>
    </row>
    <row r="3118" spans="2:51" s="13" customFormat="1" ht="11.25">
      <c r="B3118" s="199"/>
      <c r="C3118" s="200"/>
      <c r="D3118" s="201" t="s">
        <v>213</v>
      </c>
      <c r="E3118" s="202" t="s">
        <v>28</v>
      </c>
      <c r="F3118" s="203" t="s">
        <v>3985</v>
      </c>
      <c r="G3118" s="200"/>
      <c r="H3118" s="204">
        <v>1.53</v>
      </c>
      <c r="I3118" s="205"/>
      <c r="J3118" s="200"/>
      <c r="K3118" s="200"/>
      <c r="L3118" s="206"/>
      <c r="M3118" s="207"/>
      <c r="N3118" s="208"/>
      <c r="O3118" s="208"/>
      <c r="P3118" s="208"/>
      <c r="Q3118" s="208"/>
      <c r="R3118" s="208"/>
      <c r="S3118" s="208"/>
      <c r="T3118" s="209"/>
      <c r="AT3118" s="210" t="s">
        <v>213</v>
      </c>
      <c r="AU3118" s="210" t="s">
        <v>84</v>
      </c>
      <c r="AV3118" s="13" t="s">
        <v>84</v>
      </c>
      <c r="AW3118" s="13" t="s">
        <v>35</v>
      </c>
      <c r="AX3118" s="13" t="s">
        <v>74</v>
      </c>
      <c r="AY3118" s="210" t="s">
        <v>197</v>
      </c>
    </row>
    <row r="3119" spans="2:51" s="13" customFormat="1" ht="11.25">
      <c r="B3119" s="199"/>
      <c r="C3119" s="200"/>
      <c r="D3119" s="201" t="s">
        <v>213</v>
      </c>
      <c r="E3119" s="202" t="s">
        <v>28</v>
      </c>
      <c r="F3119" s="203" t="s">
        <v>3986</v>
      </c>
      <c r="G3119" s="200"/>
      <c r="H3119" s="204">
        <v>1.7849999999999999</v>
      </c>
      <c r="I3119" s="205"/>
      <c r="J3119" s="200"/>
      <c r="K3119" s="200"/>
      <c r="L3119" s="206"/>
      <c r="M3119" s="207"/>
      <c r="N3119" s="208"/>
      <c r="O3119" s="208"/>
      <c r="P3119" s="208"/>
      <c r="Q3119" s="208"/>
      <c r="R3119" s="208"/>
      <c r="S3119" s="208"/>
      <c r="T3119" s="209"/>
      <c r="AT3119" s="210" t="s">
        <v>213</v>
      </c>
      <c r="AU3119" s="210" t="s">
        <v>84</v>
      </c>
      <c r="AV3119" s="13" t="s">
        <v>84</v>
      </c>
      <c r="AW3119" s="13" t="s">
        <v>35</v>
      </c>
      <c r="AX3119" s="13" t="s">
        <v>74</v>
      </c>
      <c r="AY3119" s="210" t="s">
        <v>197</v>
      </c>
    </row>
    <row r="3120" spans="2:51" s="13" customFormat="1" ht="11.25">
      <c r="B3120" s="199"/>
      <c r="C3120" s="200"/>
      <c r="D3120" s="201" t="s">
        <v>213</v>
      </c>
      <c r="E3120" s="202" t="s">
        <v>28</v>
      </c>
      <c r="F3120" s="203" t="s">
        <v>3987</v>
      </c>
      <c r="G3120" s="200"/>
      <c r="H3120" s="204">
        <v>1.7849999999999999</v>
      </c>
      <c r="I3120" s="205"/>
      <c r="J3120" s="200"/>
      <c r="K3120" s="200"/>
      <c r="L3120" s="206"/>
      <c r="M3120" s="207"/>
      <c r="N3120" s="208"/>
      <c r="O3120" s="208"/>
      <c r="P3120" s="208"/>
      <c r="Q3120" s="208"/>
      <c r="R3120" s="208"/>
      <c r="S3120" s="208"/>
      <c r="T3120" s="209"/>
      <c r="AT3120" s="210" t="s">
        <v>213</v>
      </c>
      <c r="AU3120" s="210" t="s">
        <v>84</v>
      </c>
      <c r="AV3120" s="13" t="s">
        <v>84</v>
      </c>
      <c r="AW3120" s="13" t="s">
        <v>35</v>
      </c>
      <c r="AX3120" s="13" t="s">
        <v>74</v>
      </c>
      <c r="AY3120" s="210" t="s">
        <v>197</v>
      </c>
    </row>
    <row r="3121" spans="1:65" s="13" customFormat="1" ht="11.25">
      <c r="B3121" s="199"/>
      <c r="C3121" s="200"/>
      <c r="D3121" s="201" t="s">
        <v>213</v>
      </c>
      <c r="E3121" s="202" t="s">
        <v>28</v>
      </c>
      <c r="F3121" s="203" t="s">
        <v>3988</v>
      </c>
      <c r="G3121" s="200"/>
      <c r="H3121" s="204">
        <v>1.7849999999999999</v>
      </c>
      <c r="I3121" s="205"/>
      <c r="J3121" s="200"/>
      <c r="K3121" s="200"/>
      <c r="L3121" s="206"/>
      <c r="M3121" s="207"/>
      <c r="N3121" s="208"/>
      <c r="O3121" s="208"/>
      <c r="P3121" s="208"/>
      <c r="Q3121" s="208"/>
      <c r="R3121" s="208"/>
      <c r="S3121" s="208"/>
      <c r="T3121" s="209"/>
      <c r="AT3121" s="210" t="s">
        <v>213</v>
      </c>
      <c r="AU3121" s="210" t="s">
        <v>84</v>
      </c>
      <c r="AV3121" s="13" t="s">
        <v>84</v>
      </c>
      <c r="AW3121" s="13" t="s">
        <v>35</v>
      </c>
      <c r="AX3121" s="13" t="s">
        <v>74</v>
      </c>
      <c r="AY3121" s="210" t="s">
        <v>197</v>
      </c>
    </row>
    <row r="3122" spans="1:65" s="13" customFormat="1" ht="11.25">
      <c r="B3122" s="199"/>
      <c r="C3122" s="200"/>
      <c r="D3122" s="201" t="s">
        <v>213</v>
      </c>
      <c r="E3122" s="202" t="s">
        <v>28</v>
      </c>
      <c r="F3122" s="203" t="s">
        <v>3989</v>
      </c>
      <c r="G3122" s="200"/>
      <c r="H3122" s="204">
        <v>1.82</v>
      </c>
      <c r="I3122" s="205"/>
      <c r="J3122" s="200"/>
      <c r="K3122" s="200"/>
      <c r="L3122" s="206"/>
      <c r="M3122" s="207"/>
      <c r="N3122" s="208"/>
      <c r="O3122" s="208"/>
      <c r="P3122" s="208"/>
      <c r="Q3122" s="208"/>
      <c r="R3122" s="208"/>
      <c r="S3122" s="208"/>
      <c r="T3122" s="209"/>
      <c r="AT3122" s="210" t="s">
        <v>213</v>
      </c>
      <c r="AU3122" s="210" t="s">
        <v>84</v>
      </c>
      <c r="AV3122" s="13" t="s">
        <v>84</v>
      </c>
      <c r="AW3122" s="13" t="s">
        <v>35</v>
      </c>
      <c r="AX3122" s="13" t="s">
        <v>74</v>
      </c>
      <c r="AY3122" s="210" t="s">
        <v>197</v>
      </c>
    </row>
    <row r="3123" spans="1:65" s="13" customFormat="1" ht="11.25">
      <c r="B3123" s="199"/>
      <c r="C3123" s="200"/>
      <c r="D3123" s="201" t="s">
        <v>213</v>
      </c>
      <c r="E3123" s="202" t="s">
        <v>28</v>
      </c>
      <c r="F3123" s="203" t="s">
        <v>3990</v>
      </c>
      <c r="G3123" s="200"/>
      <c r="H3123" s="204">
        <v>1.82</v>
      </c>
      <c r="I3123" s="205"/>
      <c r="J3123" s="200"/>
      <c r="K3123" s="200"/>
      <c r="L3123" s="206"/>
      <c r="M3123" s="207"/>
      <c r="N3123" s="208"/>
      <c r="O3123" s="208"/>
      <c r="P3123" s="208"/>
      <c r="Q3123" s="208"/>
      <c r="R3123" s="208"/>
      <c r="S3123" s="208"/>
      <c r="T3123" s="209"/>
      <c r="AT3123" s="210" t="s">
        <v>213</v>
      </c>
      <c r="AU3123" s="210" t="s">
        <v>84</v>
      </c>
      <c r="AV3123" s="13" t="s">
        <v>84</v>
      </c>
      <c r="AW3123" s="13" t="s">
        <v>35</v>
      </c>
      <c r="AX3123" s="13" t="s">
        <v>74</v>
      </c>
      <c r="AY3123" s="210" t="s">
        <v>197</v>
      </c>
    </row>
    <row r="3124" spans="1:65" s="13" customFormat="1" ht="11.25">
      <c r="B3124" s="199"/>
      <c r="C3124" s="200"/>
      <c r="D3124" s="201" t="s">
        <v>213</v>
      </c>
      <c r="E3124" s="202" t="s">
        <v>28</v>
      </c>
      <c r="F3124" s="203" t="s">
        <v>3991</v>
      </c>
      <c r="G3124" s="200"/>
      <c r="H3124" s="204">
        <v>1.82</v>
      </c>
      <c r="I3124" s="205"/>
      <c r="J3124" s="200"/>
      <c r="K3124" s="200"/>
      <c r="L3124" s="206"/>
      <c r="M3124" s="207"/>
      <c r="N3124" s="208"/>
      <c r="O3124" s="208"/>
      <c r="P3124" s="208"/>
      <c r="Q3124" s="208"/>
      <c r="R3124" s="208"/>
      <c r="S3124" s="208"/>
      <c r="T3124" s="209"/>
      <c r="AT3124" s="210" t="s">
        <v>213</v>
      </c>
      <c r="AU3124" s="210" t="s">
        <v>84</v>
      </c>
      <c r="AV3124" s="13" t="s">
        <v>84</v>
      </c>
      <c r="AW3124" s="13" t="s">
        <v>35</v>
      </c>
      <c r="AX3124" s="13" t="s">
        <v>74</v>
      </c>
      <c r="AY3124" s="210" t="s">
        <v>197</v>
      </c>
    </row>
    <row r="3125" spans="1:65" s="13" customFormat="1" ht="11.25">
      <c r="B3125" s="199"/>
      <c r="C3125" s="200"/>
      <c r="D3125" s="201" t="s">
        <v>213</v>
      </c>
      <c r="E3125" s="202" t="s">
        <v>28</v>
      </c>
      <c r="F3125" s="203" t="s">
        <v>3992</v>
      </c>
      <c r="G3125" s="200"/>
      <c r="H3125" s="204">
        <v>1.56</v>
      </c>
      <c r="I3125" s="205"/>
      <c r="J3125" s="200"/>
      <c r="K3125" s="200"/>
      <c r="L3125" s="206"/>
      <c r="M3125" s="207"/>
      <c r="N3125" s="208"/>
      <c r="O3125" s="208"/>
      <c r="P3125" s="208"/>
      <c r="Q3125" s="208"/>
      <c r="R3125" s="208"/>
      <c r="S3125" s="208"/>
      <c r="T3125" s="209"/>
      <c r="AT3125" s="210" t="s">
        <v>213</v>
      </c>
      <c r="AU3125" s="210" t="s">
        <v>84</v>
      </c>
      <c r="AV3125" s="13" t="s">
        <v>84</v>
      </c>
      <c r="AW3125" s="13" t="s">
        <v>35</v>
      </c>
      <c r="AX3125" s="13" t="s">
        <v>74</v>
      </c>
      <c r="AY3125" s="210" t="s">
        <v>197</v>
      </c>
    </row>
    <row r="3126" spans="1:65" s="16" customFormat="1" ht="11.25">
      <c r="B3126" s="232"/>
      <c r="C3126" s="233"/>
      <c r="D3126" s="201" t="s">
        <v>213</v>
      </c>
      <c r="E3126" s="234" t="s">
        <v>28</v>
      </c>
      <c r="F3126" s="235" t="s">
        <v>416</v>
      </c>
      <c r="G3126" s="233"/>
      <c r="H3126" s="236">
        <v>13.904999999999999</v>
      </c>
      <c r="I3126" s="237"/>
      <c r="J3126" s="233"/>
      <c r="K3126" s="233"/>
      <c r="L3126" s="238"/>
      <c r="M3126" s="239"/>
      <c r="N3126" s="240"/>
      <c r="O3126" s="240"/>
      <c r="P3126" s="240"/>
      <c r="Q3126" s="240"/>
      <c r="R3126" s="240"/>
      <c r="S3126" s="240"/>
      <c r="T3126" s="241"/>
      <c r="AT3126" s="242" t="s">
        <v>213</v>
      </c>
      <c r="AU3126" s="242" t="s">
        <v>84</v>
      </c>
      <c r="AV3126" s="16" t="s">
        <v>160</v>
      </c>
      <c r="AW3126" s="16" t="s">
        <v>35</v>
      </c>
      <c r="AX3126" s="16" t="s">
        <v>74</v>
      </c>
      <c r="AY3126" s="242" t="s">
        <v>197</v>
      </c>
    </row>
    <row r="3127" spans="1:65" s="13" customFormat="1" ht="11.25">
      <c r="B3127" s="199"/>
      <c r="C3127" s="200"/>
      <c r="D3127" s="201" t="s">
        <v>213</v>
      </c>
      <c r="E3127" s="202" t="s">
        <v>28</v>
      </c>
      <c r="F3127" s="203" t="s">
        <v>3993</v>
      </c>
      <c r="G3127" s="200"/>
      <c r="H3127" s="204">
        <v>2.2050000000000001</v>
      </c>
      <c r="I3127" s="205"/>
      <c r="J3127" s="200"/>
      <c r="K3127" s="200"/>
      <c r="L3127" s="206"/>
      <c r="M3127" s="207"/>
      <c r="N3127" s="208"/>
      <c r="O3127" s="208"/>
      <c r="P3127" s="208"/>
      <c r="Q3127" s="208"/>
      <c r="R3127" s="208"/>
      <c r="S3127" s="208"/>
      <c r="T3127" s="209"/>
      <c r="AT3127" s="210" t="s">
        <v>213</v>
      </c>
      <c r="AU3127" s="210" t="s">
        <v>84</v>
      </c>
      <c r="AV3127" s="13" t="s">
        <v>84</v>
      </c>
      <c r="AW3127" s="13" t="s">
        <v>35</v>
      </c>
      <c r="AX3127" s="13" t="s">
        <v>74</v>
      </c>
      <c r="AY3127" s="210" t="s">
        <v>197</v>
      </c>
    </row>
    <row r="3128" spans="1:65" s="13" customFormat="1" ht="11.25">
      <c r="B3128" s="199"/>
      <c r="C3128" s="200"/>
      <c r="D3128" s="201" t="s">
        <v>213</v>
      </c>
      <c r="E3128" s="202" t="s">
        <v>28</v>
      </c>
      <c r="F3128" s="203" t="s">
        <v>3994</v>
      </c>
      <c r="G3128" s="200"/>
      <c r="H3128" s="204">
        <v>1.89</v>
      </c>
      <c r="I3128" s="205"/>
      <c r="J3128" s="200"/>
      <c r="K3128" s="200"/>
      <c r="L3128" s="206"/>
      <c r="M3128" s="207"/>
      <c r="N3128" s="208"/>
      <c r="O3128" s="208"/>
      <c r="P3128" s="208"/>
      <c r="Q3128" s="208"/>
      <c r="R3128" s="208"/>
      <c r="S3128" s="208"/>
      <c r="T3128" s="209"/>
      <c r="AT3128" s="210" t="s">
        <v>213</v>
      </c>
      <c r="AU3128" s="210" t="s">
        <v>84</v>
      </c>
      <c r="AV3128" s="13" t="s">
        <v>84</v>
      </c>
      <c r="AW3128" s="13" t="s">
        <v>35</v>
      </c>
      <c r="AX3128" s="13" t="s">
        <v>74</v>
      </c>
      <c r="AY3128" s="210" t="s">
        <v>197</v>
      </c>
    </row>
    <row r="3129" spans="1:65" s="16" customFormat="1" ht="11.25">
      <c r="B3129" s="232"/>
      <c r="C3129" s="233"/>
      <c r="D3129" s="201" t="s">
        <v>213</v>
      </c>
      <c r="E3129" s="234" t="s">
        <v>28</v>
      </c>
      <c r="F3129" s="235" t="s">
        <v>416</v>
      </c>
      <c r="G3129" s="233"/>
      <c r="H3129" s="236">
        <v>4.0949999999999998</v>
      </c>
      <c r="I3129" s="237"/>
      <c r="J3129" s="233"/>
      <c r="K3129" s="233"/>
      <c r="L3129" s="238"/>
      <c r="M3129" s="239"/>
      <c r="N3129" s="240"/>
      <c r="O3129" s="240"/>
      <c r="P3129" s="240"/>
      <c r="Q3129" s="240"/>
      <c r="R3129" s="240"/>
      <c r="S3129" s="240"/>
      <c r="T3129" s="241"/>
      <c r="AT3129" s="242" t="s">
        <v>213</v>
      </c>
      <c r="AU3129" s="242" t="s">
        <v>84</v>
      </c>
      <c r="AV3129" s="16" t="s">
        <v>160</v>
      </c>
      <c r="AW3129" s="16" t="s">
        <v>35</v>
      </c>
      <c r="AX3129" s="16" t="s">
        <v>74</v>
      </c>
      <c r="AY3129" s="242" t="s">
        <v>197</v>
      </c>
    </row>
    <row r="3130" spans="1:65" s="13" customFormat="1" ht="11.25">
      <c r="B3130" s="199"/>
      <c r="C3130" s="200"/>
      <c r="D3130" s="201" t="s">
        <v>213</v>
      </c>
      <c r="E3130" s="202" t="s">
        <v>28</v>
      </c>
      <c r="F3130" s="203" t="s">
        <v>3995</v>
      </c>
      <c r="G3130" s="200"/>
      <c r="H3130" s="204">
        <v>1.7250000000000001</v>
      </c>
      <c r="I3130" s="205"/>
      <c r="J3130" s="200"/>
      <c r="K3130" s="200"/>
      <c r="L3130" s="206"/>
      <c r="M3130" s="207"/>
      <c r="N3130" s="208"/>
      <c r="O3130" s="208"/>
      <c r="P3130" s="208"/>
      <c r="Q3130" s="208"/>
      <c r="R3130" s="208"/>
      <c r="S3130" s="208"/>
      <c r="T3130" s="209"/>
      <c r="AT3130" s="210" t="s">
        <v>213</v>
      </c>
      <c r="AU3130" s="210" t="s">
        <v>84</v>
      </c>
      <c r="AV3130" s="13" t="s">
        <v>84</v>
      </c>
      <c r="AW3130" s="13" t="s">
        <v>35</v>
      </c>
      <c r="AX3130" s="13" t="s">
        <v>74</v>
      </c>
      <c r="AY3130" s="210" t="s">
        <v>197</v>
      </c>
    </row>
    <row r="3131" spans="1:65" s="14" customFormat="1" ht="11.25">
      <c r="B3131" s="211"/>
      <c r="C3131" s="212"/>
      <c r="D3131" s="201" t="s">
        <v>213</v>
      </c>
      <c r="E3131" s="213" t="s">
        <v>28</v>
      </c>
      <c r="F3131" s="214" t="s">
        <v>226</v>
      </c>
      <c r="G3131" s="212"/>
      <c r="H3131" s="215">
        <v>69.674999999999997</v>
      </c>
      <c r="I3131" s="216"/>
      <c r="J3131" s="212"/>
      <c r="K3131" s="212"/>
      <c r="L3131" s="217"/>
      <c r="M3131" s="218"/>
      <c r="N3131" s="219"/>
      <c r="O3131" s="219"/>
      <c r="P3131" s="219"/>
      <c r="Q3131" s="219"/>
      <c r="R3131" s="219"/>
      <c r="S3131" s="219"/>
      <c r="T3131" s="220"/>
      <c r="AT3131" s="221" t="s">
        <v>213</v>
      </c>
      <c r="AU3131" s="221" t="s">
        <v>84</v>
      </c>
      <c r="AV3131" s="14" t="s">
        <v>204</v>
      </c>
      <c r="AW3131" s="14" t="s">
        <v>35</v>
      </c>
      <c r="AX3131" s="14" t="s">
        <v>82</v>
      </c>
      <c r="AY3131" s="221" t="s">
        <v>197</v>
      </c>
    </row>
    <row r="3132" spans="1:65" s="2" customFormat="1" ht="16.5" customHeight="1">
      <c r="A3132" s="37"/>
      <c r="B3132" s="38"/>
      <c r="C3132" s="181" t="s">
        <v>3996</v>
      </c>
      <c r="D3132" s="181" t="s">
        <v>199</v>
      </c>
      <c r="E3132" s="182" t="s">
        <v>3997</v>
      </c>
      <c r="F3132" s="183" t="s">
        <v>3998</v>
      </c>
      <c r="G3132" s="184" t="s">
        <v>202</v>
      </c>
      <c r="H3132" s="185">
        <v>69.674999999999997</v>
      </c>
      <c r="I3132" s="186"/>
      <c r="J3132" s="187">
        <f>ROUND(I3132*H3132,2)</f>
        <v>0</v>
      </c>
      <c r="K3132" s="183" t="s">
        <v>203</v>
      </c>
      <c r="L3132" s="42"/>
      <c r="M3132" s="188" t="s">
        <v>28</v>
      </c>
      <c r="N3132" s="189" t="s">
        <v>45</v>
      </c>
      <c r="O3132" s="67"/>
      <c r="P3132" s="190">
        <f>O3132*H3132</f>
        <v>0</v>
      </c>
      <c r="Q3132" s="190">
        <v>1.3999999999999999E-4</v>
      </c>
      <c r="R3132" s="190">
        <f>Q3132*H3132</f>
        <v>9.7544999999999993E-3</v>
      </c>
      <c r="S3132" s="190">
        <v>0</v>
      </c>
      <c r="T3132" s="191">
        <f>S3132*H3132</f>
        <v>0</v>
      </c>
      <c r="U3132" s="37"/>
      <c r="V3132" s="37"/>
      <c r="W3132" s="37"/>
      <c r="X3132" s="37"/>
      <c r="Y3132" s="37"/>
      <c r="Z3132" s="37"/>
      <c r="AA3132" s="37"/>
      <c r="AB3132" s="37"/>
      <c r="AC3132" s="37"/>
      <c r="AD3132" s="37"/>
      <c r="AE3132" s="37"/>
      <c r="AR3132" s="192" t="s">
        <v>283</v>
      </c>
      <c r="AT3132" s="192" t="s">
        <v>199</v>
      </c>
      <c r="AU3132" s="192" t="s">
        <v>84</v>
      </c>
      <c r="AY3132" s="20" t="s">
        <v>197</v>
      </c>
      <c r="BE3132" s="193">
        <f>IF(N3132="základní",J3132,0)</f>
        <v>0</v>
      </c>
      <c r="BF3132" s="193">
        <f>IF(N3132="snížená",J3132,0)</f>
        <v>0</v>
      </c>
      <c r="BG3132" s="193">
        <f>IF(N3132="zákl. přenesená",J3132,0)</f>
        <v>0</v>
      </c>
      <c r="BH3132" s="193">
        <f>IF(N3132="sníž. přenesená",J3132,0)</f>
        <v>0</v>
      </c>
      <c r="BI3132" s="193">
        <f>IF(N3132="nulová",J3132,0)</f>
        <v>0</v>
      </c>
      <c r="BJ3132" s="20" t="s">
        <v>82</v>
      </c>
      <c r="BK3132" s="193">
        <f>ROUND(I3132*H3132,2)</f>
        <v>0</v>
      </c>
      <c r="BL3132" s="20" t="s">
        <v>283</v>
      </c>
      <c r="BM3132" s="192" t="s">
        <v>3999</v>
      </c>
    </row>
    <row r="3133" spans="1:65" s="2" customFormat="1" ht="11.25">
      <c r="A3133" s="37"/>
      <c r="B3133" s="38"/>
      <c r="C3133" s="39"/>
      <c r="D3133" s="194" t="s">
        <v>206</v>
      </c>
      <c r="E3133" s="39"/>
      <c r="F3133" s="195" t="s">
        <v>4000</v>
      </c>
      <c r="G3133" s="39"/>
      <c r="H3133" s="39"/>
      <c r="I3133" s="196"/>
      <c r="J3133" s="39"/>
      <c r="K3133" s="39"/>
      <c r="L3133" s="42"/>
      <c r="M3133" s="197"/>
      <c r="N3133" s="198"/>
      <c r="O3133" s="67"/>
      <c r="P3133" s="67"/>
      <c r="Q3133" s="67"/>
      <c r="R3133" s="67"/>
      <c r="S3133" s="67"/>
      <c r="T3133" s="68"/>
      <c r="U3133" s="37"/>
      <c r="V3133" s="37"/>
      <c r="W3133" s="37"/>
      <c r="X3133" s="37"/>
      <c r="Y3133" s="37"/>
      <c r="Z3133" s="37"/>
      <c r="AA3133" s="37"/>
      <c r="AB3133" s="37"/>
      <c r="AC3133" s="37"/>
      <c r="AD3133" s="37"/>
      <c r="AE3133" s="37"/>
      <c r="AT3133" s="20" t="s">
        <v>206</v>
      </c>
      <c r="AU3133" s="20" t="s">
        <v>84</v>
      </c>
    </row>
    <row r="3134" spans="1:65" s="2" customFormat="1" ht="16.5" customHeight="1">
      <c r="A3134" s="37"/>
      <c r="B3134" s="38"/>
      <c r="C3134" s="181" t="s">
        <v>4001</v>
      </c>
      <c r="D3134" s="181" t="s">
        <v>199</v>
      </c>
      <c r="E3134" s="182" t="s">
        <v>4002</v>
      </c>
      <c r="F3134" s="183" t="s">
        <v>4003</v>
      </c>
      <c r="G3134" s="184" t="s">
        <v>202</v>
      </c>
      <c r="H3134" s="185">
        <v>139.35</v>
      </c>
      <c r="I3134" s="186"/>
      <c r="J3134" s="187">
        <f>ROUND(I3134*H3134,2)</f>
        <v>0</v>
      </c>
      <c r="K3134" s="183" t="s">
        <v>203</v>
      </c>
      <c r="L3134" s="42"/>
      <c r="M3134" s="188" t="s">
        <v>28</v>
      </c>
      <c r="N3134" s="189" t="s">
        <v>45</v>
      </c>
      <c r="O3134" s="67"/>
      <c r="P3134" s="190">
        <f>O3134*H3134</f>
        <v>0</v>
      </c>
      <c r="Q3134" s="190">
        <v>1.2E-4</v>
      </c>
      <c r="R3134" s="190">
        <f>Q3134*H3134</f>
        <v>1.6722000000000001E-2</v>
      </c>
      <c r="S3134" s="190">
        <v>0</v>
      </c>
      <c r="T3134" s="191">
        <f>S3134*H3134</f>
        <v>0</v>
      </c>
      <c r="U3134" s="37"/>
      <c r="V3134" s="37"/>
      <c r="W3134" s="37"/>
      <c r="X3134" s="37"/>
      <c r="Y3134" s="37"/>
      <c r="Z3134" s="37"/>
      <c r="AA3134" s="37"/>
      <c r="AB3134" s="37"/>
      <c r="AC3134" s="37"/>
      <c r="AD3134" s="37"/>
      <c r="AE3134" s="37"/>
      <c r="AR3134" s="192" t="s">
        <v>283</v>
      </c>
      <c r="AT3134" s="192" t="s">
        <v>199</v>
      </c>
      <c r="AU3134" s="192" t="s">
        <v>84</v>
      </c>
      <c r="AY3134" s="20" t="s">
        <v>197</v>
      </c>
      <c r="BE3134" s="193">
        <f>IF(N3134="základní",J3134,0)</f>
        <v>0</v>
      </c>
      <c r="BF3134" s="193">
        <f>IF(N3134="snížená",J3134,0)</f>
        <v>0</v>
      </c>
      <c r="BG3134" s="193">
        <f>IF(N3134="zákl. přenesená",J3134,0)</f>
        <v>0</v>
      </c>
      <c r="BH3134" s="193">
        <f>IF(N3134="sníž. přenesená",J3134,0)</f>
        <v>0</v>
      </c>
      <c r="BI3134" s="193">
        <f>IF(N3134="nulová",J3134,0)</f>
        <v>0</v>
      </c>
      <c r="BJ3134" s="20" t="s">
        <v>82</v>
      </c>
      <c r="BK3134" s="193">
        <f>ROUND(I3134*H3134,2)</f>
        <v>0</v>
      </c>
      <c r="BL3134" s="20" t="s">
        <v>283</v>
      </c>
      <c r="BM3134" s="192" t="s">
        <v>4004</v>
      </c>
    </row>
    <row r="3135" spans="1:65" s="2" customFormat="1" ht="11.25">
      <c r="A3135" s="37"/>
      <c r="B3135" s="38"/>
      <c r="C3135" s="39"/>
      <c r="D3135" s="194" t="s">
        <v>206</v>
      </c>
      <c r="E3135" s="39"/>
      <c r="F3135" s="195" t="s">
        <v>4005</v>
      </c>
      <c r="G3135" s="39"/>
      <c r="H3135" s="39"/>
      <c r="I3135" s="196"/>
      <c r="J3135" s="39"/>
      <c r="K3135" s="39"/>
      <c r="L3135" s="42"/>
      <c r="M3135" s="197"/>
      <c r="N3135" s="198"/>
      <c r="O3135" s="67"/>
      <c r="P3135" s="67"/>
      <c r="Q3135" s="67"/>
      <c r="R3135" s="67"/>
      <c r="S3135" s="67"/>
      <c r="T3135" s="68"/>
      <c r="U3135" s="37"/>
      <c r="V3135" s="37"/>
      <c r="W3135" s="37"/>
      <c r="X3135" s="37"/>
      <c r="Y3135" s="37"/>
      <c r="Z3135" s="37"/>
      <c r="AA3135" s="37"/>
      <c r="AB3135" s="37"/>
      <c r="AC3135" s="37"/>
      <c r="AD3135" s="37"/>
      <c r="AE3135" s="37"/>
      <c r="AT3135" s="20" t="s">
        <v>206</v>
      </c>
      <c r="AU3135" s="20" t="s">
        <v>84</v>
      </c>
    </row>
    <row r="3136" spans="1:65" s="15" customFormat="1" ht="11.25">
      <c r="B3136" s="222"/>
      <c r="C3136" s="223"/>
      <c r="D3136" s="201" t="s">
        <v>213</v>
      </c>
      <c r="E3136" s="224" t="s">
        <v>28</v>
      </c>
      <c r="F3136" s="225" t="s">
        <v>3111</v>
      </c>
      <c r="G3136" s="223"/>
      <c r="H3136" s="224" t="s">
        <v>28</v>
      </c>
      <c r="I3136" s="226"/>
      <c r="J3136" s="223"/>
      <c r="K3136" s="223"/>
      <c r="L3136" s="227"/>
      <c r="M3136" s="228"/>
      <c r="N3136" s="229"/>
      <c r="O3136" s="229"/>
      <c r="P3136" s="229"/>
      <c r="Q3136" s="229"/>
      <c r="R3136" s="229"/>
      <c r="S3136" s="229"/>
      <c r="T3136" s="230"/>
      <c r="AT3136" s="231" t="s">
        <v>213</v>
      </c>
      <c r="AU3136" s="231" t="s">
        <v>84</v>
      </c>
      <c r="AV3136" s="15" t="s">
        <v>82</v>
      </c>
      <c r="AW3136" s="15" t="s">
        <v>35</v>
      </c>
      <c r="AX3136" s="15" t="s">
        <v>74</v>
      </c>
      <c r="AY3136" s="231" t="s">
        <v>197</v>
      </c>
    </row>
    <row r="3137" spans="1:65" s="15" customFormat="1" ht="11.25">
      <c r="B3137" s="222"/>
      <c r="C3137" s="223"/>
      <c r="D3137" s="201" t="s">
        <v>213</v>
      </c>
      <c r="E3137" s="224" t="s">
        <v>28</v>
      </c>
      <c r="F3137" s="225" t="s">
        <v>3971</v>
      </c>
      <c r="G3137" s="223"/>
      <c r="H3137" s="224" t="s">
        <v>28</v>
      </c>
      <c r="I3137" s="226"/>
      <c r="J3137" s="223"/>
      <c r="K3137" s="223"/>
      <c r="L3137" s="227"/>
      <c r="M3137" s="228"/>
      <c r="N3137" s="229"/>
      <c r="O3137" s="229"/>
      <c r="P3137" s="229"/>
      <c r="Q3137" s="229"/>
      <c r="R3137" s="229"/>
      <c r="S3137" s="229"/>
      <c r="T3137" s="230"/>
      <c r="AT3137" s="231" t="s">
        <v>213</v>
      </c>
      <c r="AU3137" s="231" t="s">
        <v>84</v>
      </c>
      <c r="AV3137" s="15" t="s">
        <v>82</v>
      </c>
      <c r="AW3137" s="15" t="s">
        <v>35</v>
      </c>
      <c r="AX3137" s="15" t="s">
        <v>74</v>
      </c>
      <c r="AY3137" s="231" t="s">
        <v>197</v>
      </c>
    </row>
    <row r="3138" spans="1:65" s="13" customFormat="1" ht="11.25">
      <c r="B3138" s="199"/>
      <c r="C3138" s="200"/>
      <c r="D3138" s="201" t="s">
        <v>213</v>
      </c>
      <c r="E3138" s="202" t="s">
        <v>28</v>
      </c>
      <c r="F3138" s="203" t="s">
        <v>4006</v>
      </c>
      <c r="G3138" s="200"/>
      <c r="H3138" s="204">
        <v>139.35</v>
      </c>
      <c r="I3138" s="205"/>
      <c r="J3138" s="200"/>
      <c r="K3138" s="200"/>
      <c r="L3138" s="206"/>
      <c r="M3138" s="207"/>
      <c r="N3138" s="208"/>
      <c r="O3138" s="208"/>
      <c r="P3138" s="208"/>
      <c r="Q3138" s="208"/>
      <c r="R3138" s="208"/>
      <c r="S3138" s="208"/>
      <c r="T3138" s="209"/>
      <c r="AT3138" s="210" t="s">
        <v>213</v>
      </c>
      <c r="AU3138" s="210" t="s">
        <v>84</v>
      </c>
      <c r="AV3138" s="13" t="s">
        <v>84</v>
      </c>
      <c r="AW3138" s="13" t="s">
        <v>35</v>
      </c>
      <c r="AX3138" s="13" t="s">
        <v>82</v>
      </c>
      <c r="AY3138" s="210" t="s">
        <v>197</v>
      </c>
    </row>
    <row r="3139" spans="1:65" s="2" customFormat="1" ht="16.5" customHeight="1">
      <c r="A3139" s="37"/>
      <c r="B3139" s="38"/>
      <c r="C3139" s="181" t="s">
        <v>4007</v>
      </c>
      <c r="D3139" s="181" t="s">
        <v>199</v>
      </c>
      <c r="E3139" s="182" t="s">
        <v>4008</v>
      </c>
      <c r="F3139" s="183" t="s">
        <v>4009</v>
      </c>
      <c r="G3139" s="184" t="s">
        <v>202</v>
      </c>
      <c r="H3139" s="185">
        <v>32.81</v>
      </c>
      <c r="I3139" s="186"/>
      <c r="J3139" s="187">
        <f>ROUND(I3139*H3139,2)</f>
        <v>0</v>
      </c>
      <c r="K3139" s="183" t="s">
        <v>203</v>
      </c>
      <c r="L3139" s="42"/>
      <c r="M3139" s="188" t="s">
        <v>28</v>
      </c>
      <c r="N3139" s="189" t="s">
        <v>45</v>
      </c>
      <c r="O3139" s="67"/>
      <c r="P3139" s="190">
        <f>O3139*H3139</f>
        <v>0</v>
      </c>
      <c r="Q3139" s="190">
        <v>0</v>
      </c>
      <c r="R3139" s="190">
        <f>Q3139*H3139</f>
        <v>0</v>
      </c>
      <c r="S3139" s="190">
        <v>0</v>
      </c>
      <c r="T3139" s="191">
        <f>S3139*H3139</f>
        <v>0</v>
      </c>
      <c r="U3139" s="37"/>
      <c r="V3139" s="37"/>
      <c r="W3139" s="37"/>
      <c r="X3139" s="37"/>
      <c r="Y3139" s="37"/>
      <c r="Z3139" s="37"/>
      <c r="AA3139" s="37"/>
      <c r="AB3139" s="37"/>
      <c r="AC3139" s="37"/>
      <c r="AD3139" s="37"/>
      <c r="AE3139" s="37"/>
      <c r="AR3139" s="192" t="s">
        <v>283</v>
      </c>
      <c r="AT3139" s="192" t="s">
        <v>199</v>
      </c>
      <c r="AU3139" s="192" t="s">
        <v>84</v>
      </c>
      <c r="AY3139" s="20" t="s">
        <v>197</v>
      </c>
      <c r="BE3139" s="193">
        <f>IF(N3139="základní",J3139,0)</f>
        <v>0</v>
      </c>
      <c r="BF3139" s="193">
        <f>IF(N3139="snížená",J3139,0)</f>
        <v>0</v>
      </c>
      <c r="BG3139" s="193">
        <f>IF(N3139="zákl. přenesená",J3139,0)</f>
        <v>0</v>
      </c>
      <c r="BH3139" s="193">
        <f>IF(N3139="sníž. přenesená",J3139,0)</f>
        <v>0</v>
      </c>
      <c r="BI3139" s="193">
        <f>IF(N3139="nulová",J3139,0)</f>
        <v>0</v>
      </c>
      <c r="BJ3139" s="20" t="s">
        <v>82</v>
      </c>
      <c r="BK3139" s="193">
        <f>ROUND(I3139*H3139,2)</f>
        <v>0</v>
      </c>
      <c r="BL3139" s="20" t="s">
        <v>283</v>
      </c>
      <c r="BM3139" s="192" t="s">
        <v>4010</v>
      </c>
    </row>
    <row r="3140" spans="1:65" s="2" customFormat="1" ht="11.25">
      <c r="A3140" s="37"/>
      <c r="B3140" s="38"/>
      <c r="C3140" s="39"/>
      <c r="D3140" s="194" t="s">
        <v>206</v>
      </c>
      <c r="E3140" s="39"/>
      <c r="F3140" s="195" t="s">
        <v>4011</v>
      </c>
      <c r="G3140" s="39"/>
      <c r="H3140" s="39"/>
      <c r="I3140" s="196"/>
      <c r="J3140" s="39"/>
      <c r="K3140" s="39"/>
      <c r="L3140" s="42"/>
      <c r="M3140" s="197"/>
      <c r="N3140" s="198"/>
      <c r="O3140" s="67"/>
      <c r="P3140" s="67"/>
      <c r="Q3140" s="67"/>
      <c r="R3140" s="67"/>
      <c r="S3140" s="67"/>
      <c r="T3140" s="68"/>
      <c r="U3140" s="37"/>
      <c r="V3140" s="37"/>
      <c r="W3140" s="37"/>
      <c r="X3140" s="37"/>
      <c r="Y3140" s="37"/>
      <c r="Z3140" s="37"/>
      <c r="AA3140" s="37"/>
      <c r="AB3140" s="37"/>
      <c r="AC3140" s="37"/>
      <c r="AD3140" s="37"/>
      <c r="AE3140" s="37"/>
      <c r="AT3140" s="20" t="s">
        <v>206</v>
      </c>
      <c r="AU3140" s="20" t="s">
        <v>84</v>
      </c>
    </row>
    <row r="3141" spans="1:65" s="15" customFormat="1" ht="11.25">
      <c r="B3141" s="222"/>
      <c r="C3141" s="223"/>
      <c r="D3141" s="201" t="s">
        <v>213</v>
      </c>
      <c r="E3141" s="224" t="s">
        <v>28</v>
      </c>
      <c r="F3141" s="225" t="s">
        <v>725</v>
      </c>
      <c r="G3141" s="223"/>
      <c r="H3141" s="224" t="s">
        <v>28</v>
      </c>
      <c r="I3141" s="226"/>
      <c r="J3141" s="223"/>
      <c r="K3141" s="223"/>
      <c r="L3141" s="227"/>
      <c r="M3141" s="228"/>
      <c r="N3141" s="229"/>
      <c r="O3141" s="229"/>
      <c r="P3141" s="229"/>
      <c r="Q3141" s="229"/>
      <c r="R3141" s="229"/>
      <c r="S3141" s="229"/>
      <c r="T3141" s="230"/>
      <c r="AT3141" s="231" t="s">
        <v>213</v>
      </c>
      <c r="AU3141" s="231" t="s">
        <v>84</v>
      </c>
      <c r="AV3141" s="15" t="s">
        <v>82</v>
      </c>
      <c r="AW3141" s="15" t="s">
        <v>35</v>
      </c>
      <c r="AX3141" s="15" t="s">
        <v>74</v>
      </c>
      <c r="AY3141" s="231" t="s">
        <v>197</v>
      </c>
    </row>
    <row r="3142" spans="1:65" s="15" customFormat="1" ht="11.25">
      <c r="B3142" s="222"/>
      <c r="C3142" s="223"/>
      <c r="D3142" s="201" t="s">
        <v>213</v>
      </c>
      <c r="E3142" s="224" t="s">
        <v>28</v>
      </c>
      <c r="F3142" s="225" t="s">
        <v>4012</v>
      </c>
      <c r="G3142" s="223"/>
      <c r="H3142" s="224" t="s">
        <v>28</v>
      </c>
      <c r="I3142" s="226"/>
      <c r="J3142" s="223"/>
      <c r="K3142" s="223"/>
      <c r="L3142" s="227"/>
      <c r="M3142" s="228"/>
      <c r="N3142" s="229"/>
      <c r="O3142" s="229"/>
      <c r="P3142" s="229"/>
      <c r="Q3142" s="229"/>
      <c r="R3142" s="229"/>
      <c r="S3142" s="229"/>
      <c r="T3142" s="230"/>
      <c r="AT3142" s="231" t="s">
        <v>213</v>
      </c>
      <c r="AU3142" s="231" t="s">
        <v>84</v>
      </c>
      <c r="AV3142" s="15" t="s">
        <v>82</v>
      </c>
      <c r="AW3142" s="15" t="s">
        <v>35</v>
      </c>
      <c r="AX3142" s="15" t="s">
        <v>74</v>
      </c>
      <c r="AY3142" s="231" t="s">
        <v>197</v>
      </c>
    </row>
    <row r="3143" spans="1:65" s="13" customFormat="1" ht="11.25">
      <c r="B3143" s="199"/>
      <c r="C3143" s="200"/>
      <c r="D3143" s="201" t="s">
        <v>213</v>
      </c>
      <c r="E3143" s="202" t="s">
        <v>28</v>
      </c>
      <c r="F3143" s="203" t="s">
        <v>556</v>
      </c>
      <c r="G3143" s="200"/>
      <c r="H3143" s="204">
        <v>30.4</v>
      </c>
      <c r="I3143" s="205"/>
      <c r="J3143" s="200"/>
      <c r="K3143" s="200"/>
      <c r="L3143" s="206"/>
      <c r="M3143" s="207"/>
      <c r="N3143" s="208"/>
      <c r="O3143" s="208"/>
      <c r="P3143" s="208"/>
      <c r="Q3143" s="208"/>
      <c r="R3143" s="208"/>
      <c r="S3143" s="208"/>
      <c r="T3143" s="209"/>
      <c r="AT3143" s="210" t="s">
        <v>213</v>
      </c>
      <c r="AU3143" s="210" t="s">
        <v>84</v>
      </c>
      <c r="AV3143" s="13" t="s">
        <v>84</v>
      </c>
      <c r="AW3143" s="13" t="s">
        <v>35</v>
      </c>
      <c r="AX3143" s="13" t="s">
        <v>74</v>
      </c>
      <c r="AY3143" s="210" t="s">
        <v>197</v>
      </c>
    </row>
    <row r="3144" spans="1:65" s="13" customFormat="1" ht="11.25">
      <c r="B3144" s="199"/>
      <c r="C3144" s="200"/>
      <c r="D3144" s="201" t="s">
        <v>213</v>
      </c>
      <c r="E3144" s="202" t="s">
        <v>28</v>
      </c>
      <c r="F3144" s="203" t="s">
        <v>4013</v>
      </c>
      <c r="G3144" s="200"/>
      <c r="H3144" s="204">
        <v>2.41</v>
      </c>
      <c r="I3144" s="205"/>
      <c r="J3144" s="200"/>
      <c r="K3144" s="200"/>
      <c r="L3144" s="206"/>
      <c r="M3144" s="207"/>
      <c r="N3144" s="208"/>
      <c r="O3144" s="208"/>
      <c r="P3144" s="208"/>
      <c r="Q3144" s="208"/>
      <c r="R3144" s="208"/>
      <c r="S3144" s="208"/>
      <c r="T3144" s="209"/>
      <c r="AT3144" s="210" t="s">
        <v>213</v>
      </c>
      <c r="AU3144" s="210" t="s">
        <v>84</v>
      </c>
      <c r="AV3144" s="13" t="s">
        <v>84</v>
      </c>
      <c r="AW3144" s="13" t="s">
        <v>35</v>
      </c>
      <c r="AX3144" s="13" t="s">
        <v>74</v>
      </c>
      <c r="AY3144" s="210" t="s">
        <v>197</v>
      </c>
    </row>
    <row r="3145" spans="1:65" s="14" customFormat="1" ht="11.25">
      <c r="B3145" s="211"/>
      <c r="C3145" s="212"/>
      <c r="D3145" s="201" t="s">
        <v>213</v>
      </c>
      <c r="E3145" s="213" t="s">
        <v>28</v>
      </c>
      <c r="F3145" s="214" t="s">
        <v>226</v>
      </c>
      <c r="G3145" s="212"/>
      <c r="H3145" s="215">
        <v>32.81</v>
      </c>
      <c r="I3145" s="216"/>
      <c r="J3145" s="212"/>
      <c r="K3145" s="212"/>
      <c r="L3145" s="217"/>
      <c r="M3145" s="218"/>
      <c r="N3145" s="219"/>
      <c r="O3145" s="219"/>
      <c r="P3145" s="219"/>
      <c r="Q3145" s="219"/>
      <c r="R3145" s="219"/>
      <c r="S3145" s="219"/>
      <c r="T3145" s="220"/>
      <c r="AT3145" s="221" t="s">
        <v>213</v>
      </c>
      <c r="AU3145" s="221" t="s">
        <v>84</v>
      </c>
      <c r="AV3145" s="14" t="s">
        <v>204</v>
      </c>
      <c r="AW3145" s="14" t="s">
        <v>35</v>
      </c>
      <c r="AX3145" s="14" t="s">
        <v>82</v>
      </c>
      <c r="AY3145" s="221" t="s">
        <v>197</v>
      </c>
    </row>
    <row r="3146" spans="1:65" s="2" customFormat="1" ht="11.25">
      <c r="A3146" s="37"/>
      <c r="B3146" s="38"/>
      <c r="C3146" s="39"/>
      <c r="D3146" s="201" t="s">
        <v>1651</v>
      </c>
      <c r="E3146" s="39"/>
      <c r="F3146" s="257" t="s">
        <v>1664</v>
      </c>
      <c r="G3146" s="39"/>
      <c r="H3146" s="39"/>
      <c r="I3146" s="39"/>
      <c r="J3146" s="39"/>
      <c r="K3146" s="39"/>
      <c r="L3146" s="42"/>
      <c r="M3146" s="197"/>
      <c r="N3146" s="198"/>
      <c r="O3146" s="67"/>
      <c r="P3146" s="67"/>
      <c r="Q3146" s="67"/>
      <c r="R3146" s="67"/>
      <c r="S3146" s="67"/>
      <c r="T3146" s="68"/>
      <c r="U3146" s="37"/>
      <c r="V3146" s="37"/>
      <c r="W3146" s="37"/>
      <c r="X3146" s="37"/>
      <c r="Y3146" s="37"/>
      <c r="Z3146" s="37"/>
      <c r="AA3146" s="37"/>
      <c r="AB3146" s="37"/>
      <c r="AC3146" s="37"/>
      <c r="AD3146" s="37"/>
      <c r="AE3146" s="37"/>
      <c r="AU3146" s="20" t="s">
        <v>84</v>
      </c>
    </row>
    <row r="3147" spans="1:65" s="2" customFormat="1" ht="11.25">
      <c r="A3147" s="37"/>
      <c r="B3147" s="38"/>
      <c r="C3147" s="39"/>
      <c r="D3147" s="201" t="s">
        <v>1651</v>
      </c>
      <c r="E3147" s="39"/>
      <c r="F3147" s="258" t="s">
        <v>1665</v>
      </c>
      <c r="G3147" s="39"/>
      <c r="H3147" s="259">
        <v>30.4</v>
      </c>
      <c r="I3147" s="39"/>
      <c r="J3147" s="39"/>
      <c r="K3147" s="39"/>
      <c r="L3147" s="42"/>
      <c r="M3147" s="197"/>
      <c r="N3147" s="198"/>
      <c r="O3147" s="67"/>
      <c r="P3147" s="67"/>
      <c r="Q3147" s="67"/>
      <c r="R3147" s="67"/>
      <c r="S3147" s="67"/>
      <c r="T3147" s="68"/>
      <c r="U3147" s="37"/>
      <c r="V3147" s="37"/>
      <c r="W3147" s="37"/>
      <c r="X3147" s="37"/>
      <c r="Y3147" s="37"/>
      <c r="Z3147" s="37"/>
      <c r="AA3147" s="37"/>
      <c r="AB3147" s="37"/>
      <c r="AC3147" s="37"/>
      <c r="AD3147" s="37"/>
      <c r="AE3147" s="37"/>
      <c r="AU3147" s="20" t="s">
        <v>84</v>
      </c>
    </row>
    <row r="3148" spans="1:65" s="2" customFormat="1" ht="16.5" customHeight="1">
      <c r="A3148" s="37"/>
      <c r="B3148" s="38"/>
      <c r="C3148" s="181" t="s">
        <v>4014</v>
      </c>
      <c r="D3148" s="181" t="s">
        <v>199</v>
      </c>
      <c r="E3148" s="182" t="s">
        <v>4015</v>
      </c>
      <c r="F3148" s="183" t="s">
        <v>4016</v>
      </c>
      <c r="G3148" s="184" t="s">
        <v>202</v>
      </c>
      <c r="H3148" s="185">
        <v>32.81</v>
      </c>
      <c r="I3148" s="186"/>
      <c r="J3148" s="187">
        <f>ROUND(I3148*H3148,2)</f>
        <v>0</v>
      </c>
      <c r="K3148" s="183" t="s">
        <v>203</v>
      </c>
      <c r="L3148" s="42"/>
      <c r="M3148" s="188" t="s">
        <v>28</v>
      </c>
      <c r="N3148" s="189" t="s">
        <v>45</v>
      </c>
      <c r="O3148" s="67"/>
      <c r="P3148" s="190">
        <f>O3148*H3148</f>
        <v>0</v>
      </c>
      <c r="Q3148" s="190">
        <v>3.8000000000000002E-4</v>
      </c>
      <c r="R3148" s="190">
        <f>Q3148*H3148</f>
        <v>1.2467800000000001E-2</v>
      </c>
      <c r="S3148" s="190">
        <v>0</v>
      </c>
      <c r="T3148" s="191">
        <f>S3148*H3148</f>
        <v>0</v>
      </c>
      <c r="U3148" s="37"/>
      <c r="V3148" s="37"/>
      <c r="W3148" s="37"/>
      <c r="X3148" s="37"/>
      <c r="Y3148" s="37"/>
      <c r="Z3148" s="37"/>
      <c r="AA3148" s="37"/>
      <c r="AB3148" s="37"/>
      <c r="AC3148" s="37"/>
      <c r="AD3148" s="37"/>
      <c r="AE3148" s="37"/>
      <c r="AR3148" s="192" t="s">
        <v>283</v>
      </c>
      <c r="AT3148" s="192" t="s">
        <v>199</v>
      </c>
      <c r="AU3148" s="192" t="s">
        <v>84</v>
      </c>
      <c r="AY3148" s="20" t="s">
        <v>197</v>
      </c>
      <c r="BE3148" s="193">
        <f>IF(N3148="základní",J3148,0)</f>
        <v>0</v>
      </c>
      <c r="BF3148" s="193">
        <f>IF(N3148="snížená",J3148,0)</f>
        <v>0</v>
      </c>
      <c r="BG3148" s="193">
        <f>IF(N3148="zákl. přenesená",J3148,0)</f>
        <v>0</v>
      </c>
      <c r="BH3148" s="193">
        <f>IF(N3148="sníž. přenesená",J3148,0)</f>
        <v>0</v>
      </c>
      <c r="BI3148" s="193">
        <f>IF(N3148="nulová",J3148,0)</f>
        <v>0</v>
      </c>
      <c r="BJ3148" s="20" t="s">
        <v>82</v>
      </c>
      <c r="BK3148" s="193">
        <f>ROUND(I3148*H3148,2)</f>
        <v>0</v>
      </c>
      <c r="BL3148" s="20" t="s">
        <v>283</v>
      </c>
      <c r="BM3148" s="192" t="s">
        <v>4017</v>
      </c>
    </row>
    <row r="3149" spans="1:65" s="2" customFormat="1" ht="11.25">
      <c r="A3149" s="37"/>
      <c r="B3149" s="38"/>
      <c r="C3149" s="39"/>
      <c r="D3149" s="194" t="s">
        <v>206</v>
      </c>
      <c r="E3149" s="39"/>
      <c r="F3149" s="195" t="s">
        <v>4018</v>
      </c>
      <c r="G3149" s="39"/>
      <c r="H3149" s="39"/>
      <c r="I3149" s="196"/>
      <c r="J3149" s="39"/>
      <c r="K3149" s="39"/>
      <c r="L3149" s="42"/>
      <c r="M3149" s="197"/>
      <c r="N3149" s="198"/>
      <c r="O3149" s="67"/>
      <c r="P3149" s="67"/>
      <c r="Q3149" s="67"/>
      <c r="R3149" s="67"/>
      <c r="S3149" s="67"/>
      <c r="T3149" s="68"/>
      <c r="U3149" s="37"/>
      <c r="V3149" s="37"/>
      <c r="W3149" s="37"/>
      <c r="X3149" s="37"/>
      <c r="Y3149" s="37"/>
      <c r="Z3149" s="37"/>
      <c r="AA3149" s="37"/>
      <c r="AB3149" s="37"/>
      <c r="AC3149" s="37"/>
      <c r="AD3149" s="37"/>
      <c r="AE3149" s="37"/>
      <c r="AT3149" s="20" t="s">
        <v>206</v>
      </c>
      <c r="AU3149" s="20" t="s">
        <v>84</v>
      </c>
    </row>
    <row r="3150" spans="1:65" s="15" customFormat="1" ht="11.25">
      <c r="B3150" s="222"/>
      <c r="C3150" s="223"/>
      <c r="D3150" s="201" t="s">
        <v>213</v>
      </c>
      <c r="E3150" s="224" t="s">
        <v>28</v>
      </c>
      <c r="F3150" s="225" t="s">
        <v>725</v>
      </c>
      <c r="G3150" s="223"/>
      <c r="H3150" s="224" t="s">
        <v>28</v>
      </c>
      <c r="I3150" s="226"/>
      <c r="J3150" s="223"/>
      <c r="K3150" s="223"/>
      <c r="L3150" s="227"/>
      <c r="M3150" s="228"/>
      <c r="N3150" s="229"/>
      <c r="O3150" s="229"/>
      <c r="P3150" s="229"/>
      <c r="Q3150" s="229"/>
      <c r="R3150" s="229"/>
      <c r="S3150" s="229"/>
      <c r="T3150" s="230"/>
      <c r="AT3150" s="231" t="s">
        <v>213</v>
      </c>
      <c r="AU3150" s="231" t="s">
        <v>84</v>
      </c>
      <c r="AV3150" s="15" t="s">
        <v>82</v>
      </c>
      <c r="AW3150" s="15" t="s">
        <v>35</v>
      </c>
      <c r="AX3150" s="15" t="s">
        <v>74</v>
      </c>
      <c r="AY3150" s="231" t="s">
        <v>197</v>
      </c>
    </row>
    <row r="3151" spans="1:65" s="15" customFormat="1" ht="11.25">
      <c r="B3151" s="222"/>
      <c r="C3151" s="223"/>
      <c r="D3151" s="201" t="s">
        <v>213</v>
      </c>
      <c r="E3151" s="224" t="s">
        <v>28</v>
      </c>
      <c r="F3151" s="225" t="s">
        <v>4012</v>
      </c>
      <c r="G3151" s="223"/>
      <c r="H3151" s="224" t="s">
        <v>28</v>
      </c>
      <c r="I3151" s="226"/>
      <c r="J3151" s="223"/>
      <c r="K3151" s="223"/>
      <c r="L3151" s="227"/>
      <c r="M3151" s="228"/>
      <c r="N3151" s="229"/>
      <c r="O3151" s="229"/>
      <c r="P3151" s="229"/>
      <c r="Q3151" s="229"/>
      <c r="R3151" s="229"/>
      <c r="S3151" s="229"/>
      <c r="T3151" s="230"/>
      <c r="AT3151" s="231" t="s">
        <v>213</v>
      </c>
      <c r="AU3151" s="231" t="s">
        <v>84</v>
      </c>
      <c r="AV3151" s="15" t="s">
        <v>82</v>
      </c>
      <c r="AW3151" s="15" t="s">
        <v>35</v>
      </c>
      <c r="AX3151" s="15" t="s">
        <v>74</v>
      </c>
      <c r="AY3151" s="231" t="s">
        <v>197</v>
      </c>
    </row>
    <row r="3152" spans="1:65" s="13" customFormat="1" ht="11.25">
      <c r="B3152" s="199"/>
      <c r="C3152" s="200"/>
      <c r="D3152" s="201" t="s">
        <v>213</v>
      </c>
      <c r="E3152" s="202" t="s">
        <v>28</v>
      </c>
      <c r="F3152" s="203" t="s">
        <v>556</v>
      </c>
      <c r="G3152" s="200"/>
      <c r="H3152" s="204">
        <v>30.4</v>
      </c>
      <c r="I3152" s="205"/>
      <c r="J3152" s="200"/>
      <c r="K3152" s="200"/>
      <c r="L3152" s="206"/>
      <c r="M3152" s="207"/>
      <c r="N3152" s="208"/>
      <c r="O3152" s="208"/>
      <c r="P3152" s="208"/>
      <c r="Q3152" s="208"/>
      <c r="R3152" s="208"/>
      <c r="S3152" s="208"/>
      <c r="T3152" s="209"/>
      <c r="AT3152" s="210" t="s">
        <v>213</v>
      </c>
      <c r="AU3152" s="210" t="s">
        <v>84</v>
      </c>
      <c r="AV3152" s="13" t="s">
        <v>84</v>
      </c>
      <c r="AW3152" s="13" t="s">
        <v>35</v>
      </c>
      <c r="AX3152" s="13" t="s">
        <v>74</v>
      </c>
      <c r="AY3152" s="210" t="s">
        <v>197</v>
      </c>
    </row>
    <row r="3153" spans="1:65" s="13" customFormat="1" ht="11.25">
      <c r="B3153" s="199"/>
      <c r="C3153" s="200"/>
      <c r="D3153" s="201" t="s">
        <v>213</v>
      </c>
      <c r="E3153" s="202" t="s">
        <v>28</v>
      </c>
      <c r="F3153" s="203" t="s">
        <v>4013</v>
      </c>
      <c r="G3153" s="200"/>
      <c r="H3153" s="204">
        <v>2.41</v>
      </c>
      <c r="I3153" s="205"/>
      <c r="J3153" s="200"/>
      <c r="K3153" s="200"/>
      <c r="L3153" s="206"/>
      <c r="M3153" s="207"/>
      <c r="N3153" s="208"/>
      <c r="O3153" s="208"/>
      <c r="P3153" s="208"/>
      <c r="Q3153" s="208"/>
      <c r="R3153" s="208"/>
      <c r="S3153" s="208"/>
      <c r="T3153" s="209"/>
      <c r="AT3153" s="210" t="s">
        <v>213</v>
      </c>
      <c r="AU3153" s="210" t="s">
        <v>84</v>
      </c>
      <c r="AV3153" s="13" t="s">
        <v>84</v>
      </c>
      <c r="AW3153" s="13" t="s">
        <v>35</v>
      </c>
      <c r="AX3153" s="13" t="s">
        <v>74</v>
      </c>
      <c r="AY3153" s="210" t="s">
        <v>197</v>
      </c>
    </row>
    <row r="3154" spans="1:65" s="14" customFormat="1" ht="11.25">
      <c r="B3154" s="211"/>
      <c r="C3154" s="212"/>
      <c r="D3154" s="201" t="s">
        <v>213</v>
      </c>
      <c r="E3154" s="213" t="s">
        <v>28</v>
      </c>
      <c r="F3154" s="214" t="s">
        <v>226</v>
      </c>
      <c r="G3154" s="212"/>
      <c r="H3154" s="215">
        <v>32.81</v>
      </c>
      <c r="I3154" s="216"/>
      <c r="J3154" s="212"/>
      <c r="K3154" s="212"/>
      <c r="L3154" s="217"/>
      <c r="M3154" s="218"/>
      <c r="N3154" s="219"/>
      <c r="O3154" s="219"/>
      <c r="P3154" s="219"/>
      <c r="Q3154" s="219"/>
      <c r="R3154" s="219"/>
      <c r="S3154" s="219"/>
      <c r="T3154" s="220"/>
      <c r="AT3154" s="221" t="s">
        <v>213</v>
      </c>
      <c r="AU3154" s="221" t="s">
        <v>84</v>
      </c>
      <c r="AV3154" s="14" t="s">
        <v>204</v>
      </c>
      <c r="AW3154" s="14" t="s">
        <v>35</v>
      </c>
      <c r="AX3154" s="14" t="s">
        <v>82</v>
      </c>
      <c r="AY3154" s="221" t="s">
        <v>197</v>
      </c>
    </row>
    <row r="3155" spans="1:65" s="2" customFormat="1" ht="11.25">
      <c r="A3155" s="37"/>
      <c r="B3155" s="38"/>
      <c r="C3155" s="39"/>
      <c r="D3155" s="201" t="s">
        <v>1651</v>
      </c>
      <c r="E3155" s="39"/>
      <c r="F3155" s="257" t="s">
        <v>1664</v>
      </c>
      <c r="G3155" s="39"/>
      <c r="H3155" s="39"/>
      <c r="I3155" s="39"/>
      <c r="J3155" s="39"/>
      <c r="K3155" s="39"/>
      <c r="L3155" s="42"/>
      <c r="M3155" s="197"/>
      <c r="N3155" s="198"/>
      <c r="O3155" s="67"/>
      <c r="P3155" s="67"/>
      <c r="Q3155" s="67"/>
      <c r="R3155" s="67"/>
      <c r="S3155" s="67"/>
      <c r="T3155" s="68"/>
      <c r="U3155" s="37"/>
      <c r="V3155" s="37"/>
      <c r="W3155" s="37"/>
      <c r="X3155" s="37"/>
      <c r="Y3155" s="37"/>
      <c r="Z3155" s="37"/>
      <c r="AA3155" s="37"/>
      <c r="AB3155" s="37"/>
      <c r="AC3155" s="37"/>
      <c r="AD3155" s="37"/>
      <c r="AE3155" s="37"/>
      <c r="AU3155" s="20" t="s">
        <v>84</v>
      </c>
    </row>
    <row r="3156" spans="1:65" s="2" customFormat="1" ht="11.25">
      <c r="A3156" s="37"/>
      <c r="B3156" s="38"/>
      <c r="C3156" s="39"/>
      <c r="D3156" s="201" t="s">
        <v>1651</v>
      </c>
      <c r="E3156" s="39"/>
      <c r="F3156" s="258" t="s">
        <v>1665</v>
      </c>
      <c r="G3156" s="39"/>
      <c r="H3156" s="259">
        <v>30.4</v>
      </c>
      <c r="I3156" s="39"/>
      <c r="J3156" s="39"/>
      <c r="K3156" s="39"/>
      <c r="L3156" s="42"/>
      <c r="M3156" s="197"/>
      <c r="N3156" s="198"/>
      <c r="O3156" s="67"/>
      <c r="P3156" s="67"/>
      <c r="Q3156" s="67"/>
      <c r="R3156" s="67"/>
      <c r="S3156" s="67"/>
      <c r="T3156" s="68"/>
      <c r="U3156" s="37"/>
      <c r="V3156" s="37"/>
      <c r="W3156" s="37"/>
      <c r="X3156" s="37"/>
      <c r="Y3156" s="37"/>
      <c r="Z3156" s="37"/>
      <c r="AA3156" s="37"/>
      <c r="AB3156" s="37"/>
      <c r="AC3156" s="37"/>
      <c r="AD3156" s="37"/>
      <c r="AE3156" s="37"/>
      <c r="AU3156" s="20" t="s">
        <v>84</v>
      </c>
    </row>
    <row r="3157" spans="1:65" s="2" customFormat="1" ht="24.2" customHeight="1">
      <c r="A3157" s="37"/>
      <c r="B3157" s="38"/>
      <c r="C3157" s="181" t="s">
        <v>4019</v>
      </c>
      <c r="D3157" s="181" t="s">
        <v>199</v>
      </c>
      <c r="E3157" s="182" t="s">
        <v>4020</v>
      </c>
      <c r="F3157" s="183" t="s">
        <v>4021</v>
      </c>
      <c r="G3157" s="184" t="s">
        <v>202</v>
      </c>
      <c r="H3157" s="185">
        <v>32.81</v>
      </c>
      <c r="I3157" s="186"/>
      <c r="J3157" s="187">
        <f>ROUND(I3157*H3157,2)</f>
        <v>0</v>
      </c>
      <c r="K3157" s="183" t="s">
        <v>203</v>
      </c>
      <c r="L3157" s="42"/>
      <c r="M3157" s="188" t="s">
        <v>28</v>
      </c>
      <c r="N3157" s="189" t="s">
        <v>45</v>
      </c>
      <c r="O3157" s="67"/>
      <c r="P3157" s="190">
        <f>O3157*H3157</f>
        <v>0</v>
      </c>
      <c r="Q3157" s="190">
        <v>1.7000000000000001E-4</v>
      </c>
      <c r="R3157" s="190">
        <f>Q3157*H3157</f>
        <v>5.5777000000000005E-3</v>
      </c>
      <c r="S3157" s="190">
        <v>0</v>
      </c>
      <c r="T3157" s="191">
        <f>S3157*H3157</f>
        <v>0</v>
      </c>
      <c r="U3157" s="37"/>
      <c r="V3157" s="37"/>
      <c r="W3157" s="37"/>
      <c r="X3157" s="37"/>
      <c r="Y3157" s="37"/>
      <c r="Z3157" s="37"/>
      <c r="AA3157" s="37"/>
      <c r="AB3157" s="37"/>
      <c r="AC3157" s="37"/>
      <c r="AD3157" s="37"/>
      <c r="AE3157" s="37"/>
      <c r="AR3157" s="192" t="s">
        <v>283</v>
      </c>
      <c r="AT3157" s="192" t="s">
        <v>199</v>
      </c>
      <c r="AU3157" s="192" t="s">
        <v>84</v>
      </c>
      <c r="AY3157" s="20" t="s">
        <v>197</v>
      </c>
      <c r="BE3157" s="193">
        <f>IF(N3157="základní",J3157,0)</f>
        <v>0</v>
      </c>
      <c r="BF3157" s="193">
        <f>IF(N3157="snížená",J3157,0)</f>
        <v>0</v>
      </c>
      <c r="BG3157" s="193">
        <f>IF(N3157="zákl. přenesená",J3157,0)</f>
        <v>0</v>
      </c>
      <c r="BH3157" s="193">
        <f>IF(N3157="sníž. přenesená",J3157,0)</f>
        <v>0</v>
      </c>
      <c r="BI3157" s="193">
        <f>IF(N3157="nulová",J3157,0)</f>
        <v>0</v>
      </c>
      <c r="BJ3157" s="20" t="s">
        <v>82</v>
      </c>
      <c r="BK3157" s="193">
        <f>ROUND(I3157*H3157,2)</f>
        <v>0</v>
      </c>
      <c r="BL3157" s="20" t="s">
        <v>283</v>
      </c>
      <c r="BM3157" s="192" t="s">
        <v>4022</v>
      </c>
    </row>
    <row r="3158" spans="1:65" s="2" customFormat="1" ht="11.25">
      <c r="A3158" s="37"/>
      <c r="B3158" s="38"/>
      <c r="C3158" s="39"/>
      <c r="D3158" s="194" t="s">
        <v>206</v>
      </c>
      <c r="E3158" s="39"/>
      <c r="F3158" s="195" t="s">
        <v>4023</v>
      </c>
      <c r="G3158" s="39"/>
      <c r="H3158" s="39"/>
      <c r="I3158" s="196"/>
      <c r="J3158" s="39"/>
      <c r="K3158" s="39"/>
      <c r="L3158" s="42"/>
      <c r="M3158" s="197"/>
      <c r="N3158" s="198"/>
      <c r="O3158" s="67"/>
      <c r="P3158" s="67"/>
      <c r="Q3158" s="67"/>
      <c r="R3158" s="67"/>
      <c r="S3158" s="67"/>
      <c r="T3158" s="68"/>
      <c r="U3158" s="37"/>
      <c r="V3158" s="37"/>
      <c r="W3158" s="37"/>
      <c r="X3158" s="37"/>
      <c r="Y3158" s="37"/>
      <c r="Z3158" s="37"/>
      <c r="AA3158" s="37"/>
      <c r="AB3158" s="37"/>
      <c r="AC3158" s="37"/>
      <c r="AD3158" s="37"/>
      <c r="AE3158" s="37"/>
      <c r="AT3158" s="20" t="s">
        <v>206</v>
      </c>
      <c r="AU3158" s="20" t="s">
        <v>84</v>
      </c>
    </row>
    <row r="3159" spans="1:65" s="12" customFormat="1" ht="22.9" customHeight="1">
      <c r="B3159" s="165"/>
      <c r="C3159" s="166"/>
      <c r="D3159" s="167" t="s">
        <v>73</v>
      </c>
      <c r="E3159" s="179" t="s">
        <v>4024</v>
      </c>
      <c r="F3159" s="179" t="s">
        <v>4025</v>
      </c>
      <c r="G3159" s="166"/>
      <c r="H3159" s="166"/>
      <c r="I3159" s="169"/>
      <c r="J3159" s="180">
        <f>BK3159</f>
        <v>0</v>
      </c>
      <c r="K3159" s="166"/>
      <c r="L3159" s="171"/>
      <c r="M3159" s="172"/>
      <c r="N3159" s="173"/>
      <c r="O3159" s="173"/>
      <c r="P3159" s="174">
        <f>SUM(P3160:P3226)</f>
        <v>0</v>
      </c>
      <c r="Q3159" s="173"/>
      <c r="R3159" s="174">
        <f>SUM(R3160:R3226)</f>
        <v>1.97245206</v>
      </c>
      <c r="S3159" s="173"/>
      <c r="T3159" s="175">
        <f>SUM(T3160:T3226)</f>
        <v>0</v>
      </c>
      <c r="AR3159" s="176" t="s">
        <v>84</v>
      </c>
      <c r="AT3159" s="177" t="s">
        <v>73</v>
      </c>
      <c r="AU3159" s="177" t="s">
        <v>82</v>
      </c>
      <c r="AY3159" s="176" t="s">
        <v>197</v>
      </c>
      <c r="BK3159" s="178">
        <f>SUM(BK3160:BK3226)</f>
        <v>0</v>
      </c>
    </row>
    <row r="3160" spans="1:65" s="2" customFormat="1" ht="16.5" customHeight="1">
      <c r="A3160" s="37"/>
      <c r="B3160" s="38"/>
      <c r="C3160" s="181" t="s">
        <v>4026</v>
      </c>
      <c r="D3160" s="181" t="s">
        <v>199</v>
      </c>
      <c r="E3160" s="182" t="s">
        <v>4027</v>
      </c>
      <c r="F3160" s="183" t="s">
        <v>4028</v>
      </c>
      <c r="G3160" s="184" t="s">
        <v>202</v>
      </c>
      <c r="H3160" s="185">
        <v>2407.9499999999998</v>
      </c>
      <c r="I3160" s="186"/>
      <c r="J3160" s="187">
        <f>ROUND(I3160*H3160,2)</f>
        <v>0</v>
      </c>
      <c r="K3160" s="183" t="s">
        <v>203</v>
      </c>
      <c r="L3160" s="42"/>
      <c r="M3160" s="188" t="s">
        <v>28</v>
      </c>
      <c r="N3160" s="189" t="s">
        <v>45</v>
      </c>
      <c r="O3160" s="67"/>
      <c r="P3160" s="190">
        <f>O3160*H3160</f>
        <v>0</v>
      </c>
      <c r="Q3160" s="190">
        <v>2.1000000000000001E-4</v>
      </c>
      <c r="R3160" s="190">
        <f>Q3160*H3160</f>
        <v>0.50566949999999999</v>
      </c>
      <c r="S3160" s="190">
        <v>0</v>
      </c>
      <c r="T3160" s="191">
        <f>S3160*H3160</f>
        <v>0</v>
      </c>
      <c r="U3160" s="37"/>
      <c r="V3160" s="37"/>
      <c r="W3160" s="37"/>
      <c r="X3160" s="37"/>
      <c r="Y3160" s="37"/>
      <c r="Z3160" s="37"/>
      <c r="AA3160" s="37"/>
      <c r="AB3160" s="37"/>
      <c r="AC3160" s="37"/>
      <c r="AD3160" s="37"/>
      <c r="AE3160" s="37"/>
      <c r="AR3160" s="192" t="s">
        <v>283</v>
      </c>
      <c r="AT3160" s="192" t="s">
        <v>199</v>
      </c>
      <c r="AU3160" s="192" t="s">
        <v>84</v>
      </c>
      <c r="AY3160" s="20" t="s">
        <v>197</v>
      </c>
      <c r="BE3160" s="193">
        <f>IF(N3160="základní",J3160,0)</f>
        <v>0</v>
      </c>
      <c r="BF3160" s="193">
        <f>IF(N3160="snížená",J3160,0)</f>
        <v>0</v>
      </c>
      <c r="BG3160" s="193">
        <f>IF(N3160="zákl. přenesená",J3160,0)</f>
        <v>0</v>
      </c>
      <c r="BH3160" s="193">
        <f>IF(N3160="sníž. přenesená",J3160,0)</f>
        <v>0</v>
      </c>
      <c r="BI3160" s="193">
        <f>IF(N3160="nulová",J3160,0)</f>
        <v>0</v>
      </c>
      <c r="BJ3160" s="20" t="s">
        <v>82</v>
      </c>
      <c r="BK3160" s="193">
        <f>ROUND(I3160*H3160,2)</f>
        <v>0</v>
      </c>
      <c r="BL3160" s="20" t="s">
        <v>283</v>
      </c>
      <c r="BM3160" s="192" t="s">
        <v>4029</v>
      </c>
    </row>
    <row r="3161" spans="1:65" s="2" customFormat="1" ht="11.25">
      <c r="A3161" s="37"/>
      <c r="B3161" s="38"/>
      <c r="C3161" s="39"/>
      <c r="D3161" s="194" t="s">
        <v>206</v>
      </c>
      <c r="E3161" s="39"/>
      <c r="F3161" s="195" t="s">
        <v>4030</v>
      </c>
      <c r="G3161" s="39"/>
      <c r="H3161" s="39"/>
      <c r="I3161" s="196"/>
      <c r="J3161" s="39"/>
      <c r="K3161" s="39"/>
      <c r="L3161" s="42"/>
      <c r="M3161" s="197"/>
      <c r="N3161" s="198"/>
      <c r="O3161" s="67"/>
      <c r="P3161" s="67"/>
      <c r="Q3161" s="67"/>
      <c r="R3161" s="67"/>
      <c r="S3161" s="67"/>
      <c r="T3161" s="68"/>
      <c r="U3161" s="37"/>
      <c r="V3161" s="37"/>
      <c r="W3161" s="37"/>
      <c r="X3161" s="37"/>
      <c r="Y3161" s="37"/>
      <c r="Z3161" s="37"/>
      <c r="AA3161" s="37"/>
      <c r="AB3161" s="37"/>
      <c r="AC3161" s="37"/>
      <c r="AD3161" s="37"/>
      <c r="AE3161" s="37"/>
      <c r="AT3161" s="20" t="s">
        <v>206</v>
      </c>
      <c r="AU3161" s="20" t="s">
        <v>84</v>
      </c>
    </row>
    <row r="3162" spans="1:65" s="15" customFormat="1" ht="11.25">
      <c r="B3162" s="222"/>
      <c r="C3162" s="223"/>
      <c r="D3162" s="201" t="s">
        <v>213</v>
      </c>
      <c r="E3162" s="224" t="s">
        <v>28</v>
      </c>
      <c r="F3162" s="225" t="s">
        <v>1245</v>
      </c>
      <c r="G3162" s="223"/>
      <c r="H3162" s="224" t="s">
        <v>28</v>
      </c>
      <c r="I3162" s="226"/>
      <c r="J3162" s="223"/>
      <c r="K3162" s="223"/>
      <c r="L3162" s="227"/>
      <c r="M3162" s="228"/>
      <c r="N3162" s="229"/>
      <c r="O3162" s="229"/>
      <c r="P3162" s="229"/>
      <c r="Q3162" s="229"/>
      <c r="R3162" s="229"/>
      <c r="S3162" s="229"/>
      <c r="T3162" s="230"/>
      <c r="AT3162" s="231" t="s">
        <v>213</v>
      </c>
      <c r="AU3162" s="231" t="s">
        <v>84</v>
      </c>
      <c r="AV3162" s="15" t="s">
        <v>82</v>
      </c>
      <c r="AW3162" s="15" t="s">
        <v>35</v>
      </c>
      <c r="AX3162" s="15" t="s">
        <v>74</v>
      </c>
      <c r="AY3162" s="231" t="s">
        <v>197</v>
      </c>
    </row>
    <row r="3163" spans="1:65" s="13" customFormat="1" ht="11.25">
      <c r="B3163" s="199"/>
      <c r="C3163" s="200"/>
      <c r="D3163" s="201" t="s">
        <v>213</v>
      </c>
      <c r="E3163" s="202" t="s">
        <v>28</v>
      </c>
      <c r="F3163" s="203" t="s">
        <v>4031</v>
      </c>
      <c r="G3163" s="200"/>
      <c r="H3163" s="204">
        <v>257.18799999999999</v>
      </c>
      <c r="I3163" s="205"/>
      <c r="J3163" s="200"/>
      <c r="K3163" s="200"/>
      <c r="L3163" s="206"/>
      <c r="M3163" s="207"/>
      <c r="N3163" s="208"/>
      <c r="O3163" s="208"/>
      <c r="P3163" s="208"/>
      <c r="Q3163" s="208"/>
      <c r="R3163" s="208"/>
      <c r="S3163" s="208"/>
      <c r="T3163" s="209"/>
      <c r="AT3163" s="210" t="s">
        <v>213</v>
      </c>
      <c r="AU3163" s="210" t="s">
        <v>84</v>
      </c>
      <c r="AV3163" s="13" t="s">
        <v>84</v>
      </c>
      <c r="AW3163" s="13" t="s">
        <v>35</v>
      </c>
      <c r="AX3163" s="13" t="s">
        <v>74</v>
      </c>
      <c r="AY3163" s="210" t="s">
        <v>197</v>
      </c>
    </row>
    <row r="3164" spans="1:65" s="13" customFormat="1" ht="11.25">
      <c r="B3164" s="199"/>
      <c r="C3164" s="200"/>
      <c r="D3164" s="201" t="s">
        <v>213</v>
      </c>
      <c r="E3164" s="202" t="s">
        <v>28</v>
      </c>
      <c r="F3164" s="203" t="s">
        <v>4032</v>
      </c>
      <c r="G3164" s="200"/>
      <c r="H3164" s="204">
        <v>2264.0450000000001</v>
      </c>
      <c r="I3164" s="205"/>
      <c r="J3164" s="200"/>
      <c r="K3164" s="200"/>
      <c r="L3164" s="206"/>
      <c r="M3164" s="207"/>
      <c r="N3164" s="208"/>
      <c r="O3164" s="208"/>
      <c r="P3164" s="208"/>
      <c r="Q3164" s="208"/>
      <c r="R3164" s="208"/>
      <c r="S3164" s="208"/>
      <c r="T3164" s="209"/>
      <c r="AT3164" s="210" t="s">
        <v>213</v>
      </c>
      <c r="AU3164" s="210" t="s">
        <v>84</v>
      </c>
      <c r="AV3164" s="13" t="s">
        <v>84</v>
      </c>
      <c r="AW3164" s="13" t="s">
        <v>35</v>
      </c>
      <c r="AX3164" s="13" t="s">
        <v>74</v>
      </c>
      <c r="AY3164" s="210" t="s">
        <v>197</v>
      </c>
    </row>
    <row r="3165" spans="1:65" s="13" customFormat="1" ht="11.25">
      <c r="B3165" s="199"/>
      <c r="C3165" s="200"/>
      <c r="D3165" s="201" t="s">
        <v>213</v>
      </c>
      <c r="E3165" s="202" t="s">
        <v>28</v>
      </c>
      <c r="F3165" s="203" t="s">
        <v>4033</v>
      </c>
      <c r="G3165" s="200"/>
      <c r="H3165" s="204">
        <v>16.649999999999999</v>
      </c>
      <c r="I3165" s="205"/>
      <c r="J3165" s="200"/>
      <c r="K3165" s="200"/>
      <c r="L3165" s="206"/>
      <c r="M3165" s="207"/>
      <c r="N3165" s="208"/>
      <c r="O3165" s="208"/>
      <c r="P3165" s="208"/>
      <c r="Q3165" s="208"/>
      <c r="R3165" s="208"/>
      <c r="S3165" s="208"/>
      <c r="T3165" s="209"/>
      <c r="AT3165" s="210" t="s">
        <v>213</v>
      </c>
      <c r="AU3165" s="210" t="s">
        <v>84</v>
      </c>
      <c r="AV3165" s="13" t="s">
        <v>84</v>
      </c>
      <c r="AW3165" s="13" t="s">
        <v>35</v>
      </c>
      <c r="AX3165" s="13" t="s">
        <v>74</v>
      </c>
      <c r="AY3165" s="210" t="s">
        <v>197</v>
      </c>
    </row>
    <row r="3166" spans="1:65" s="13" customFormat="1" ht="11.25">
      <c r="B3166" s="199"/>
      <c r="C3166" s="200"/>
      <c r="D3166" s="201" t="s">
        <v>213</v>
      </c>
      <c r="E3166" s="202" t="s">
        <v>28</v>
      </c>
      <c r="F3166" s="203" t="s">
        <v>4034</v>
      </c>
      <c r="G3166" s="200"/>
      <c r="H3166" s="204">
        <v>1362.162</v>
      </c>
      <c r="I3166" s="205"/>
      <c r="J3166" s="200"/>
      <c r="K3166" s="200"/>
      <c r="L3166" s="206"/>
      <c r="M3166" s="207"/>
      <c r="N3166" s="208"/>
      <c r="O3166" s="208"/>
      <c r="P3166" s="208"/>
      <c r="Q3166" s="208"/>
      <c r="R3166" s="208"/>
      <c r="S3166" s="208"/>
      <c r="T3166" s="209"/>
      <c r="AT3166" s="210" t="s">
        <v>213</v>
      </c>
      <c r="AU3166" s="210" t="s">
        <v>84</v>
      </c>
      <c r="AV3166" s="13" t="s">
        <v>84</v>
      </c>
      <c r="AW3166" s="13" t="s">
        <v>35</v>
      </c>
      <c r="AX3166" s="13" t="s">
        <v>74</v>
      </c>
      <c r="AY3166" s="210" t="s">
        <v>197</v>
      </c>
    </row>
    <row r="3167" spans="1:65" s="13" customFormat="1" ht="11.25">
      <c r="B3167" s="199"/>
      <c r="C3167" s="200"/>
      <c r="D3167" s="201" t="s">
        <v>213</v>
      </c>
      <c r="E3167" s="202" t="s">
        <v>28</v>
      </c>
      <c r="F3167" s="203" t="s">
        <v>4035</v>
      </c>
      <c r="G3167" s="200"/>
      <c r="H3167" s="204">
        <v>22.23</v>
      </c>
      <c r="I3167" s="205"/>
      <c r="J3167" s="200"/>
      <c r="K3167" s="200"/>
      <c r="L3167" s="206"/>
      <c r="M3167" s="207"/>
      <c r="N3167" s="208"/>
      <c r="O3167" s="208"/>
      <c r="P3167" s="208"/>
      <c r="Q3167" s="208"/>
      <c r="R3167" s="208"/>
      <c r="S3167" s="208"/>
      <c r="T3167" s="209"/>
      <c r="AT3167" s="210" t="s">
        <v>213</v>
      </c>
      <c r="AU3167" s="210" t="s">
        <v>84</v>
      </c>
      <c r="AV3167" s="13" t="s">
        <v>84</v>
      </c>
      <c r="AW3167" s="13" t="s">
        <v>35</v>
      </c>
      <c r="AX3167" s="13" t="s">
        <v>74</v>
      </c>
      <c r="AY3167" s="210" t="s">
        <v>197</v>
      </c>
    </row>
    <row r="3168" spans="1:65" s="16" customFormat="1" ht="11.25">
      <c r="B3168" s="232"/>
      <c r="C3168" s="233"/>
      <c r="D3168" s="201" t="s">
        <v>213</v>
      </c>
      <c r="E3168" s="234" t="s">
        <v>28</v>
      </c>
      <c r="F3168" s="235" t="s">
        <v>416</v>
      </c>
      <c r="G3168" s="233"/>
      <c r="H3168" s="236">
        <v>3922.2750000000001</v>
      </c>
      <c r="I3168" s="237"/>
      <c r="J3168" s="233"/>
      <c r="K3168" s="233"/>
      <c r="L3168" s="238"/>
      <c r="M3168" s="239"/>
      <c r="N3168" s="240"/>
      <c r="O3168" s="240"/>
      <c r="P3168" s="240"/>
      <c r="Q3168" s="240"/>
      <c r="R3168" s="240"/>
      <c r="S3168" s="240"/>
      <c r="T3168" s="241"/>
      <c r="AT3168" s="242" t="s">
        <v>213</v>
      </c>
      <c r="AU3168" s="242" t="s">
        <v>84</v>
      </c>
      <c r="AV3168" s="16" t="s">
        <v>160</v>
      </c>
      <c r="AW3168" s="16" t="s">
        <v>35</v>
      </c>
      <c r="AX3168" s="16" t="s">
        <v>74</v>
      </c>
      <c r="AY3168" s="242" t="s">
        <v>197</v>
      </c>
    </row>
    <row r="3169" spans="1:65" s="13" customFormat="1" ht="11.25">
      <c r="B3169" s="199"/>
      <c r="C3169" s="200"/>
      <c r="D3169" s="201" t="s">
        <v>213</v>
      </c>
      <c r="E3169" s="202" t="s">
        <v>28</v>
      </c>
      <c r="F3169" s="203" t="s">
        <v>4036</v>
      </c>
      <c r="G3169" s="200"/>
      <c r="H3169" s="204">
        <v>-1514.325</v>
      </c>
      <c r="I3169" s="205"/>
      <c r="J3169" s="200"/>
      <c r="K3169" s="200"/>
      <c r="L3169" s="206"/>
      <c r="M3169" s="207"/>
      <c r="N3169" s="208"/>
      <c r="O3169" s="208"/>
      <c r="P3169" s="208"/>
      <c r="Q3169" s="208"/>
      <c r="R3169" s="208"/>
      <c r="S3169" s="208"/>
      <c r="T3169" s="209"/>
      <c r="AT3169" s="210" t="s">
        <v>213</v>
      </c>
      <c r="AU3169" s="210" t="s">
        <v>84</v>
      </c>
      <c r="AV3169" s="13" t="s">
        <v>84</v>
      </c>
      <c r="AW3169" s="13" t="s">
        <v>35</v>
      </c>
      <c r="AX3169" s="13" t="s">
        <v>74</v>
      </c>
      <c r="AY3169" s="210" t="s">
        <v>197</v>
      </c>
    </row>
    <row r="3170" spans="1:65" s="14" customFormat="1" ht="11.25">
      <c r="B3170" s="211"/>
      <c r="C3170" s="212"/>
      <c r="D3170" s="201" t="s">
        <v>213</v>
      </c>
      <c r="E3170" s="213" t="s">
        <v>28</v>
      </c>
      <c r="F3170" s="214" t="s">
        <v>226</v>
      </c>
      <c r="G3170" s="212"/>
      <c r="H3170" s="215">
        <v>2407.9499999999998</v>
      </c>
      <c r="I3170" s="216"/>
      <c r="J3170" s="212"/>
      <c r="K3170" s="212"/>
      <c r="L3170" s="217"/>
      <c r="M3170" s="218"/>
      <c r="N3170" s="219"/>
      <c r="O3170" s="219"/>
      <c r="P3170" s="219"/>
      <c r="Q3170" s="219"/>
      <c r="R3170" s="219"/>
      <c r="S3170" s="219"/>
      <c r="T3170" s="220"/>
      <c r="AT3170" s="221" t="s">
        <v>213</v>
      </c>
      <c r="AU3170" s="221" t="s">
        <v>84</v>
      </c>
      <c r="AV3170" s="14" t="s">
        <v>204</v>
      </c>
      <c r="AW3170" s="14" t="s">
        <v>35</v>
      </c>
      <c r="AX3170" s="14" t="s">
        <v>82</v>
      </c>
      <c r="AY3170" s="221" t="s">
        <v>197</v>
      </c>
    </row>
    <row r="3171" spans="1:65" s="2" customFormat="1" ht="16.5" customHeight="1">
      <c r="A3171" s="37"/>
      <c r="B3171" s="38"/>
      <c r="C3171" s="181" t="s">
        <v>2057</v>
      </c>
      <c r="D3171" s="181" t="s">
        <v>199</v>
      </c>
      <c r="E3171" s="182" t="s">
        <v>4037</v>
      </c>
      <c r="F3171" s="183" t="s">
        <v>4038</v>
      </c>
      <c r="G3171" s="184" t="s">
        <v>202</v>
      </c>
      <c r="H3171" s="185">
        <v>1514.325</v>
      </c>
      <c r="I3171" s="186"/>
      <c r="J3171" s="187">
        <f>ROUND(I3171*H3171,2)</f>
        <v>0</v>
      </c>
      <c r="K3171" s="183" t="s">
        <v>203</v>
      </c>
      <c r="L3171" s="42"/>
      <c r="M3171" s="188" t="s">
        <v>28</v>
      </c>
      <c r="N3171" s="189" t="s">
        <v>45</v>
      </c>
      <c r="O3171" s="67"/>
      <c r="P3171" s="190">
        <f>O3171*H3171</f>
        <v>0</v>
      </c>
      <c r="Q3171" s="190">
        <v>2.1000000000000001E-4</v>
      </c>
      <c r="R3171" s="190">
        <f>Q3171*H3171</f>
        <v>0.31800825000000005</v>
      </c>
      <c r="S3171" s="190">
        <v>0</v>
      </c>
      <c r="T3171" s="191">
        <f>S3171*H3171</f>
        <v>0</v>
      </c>
      <c r="U3171" s="37"/>
      <c r="V3171" s="37"/>
      <c r="W3171" s="37"/>
      <c r="X3171" s="37"/>
      <c r="Y3171" s="37"/>
      <c r="Z3171" s="37"/>
      <c r="AA3171" s="37"/>
      <c r="AB3171" s="37"/>
      <c r="AC3171" s="37"/>
      <c r="AD3171" s="37"/>
      <c r="AE3171" s="37"/>
      <c r="AR3171" s="192" t="s">
        <v>283</v>
      </c>
      <c r="AT3171" s="192" t="s">
        <v>199</v>
      </c>
      <c r="AU3171" s="192" t="s">
        <v>84</v>
      </c>
      <c r="AY3171" s="20" t="s">
        <v>197</v>
      </c>
      <c r="BE3171" s="193">
        <f>IF(N3171="základní",J3171,0)</f>
        <v>0</v>
      </c>
      <c r="BF3171" s="193">
        <f>IF(N3171="snížená",J3171,0)</f>
        <v>0</v>
      </c>
      <c r="BG3171" s="193">
        <f>IF(N3171="zákl. přenesená",J3171,0)</f>
        <v>0</v>
      </c>
      <c r="BH3171" s="193">
        <f>IF(N3171="sníž. přenesená",J3171,0)</f>
        <v>0</v>
      </c>
      <c r="BI3171" s="193">
        <f>IF(N3171="nulová",J3171,0)</f>
        <v>0</v>
      </c>
      <c r="BJ3171" s="20" t="s">
        <v>82</v>
      </c>
      <c r="BK3171" s="193">
        <f>ROUND(I3171*H3171,2)</f>
        <v>0</v>
      </c>
      <c r="BL3171" s="20" t="s">
        <v>283</v>
      </c>
      <c r="BM3171" s="192" t="s">
        <v>4039</v>
      </c>
    </row>
    <row r="3172" spans="1:65" s="2" customFormat="1" ht="11.25">
      <c r="A3172" s="37"/>
      <c r="B3172" s="38"/>
      <c r="C3172" s="39"/>
      <c r="D3172" s="194" t="s">
        <v>206</v>
      </c>
      <c r="E3172" s="39"/>
      <c r="F3172" s="195" t="s">
        <v>4040</v>
      </c>
      <c r="G3172" s="39"/>
      <c r="H3172" s="39"/>
      <c r="I3172" s="196"/>
      <c r="J3172" s="39"/>
      <c r="K3172" s="39"/>
      <c r="L3172" s="42"/>
      <c r="M3172" s="197"/>
      <c r="N3172" s="198"/>
      <c r="O3172" s="67"/>
      <c r="P3172" s="67"/>
      <c r="Q3172" s="67"/>
      <c r="R3172" s="67"/>
      <c r="S3172" s="67"/>
      <c r="T3172" s="68"/>
      <c r="U3172" s="37"/>
      <c r="V3172" s="37"/>
      <c r="W3172" s="37"/>
      <c r="X3172" s="37"/>
      <c r="Y3172" s="37"/>
      <c r="Z3172" s="37"/>
      <c r="AA3172" s="37"/>
      <c r="AB3172" s="37"/>
      <c r="AC3172" s="37"/>
      <c r="AD3172" s="37"/>
      <c r="AE3172" s="37"/>
      <c r="AT3172" s="20" t="s">
        <v>206</v>
      </c>
      <c r="AU3172" s="20" t="s">
        <v>84</v>
      </c>
    </row>
    <row r="3173" spans="1:65" s="15" customFormat="1" ht="11.25">
      <c r="B3173" s="222"/>
      <c r="C3173" s="223"/>
      <c r="D3173" s="201" t="s">
        <v>213</v>
      </c>
      <c r="E3173" s="224" t="s">
        <v>28</v>
      </c>
      <c r="F3173" s="225" t="s">
        <v>1245</v>
      </c>
      <c r="G3173" s="223"/>
      <c r="H3173" s="224" t="s">
        <v>28</v>
      </c>
      <c r="I3173" s="226"/>
      <c r="J3173" s="223"/>
      <c r="K3173" s="223"/>
      <c r="L3173" s="227"/>
      <c r="M3173" s="228"/>
      <c r="N3173" s="229"/>
      <c r="O3173" s="229"/>
      <c r="P3173" s="229"/>
      <c r="Q3173" s="229"/>
      <c r="R3173" s="229"/>
      <c r="S3173" s="229"/>
      <c r="T3173" s="230"/>
      <c r="AT3173" s="231" t="s">
        <v>213</v>
      </c>
      <c r="AU3173" s="231" t="s">
        <v>84</v>
      </c>
      <c r="AV3173" s="15" t="s">
        <v>82</v>
      </c>
      <c r="AW3173" s="15" t="s">
        <v>35</v>
      </c>
      <c r="AX3173" s="15" t="s">
        <v>74</v>
      </c>
      <c r="AY3173" s="231" t="s">
        <v>197</v>
      </c>
    </row>
    <row r="3174" spans="1:65" s="15" customFormat="1" ht="11.25">
      <c r="B3174" s="222"/>
      <c r="C3174" s="223"/>
      <c r="D3174" s="201" t="s">
        <v>213</v>
      </c>
      <c r="E3174" s="224" t="s">
        <v>28</v>
      </c>
      <c r="F3174" s="225" t="s">
        <v>1002</v>
      </c>
      <c r="G3174" s="223"/>
      <c r="H3174" s="224" t="s">
        <v>28</v>
      </c>
      <c r="I3174" s="226"/>
      <c r="J3174" s="223"/>
      <c r="K3174" s="223"/>
      <c r="L3174" s="227"/>
      <c r="M3174" s="228"/>
      <c r="N3174" s="229"/>
      <c r="O3174" s="229"/>
      <c r="P3174" s="229"/>
      <c r="Q3174" s="229"/>
      <c r="R3174" s="229"/>
      <c r="S3174" s="229"/>
      <c r="T3174" s="230"/>
      <c r="AT3174" s="231" t="s">
        <v>213</v>
      </c>
      <c r="AU3174" s="231" t="s">
        <v>84</v>
      </c>
      <c r="AV3174" s="15" t="s">
        <v>82</v>
      </c>
      <c r="AW3174" s="15" t="s">
        <v>35</v>
      </c>
      <c r="AX3174" s="15" t="s">
        <v>74</v>
      </c>
      <c r="AY3174" s="231" t="s">
        <v>197</v>
      </c>
    </row>
    <row r="3175" spans="1:65" s="15" customFormat="1" ht="11.25">
      <c r="B3175" s="222"/>
      <c r="C3175" s="223"/>
      <c r="D3175" s="201" t="s">
        <v>213</v>
      </c>
      <c r="E3175" s="224" t="s">
        <v>28</v>
      </c>
      <c r="F3175" s="225" t="s">
        <v>4041</v>
      </c>
      <c r="G3175" s="223"/>
      <c r="H3175" s="224" t="s">
        <v>28</v>
      </c>
      <c r="I3175" s="226"/>
      <c r="J3175" s="223"/>
      <c r="K3175" s="223"/>
      <c r="L3175" s="227"/>
      <c r="M3175" s="228"/>
      <c r="N3175" s="229"/>
      <c r="O3175" s="229"/>
      <c r="P3175" s="229"/>
      <c r="Q3175" s="229"/>
      <c r="R3175" s="229"/>
      <c r="S3175" s="229"/>
      <c r="T3175" s="230"/>
      <c r="AT3175" s="231" t="s">
        <v>213</v>
      </c>
      <c r="AU3175" s="231" t="s">
        <v>84</v>
      </c>
      <c r="AV3175" s="15" t="s">
        <v>82</v>
      </c>
      <c r="AW3175" s="15" t="s">
        <v>35</v>
      </c>
      <c r="AX3175" s="15" t="s">
        <v>74</v>
      </c>
      <c r="AY3175" s="231" t="s">
        <v>197</v>
      </c>
    </row>
    <row r="3176" spans="1:65" s="13" customFormat="1" ht="11.25">
      <c r="B3176" s="199"/>
      <c r="C3176" s="200"/>
      <c r="D3176" s="201" t="s">
        <v>213</v>
      </c>
      <c r="E3176" s="202" t="s">
        <v>28</v>
      </c>
      <c r="F3176" s="203" t="s">
        <v>4042</v>
      </c>
      <c r="G3176" s="200"/>
      <c r="H3176" s="204">
        <v>780.03</v>
      </c>
      <c r="I3176" s="205"/>
      <c r="J3176" s="200"/>
      <c r="K3176" s="200"/>
      <c r="L3176" s="206"/>
      <c r="M3176" s="207"/>
      <c r="N3176" s="208"/>
      <c r="O3176" s="208"/>
      <c r="P3176" s="208"/>
      <c r="Q3176" s="208"/>
      <c r="R3176" s="208"/>
      <c r="S3176" s="208"/>
      <c r="T3176" s="209"/>
      <c r="AT3176" s="210" t="s">
        <v>213</v>
      </c>
      <c r="AU3176" s="210" t="s">
        <v>84</v>
      </c>
      <c r="AV3176" s="13" t="s">
        <v>84</v>
      </c>
      <c r="AW3176" s="13" t="s">
        <v>35</v>
      </c>
      <c r="AX3176" s="13" t="s">
        <v>74</v>
      </c>
      <c r="AY3176" s="210" t="s">
        <v>197</v>
      </c>
    </row>
    <row r="3177" spans="1:65" s="13" customFormat="1" ht="11.25">
      <c r="B3177" s="199"/>
      <c r="C3177" s="200"/>
      <c r="D3177" s="201" t="s">
        <v>213</v>
      </c>
      <c r="E3177" s="202" t="s">
        <v>28</v>
      </c>
      <c r="F3177" s="203" t="s">
        <v>1342</v>
      </c>
      <c r="G3177" s="200"/>
      <c r="H3177" s="204">
        <v>-18.559999999999999</v>
      </c>
      <c r="I3177" s="205"/>
      <c r="J3177" s="200"/>
      <c r="K3177" s="200"/>
      <c r="L3177" s="206"/>
      <c r="M3177" s="207"/>
      <c r="N3177" s="208"/>
      <c r="O3177" s="208"/>
      <c r="P3177" s="208"/>
      <c r="Q3177" s="208"/>
      <c r="R3177" s="208"/>
      <c r="S3177" s="208"/>
      <c r="T3177" s="209"/>
      <c r="AT3177" s="210" t="s">
        <v>213</v>
      </c>
      <c r="AU3177" s="210" t="s">
        <v>84</v>
      </c>
      <c r="AV3177" s="13" t="s">
        <v>84</v>
      </c>
      <c r="AW3177" s="13" t="s">
        <v>35</v>
      </c>
      <c r="AX3177" s="13" t="s">
        <v>74</v>
      </c>
      <c r="AY3177" s="210" t="s">
        <v>197</v>
      </c>
    </row>
    <row r="3178" spans="1:65" s="13" customFormat="1" ht="11.25">
      <c r="B3178" s="199"/>
      <c r="C3178" s="200"/>
      <c r="D3178" s="201" t="s">
        <v>213</v>
      </c>
      <c r="E3178" s="202" t="s">
        <v>28</v>
      </c>
      <c r="F3178" s="203" t="s">
        <v>837</v>
      </c>
      <c r="G3178" s="200"/>
      <c r="H3178" s="204">
        <v>-26.25</v>
      </c>
      <c r="I3178" s="205"/>
      <c r="J3178" s="200"/>
      <c r="K3178" s="200"/>
      <c r="L3178" s="206"/>
      <c r="M3178" s="207"/>
      <c r="N3178" s="208"/>
      <c r="O3178" s="208"/>
      <c r="P3178" s="208"/>
      <c r="Q3178" s="208"/>
      <c r="R3178" s="208"/>
      <c r="S3178" s="208"/>
      <c r="T3178" s="209"/>
      <c r="AT3178" s="210" t="s">
        <v>213</v>
      </c>
      <c r="AU3178" s="210" t="s">
        <v>84</v>
      </c>
      <c r="AV3178" s="13" t="s">
        <v>84</v>
      </c>
      <c r="AW3178" s="13" t="s">
        <v>35</v>
      </c>
      <c r="AX3178" s="13" t="s">
        <v>74</v>
      </c>
      <c r="AY3178" s="210" t="s">
        <v>197</v>
      </c>
    </row>
    <row r="3179" spans="1:65" s="13" customFormat="1" ht="11.25">
      <c r="B3179" s="199"/>
      <c r="C3179" s="200"/>
      <c r="D3179" s="201" t="s">
        <v>213</v>
      </c>
      <c r="E3179" s="202" t="s">
        <v>28</v>
      </c>
      <c r="F3179" s="203" t="s">
        <v>1358</v>
      </c>
      <c r="G3179" s="200"/>
      <c r="H3179" s="204">
        <v>11.385</v>
      </c>
      <c r="I3179" s="205"/>
      <c r="J3179" s="200"/>
      <c r="K3179" s="200"/>
      <c r="L3179" s="206"/>
      <c r="M3179" s="207"/>
      <c r="N3179" s="208"/>
      <c r="O3179" s="208"/>
      <c r="P3179" s="208"/>
      <c r="Q3179" s="208"/>
      <c r="R3179" s="208"/>
      <c r="S3179" s="208"/>
      <c r="T3179" s="209"/>
      <c r="AT3179" s="210" t="s">
        <v>213</v>
      </c>
      <c r="AU3179" s="210" t="s">
        <v>84</v>
      </c>
      <c r="AV3179" s="13" t="s">
        <v>84</v>
      </c>
      <c r="AW3179" s="13" t="s">
        <v>35</v>
      </c>
      <c r="AX3179" s="13" t="s">
        <v>74</v>
      </c>
      <c r="AY3179" s="210" t="s">
        <v>197</v>
      </c>
    </row>
    <row r="3180" spans="1:65" s="13" customFormat="1" ht="11.25">
      <c r="B3180" s="199"/>
      <c r="C3180" s="200"/>
      <c r="D3180" s="201" t="s">
        <v>213</v>
      </c>
      <c r="E3180" s="202" t="s">
        <v>28</v>
      </c>
      <c r="F3180" s="203" t="s">
        <v>4043</v>
      </c>
      <c r="G3180" s="200"/>
      <c r="H3180" s="204">
        <v>767.72</v>
      </c>
      <c r="I3180" s="205"/>
      <c r="J3180" s="200"/>
      <c r="K3180" s="200"/>
      <c r="L3180" s="206"/>
      <c r="M3180" s="207"/>
      <c r="N3180" s="208"/>
      <c r="O3180" s="208"/>
      <c r="P3180" s="208"/>
      <c r="Q3180" s="208"/>
      <c r="R3180" s="208"/>
      <c r="S3180" s="208"/>
      <c r="T3180" s="209"/>
      <c r="AT3180" s="210" t="s">
        <v>213</v>
      </c>
      <c r="AU3180" s="210" t="s">
        <v>84</v>
      </c>
      <c r="AV3180" s="13" t="s">
        <v>84</v>
      </c>
      <c r="AW3180" s="13" t="s">
        <v>35</v>
      </c>
      <c r="AX3180" s="13" t="s">
        <v>74</v>
      </c>
      <c r="AY3180" s="210" t="s">
        <v>197</v>
      </c>
    </row>
    <row r="3181" spans="1:65" s="14" customFormat="1" ht="11.25">
      <c r="B3181" s="211"/>
      <c r="C3181" s="212"/>
      <c r="D3181" s="201" t="s">
        <v>213</v>
      </c>
      <c r="E3181" s="213" t="s">
        <v>28</v>
      </c>
      <c r="F3181" s="214" t="s">
        <v>226</v>
      </c>
      <c r="G3181" s="212"/>
      <c r="H3181" s="215">
        <v>1514.325</v>
      </c>
      <c r="I3181" s="216"/>
      <c r="J3181" s="212"/>
      <c r="K3181" s="212"/>
      <c r="L3181" s="217"/>
      <c r="M3181" s="218"/>
      <c r="N3181" s="219"/>
      <c r="O3181" s="219"/>
      <c r="P3181" s="219"/>
      <c r="Q3181" s="219"/>
      <c r="R3181" s="219"/>
      <c r="S3181" s="219"/>
      <c r="T3181" s="220"/>
      <c r="AT3181" s="221" t="s">
        <v>213</v>
      </c>
      <c r="AU3181" s="221" t="s">
        <v>84</v>
      </c>
      <c r="AV3181" s="14" t="s">
        <v>204</v>
      </c>
      <c r="AW3181" s="14" t="s">
        <v>35</v>
      </c>
      <c r="AX3181" s="14" t="s">
        <v>82</v>
      </c>
      <c r="AY3181" s="221" t="s">
        <v>197</v>
      </c>
    </row>
    <row r="3182" spans="1:65" s="2" customFormat="1" ht="24.2" customHeight="1">
      <c r="A3182" s="37"/>
      <c r="B3182" s="38"/>
      <c r="C3182" s="181" t="s">
        <v>4044</v>
      </c>
      <c r="D3182" s="181" t="s">
        <v>199</v>
      </c>
      <c r="E3182" s="182" t="s">
        <v>4045</v>
      </c>
      <c r="F3182" s="183" t="s">
        <v>4046</v>
      </c>
      <c r="G3182" s="184" t="s">
        <v>202</v>
      </c>
      <c r="H3182" s="185">
        <v>2407.9499999999998</v>
      </c>
      <c r="I3182" s="186"/>
      <c r="J3182" s="187">
        <f>ROUND(I3182*H3182,2)</f>
        <v>0</v>
      </c>
      <c r="K3182" s="183" t="s">
        <v>203</v>
      </c>
      <c r="L3182" s="42"/>
      <c r="M3182" s="188" t="s">
        <v>28</v>
      </c>
      <c r="N3182" s="189" t="s">
        <v>45</v>
      </c>
      <c r="O3182" s="67"/>
      <c r="P3182" s="190">
        <f>O3182*H3182</f>
        <v>0</v>
      </c>
      <c r="Q3182" s="190">
        <v>2.9E-4</v>
      </c>
      <c r="R3182" s="190">
        <f>Q3182*H3182</f>
        <v>0.69830549999999991</v>
      </c>
      <c r="S3182" s="190">
        <v>0</v>
      </c>
      <c r="T3182" s="191">
        <f>S3182*H3182</f>
        <v>0</v>
      </c>
      <c r="U3182" s="37"/>
      <c r="V3182" s="37"/>
      <c r="W3182" s="37"/>
      <c r="X3182" s="37"/>
      <c r="Y3182" s="37"/>
      <c r="Z3182" s="37"/>
      <c r="AA3182" s="37"/>
      <c r="AB3182" s="37"/>
      <c r="AC3182" s="37"/>
      <c r="AD3182" s="37"/>
      <c r="AE3182" s="37"/>
      <c r="AR3182" s="192" t="s">
        <v>283</v>
      </c>
      <c r="AT3182" s="192" t="s">
        <v>199</v>
      </c>
      <c r="AU3182" s="192" t="s">
        <v>84</v>
      </c>
      <c r="AY3182" s="20" t="s">
        <v>197</v>
      </c>
      <c r="BE3182" s="193">
        <f>IF(N3182="základní",J3182,0)</f>
        <v>0</v>
      </c>
      <c r="BF3182" s="193">
        <f>IF(N3182="snížená",J3182,0)</f>
        <v>0</v>
      </c>
      <c r="BG3182" s="193">
        <f>IF(N3182="zákl. přenesená",J3182,0)</f>
        <v>0</v>
      </c>
      <c r="BH3182" s="193">
        <f>IF(N3182="sníž. přenesená",J3182,0)</f>
        <v>0</v>
      </c>
      <c r="BI3182" s="193">
        <f>IF(N3182="nulová",J3182,0)</f>
        <v>0</v>
      </c>
      <c r="BJ3182" s="20" t="s">
        <v>82</v>
      </c>
      <c r="BK3182" s="193">
        <f>ROUND(I3182*H3182,2)</f>
        <v>0</v>
      </c>
      <c r="BL3182" s="20" t="s">
        <v>283</v>
      </c>
      <c r="BM3182" s="192" t="s">
        <v>4047</v>
      </c>
    </row>
    <row r="3183" spans="1:65" s="2" customFormat="1" ht="11.25">
      <c r="A3183" s="37"/>
      <c r="B3183" s="38"/>
      <c r="C3183" s="39"/>
      <c r="D3183" s="194" t="s">
        <v>206</v>
      </c>
      <c r="E3183" s="39"/>
      <c r="F3183" s="195" t="s">
        <v>4048</v>
      </c>
      <c r="G3183" s="39"/>
      <c r="H3183" s="39"/>
      <c r="I3183" s="196"/>
      <c r="J3183" s="39"/>
      <c r="K3183" s="39"/>
      <c r="L3183" s="42"/>
      <c r="M3183" s="197"/>
      <c r="N3183" s="198"/>
      <c r="O3183" s="67"/>
      <c r="P3183" s="67"/>
      <c r="Q3183" s="67"/>
      <c r="R3183" s="67"/>
      <c r="S3183" s="67"/>
      <c r="T3183" s="68"/>
      <c r="U3183" s="37"/>
      <c r="V3183" s="37"/>
      <c r="W3183" s="37"/>
      <c r="X3183" s="37"/>
      <c r="Y3183" s="37"/>
      <c r="Z3183" s="37"/>
      <c r="AA3183" s="37"/>
      <c r="AB3183" s="37"/>
      <c r="AC3183" s="37"/>
      <c r="AD3183" s="37"/>
      <c r="AE3183" s="37"/>
      <c r="AT3183" s="20" t="s">
        <v>206</v>
      </c>
      <c r="AU3183" s="20" t="s">
        <v>84</v>
      </c>
    </row>
    <row r="3184" spans="1:65" s="2" customFormat="1" ht="24.2" customHeight="1">
      <c r="A3184" s="37"/>
      <c r="B3184" s="38"/>
      <c r="C3184" s="181" t="s">
        <v>4049</v>
      </c>
      <c r="D3184" s="181" t="s">
        <v>199</v>
      </c>
      <c r="E3184" s="182" t="s">
        <v>4050</v>
      </c>
      <c r="F3184" s="183" t="s">
        <v>4051</v>
      </c>
      <c r="G3184" s="184" t="s">
        <v>202</v>
      </c>
      <c r="H3184" s="185">
        <v>1514.325</v>
      </c>
      <c r="I3184" s="186"/>
      <c r="J3184" s="187">
        <f>ROUND(I3184*H3184,2)</f>
        <v>0</v>
      </c>
      <c r="K3184" s="183" t="s">
        <v>203</v>
      </c>
      <c r="L3184" s="42"/>
      <c r="M3184" s="188" t="s">
        <v>28</v>
      </c>
      <c r="N3184" s="189" t="s">
        <v>45</v>
      </c>
      <c r="O3184" s="67"/>
      <c r="P3184" s="190">
        <f>O3184*H3184</f>
        <v>0</v>
      </c>
      <c r="Q3184" s="190">
        <v>2.9E-4</v>
      </c>
      <c r="R3184" s="190">
        <f>Q3184*H3184</f>
        <v>0.43915425000000002</v>
      </c>
      <c r="S3184" s="190">
        <v>0</v>
      </c>
      <c r="T3184" s="191">
        <f>S3184*H3184</f>
        <v>0</v>
      </c>
      <c r="U3184" s="37"/>
      <c r="V3184" s="37"/>
      <c r="W3184" s="37"/>
      <c r="X3184" s="37"/>
      <c r="Y3184" s="37"/>
      <c r="Z3184" s="37"/>
      <c r="AA3184" s="37"/>
      <c r="AB3184" s="37"/>
      <c r="AC3184" s="37"/>
      <c r="AD3184" s="37"/>
      <c r="AE3184" s="37"/>
      <c r="AR3184" s="192" t="s">
        <v>283</v>
      </c>
      <c r="AT3184" s="192" t="s">
        <v>199</v>
      </c>
      <c r="AU3184" s="192" t="s">
        <v>84</v>
      </c>
      <c r="AY3184" s="20" t="s">
        <v>197</v>
      </c>
      <c r="BE3184" s="193">
        <f>IF(N3184="základní",J3184,0)</f>
        <v>0</v>
      </c>
      <c r="BF3184" s="193">
        <f>IF(N3184="snížená",J3184,0)</f>
        <v>0</v>
      </c>
      <c r="BG3184" s="193">
        <f>IF(N3184="zákl. přenesená",J3184,0)</f>
        <v>0</v>
      </c>
      <c r="BH3184" s="193">
        <f>IF(N3184="sníž. přenesená",J3184,0)</f>
        <v>0</v>
      </c>
      <c r="BI3184" s="193">
        <f>IF(N3184="nulová",J3184,0)</f>
        <v>0</v>
      </c>
      <c r="BJ3184" s="20" t="s">
        <v>82</v>
      </c>
      <c r="BK3184" s="193">
        <f>ROUND(I3184*H3184,2)</f>
        <v>0</v>
      </c>
      <c r="BL3184" s="20" t="s">
        <v>283</v>
      </c>
      <c r="BM3184" s="192" t="s">
        <v>4052</v>
      </c>
    </row>
    <row r="3185" spans="1:65" s="2" customFormat="1" ht="11.25">
      <c r="A3185" s="37"/>
      <c r="B3185" s="38"/>
      <c r="C3185" s="39"/>
      <c r="D3185" s="194" t="s">
        <v>206</v>
      </c>
      <c r="E3185" s="39"/>
      <c r="F3185" s="195" t="s">
        <v>4053</v>
      </c>
      <c r="G3185" s="39"/>
      <c r="H3185" s="39"/>
      <c r="I3185" s="196"/>
      <c r="J3185" s="39"/>
      <c r="K3185" s="39"/>
      <c r="L3185" s="42"/>
      <c r="M3185" s="197"/>
      <c r="N3185" s="198"/>
      <c r="O3185" s="67"/>
      <c r="P3185" s="67"/>
      <c r="Q3185" s="67"/>
      <c r="R3185" s="67"/>
      <c r="S3185" s="67"/>
      <c r="T3185" s="68"/>
      <c r="U3185" s="37"/>
      <c r="V3185" s="37"/>
      <c r="W3185" s="37"/>
      <c r="X3185" s="37"/>
      <c r="Y3185" s="37"/>
      <c r="Z3185" s="37"/>
      <c r="AA3185" s="37"/>
      <c r="AB3185" s="37"/>
      <c r="AC3185" s="37"/>
      <c r="AD3185" s="37"/>
      <c r="AE3185" s="37"/>
      <c r="AT3185" s="20" t="s">
        <v>206</v>
      </c>
      <c r="AU3185" s="20" t="s">
        <v>84</v>
      </c>
    </row>
    <row r="3186" spans="1:65" s="2" customFormat="1" ht="24.2" customHeight="1">
      <c r="A3186" s="37"/>
      <c r="B3186" s="38"/>
      <c r="C3186" s="181" t="s">
        <v>4054</v>
      </c>
      <c r="D3186" s="181" t="s">
        <v>199</v>
      </c>
      <c r="E3186" s="182" t="s">
        <v>4055</v>
      </c>
      <c r="F3186" s="183" t="s">
        <v>4056</v>
      </c>
      <c r="G3186" s="184" t="s">
        <v>202</v>
      </c>
      <c r="H3186" s="185">
        <v>1131.4559999999999</v>
      </c>
      <c r="I3186" s="186"/>
      <c r="J3186" s="187">
        <f>ROUND(I3186*H3186,2)</f>
        <v>0</v>
      </c>
      <c r="K3186" s="183" t="s">
        <v>203</v>
      </c>
      <c r="L3186" s="42"/>
      <c r="M3186" s="188" t="s">
        <v>28</v>
      </c>
      <c r="N3186" s="189" t="s">
        <v>45</v>
      </c>
      <c r="O3186" s="67"/>
      <c r="P3186" s="190">
        <f>O3186*H3186</f>
        <v>0</v>
      </c>
      <c r="Q3186" s="190">
        <v>1.0000000000000001E-5</v>
      </c>
      <c r="R3186" s="190">
        <f>Q3186*H3186</f>
        <v>1.131456E-2</v>
      </c>
      <c r="S3186" s="190">
        <v>0</v>
      </c>
      <c r="T3186" s="191">
        <f>S3186*H3186</f>
        <v>0</v>
      </c>
      <c r="U3186" s="37"/>
      <c r="V3186" s="37"/>
      <c r="W3186" s="37"/>
      <c r="X3186" s="37"/>
      <c r="Y3186" s="37"/>
      <c r="Z3186" s="37"/>
      <c r="AA3186" s="37"/>
      <c r="AB3186" s="37"/>
      <c r="AC3186" s="37"/>
      <c r="AD3186" s="37"/>
      <c r="AE3186" s="37"/>
      <c r="AR3186" s="192" t="s">
        <v>283</v>
      </c>
      <c r="AT3186" s="192" t="s">
        <v>199</v>
      </c>
      <c r="AU3186" s="192" t="s">
        <v>84</v>
      </c>
      <c r="AY3186" s="20" t="s">
        <v>197</v>
      </c>
      <c r="BE3186" s="193">
        <f>IF(N3186="základní",J3186,0)</f>
        <v>0</v>
      </c>
      <c r="BF3186" s="193">
        <f>IF(N3186="snížená",J3186,0)</f>
        <v>0</v>
      </c>
      <c r="BG3186" s="193">
        <f>IF(N3186="zákl. přenesená",J3186,0)</f>
        <v>0</v>
      </c>
      <c r="BH3186" s="193">
        <f>IF(N3186="sníž. přenesená",J3186,0)</f>
        <v>0</v>
      </c>
      <c r="BI3186" s="193">
        <f>IF(N3186="nulová",J3186,0)</f>
        <v>0</v>
      </c>
      <c r="BJ3186" s="20" t="s">
        <v>82</v>
      </c>
      <c r="BK3186" s="193">
        <f>ROUND(I3186*H3186,2)</f>
        <v>0</v>
      </c>
      <c r="BL3186" s="20" t="s">
        <v>283</v>
      </c>
      <c r="BM3186" s="192" t="s">
        <v>4057</v>
      </c>
    </row>
    <row r="3187" spans="1:65" s="2" customFormat="1" ht="11.25">
      <c r="A3187" s="37"/>
      <c r="B3187" s="38"/>
      <c r="C3187" s="39"/>
      <c r="D3187" s="194" t="s">
        <v>206</v>
      </c>
      <c r="E3187" s="39"/>
      <c r="F3187" s="195" t="s">
        <v>4058</v>
      </c>
      <c r="G3187" s="39"/>
      <c r="H3187" s="39"/>
      <c r="I3187" s="196"/>
      <c r="J3187" s="39"/>
      <c r="K3187" s="39"/>
      <c r="L3187" s="42"/>
      <c r="M3187" s="197"/>
      <c r="N3187" s="198"/>
      <c r="O3187" s="67"/>
      <c r="P3187" s="67"/>
      <c r="Q3187" s="67"/>
      <c r="R3187" s="67"/>
      <c r="S3187" s="67"/>
      <c r="T3187" s="68"/>
      <c r="U3187" s="37"/>
      <c r="V3187" s="37"/>
      <c r="W3187" s="37"/>
      <c r="X3187" s="37"/>
      <c r="Y3187" s="37"/>
      <c r="Z3187" s="37"/>
      <c r="AA3187" s="37"/>
      <c r="AB3187" s="37"/>
      <c r="AC3187" s="37"/>
      <c r="AD3187" s="37"/>
      <c r="AE3187" s="37"/>
      <c r="AT3187" s="20" t="s">
        <v>206</v>
      </c>
      <c r="AU3187" s="20" t="s">
        <v>84</v>
      </c>
    </row>
    <row r="3188" spans="1:65" s="15" customFormat="1" ht="11.25">
      <c r="B3188" s="222"/>
      <c r="C3188" s="223"/>
      <c r="D3188" s="201" t="s">
        <v>213</v>
      </c>
      <c r="E3188" s="224" t="s">
        <v>28</v>
      </c>
      <c r="F3188" s="225" t="s">
        <v>4059</v>
      </c>
      <c r="G3188" s="223"/>
      <c r="H3188" s="224" t="s">
        <v>28</v>
      </c>
      <c r="I3188" s="226"/>
      <c r="J3188" s="223"/>
      <c r="K3188" s="223"/>
      <c r="L3188" s="227"/>
      <c r="M3188" s="228"/>
      <c r="N3188" s="229"/>
      <c r="O3188" s="229"/>
      <c r="P3188" s="229"/>
      <c r="Q3188" s="229"/>
      <c r="R3188" s="229"/>
      <c r="S3188" s="229"/>
      <c r="T3188" s="230"/>
      <c r="AT3188" s="231" t="s">
        <v>213</v>
      </c>
      <c r="AU3188" s="231" t="s">
        <v>84</v>
      </c>
      <c r="AV3188" s="15" t="s">
        <v>82</v>
      </c>
      <c r="AW3188" s="15" t="s">
        <v>35</v>
      </c>
      <c r="AX3188" s="15" t="s">
        <v>74</v>
      </c>
      <c r="AY3188" s="231" t="s">
        <v>197</v>
      </c>
    </row>
    <row r="3189" spans="1:65" s="15" customFormat="1" ht="11.25">
      <c r="B3189" s="222"/>
      <c r="C3189" s="223"/>
      <c r="D3189" s="201" t="s">
        <v>213</v>
      </c>
      <c r="E3189" s="224" t="s">
        <v>28</v>
      </c>
      <c r="F3189" s="225" t="s">
        <v>4060</v>
      </c>
      <c r="G3189" s="223"/>
      <c r="H3189" s="224" t="s">
        <v>28</v>
      </c>
      <c r="I3189" s="226"/>
      <c r="J3189" s="223"/>
      <c r="K3189" s="223"/>
      <c r="L3189" s="227"/>
      <c r="M3189" s="228"/>
      <c r="N3189" s="229"/>
      <c r="O3189" s="229"/>
      <c r="P3189" s="229"/>
      <c r="Q3189" s="229"/>
      <c r="R3189" s="229"/>
      <c r="S3189" s="229"/>
      <c r="T3189" s="230"/>
      <c r="AT3189" s="231" t="s">
        <v>213</v>
      </c>
      <c r="AU3189" s="231" t="s">
        <v>84</v>
      </c>
      <c r="AV3189" s="15" t="s">
        <v>82</v>
      </c>
      <c r="AW3189" s="15" t="s">
        <v>35</v>
      </c>
      <c r="AX3189" s="15" t="s">
        <v>74</v>
      </c>
      <c r="AY3189" s="231" t="s">
        <v>197</v>
      </c>
    </row>
    <row r="3190" spans="1:65" s="15" customFormat="1" ht="11.25">
      <c r="B3190" s="222"/>
      <c r="C3190" s="223"/>
      <c r="D3190" s="201" t="s">
        <v>213</v>
      </c>
      <c r="E3190" s="224" t="s">
        <v>28</v>
      </c>
      <c r="F3190" s="225" t="s">
        <v>4061</v>
      </c>
      <c r="G3190" s="223"/>
      <c r="H3190" s="224" t="s">
        <v>28</v>
      </c>
      <c r="I3190" s="226"/>
      <c r="J3190" s="223"/>
      <c r="K3190" s="223"/>
      <c r="L3190" s="227"/>
      <c r="M3190" s="228"/>
      <c r="N3190" s="229"/>
      <c r="O3190" s="229"/>
      <c r="P3190" s="229"/>
      <c r="Q3190" s="229"/>
      <c r="R3190" s="229"/>
      <c r="S3190" s="229"/>
      <c r="T3190" s="230"/>
      <c r="AT3190" s="231" t="s">
        <v>213</v>
      </c>
      <c r="AU3190" s="231" t="s">
        <v>84</v>
      </c>
      <c r="AV3190" s="15" t="s">
        <v>82</v>
      </c>
      <c r="AW3190" s="15" t="s">
        <v>35</v>
      </c>
      <c r="AX3190" s="15" t="s">
        <v>74</v>
      </c>
      <c r="AY3190" s="231" t="s">
        <v>197</v>
      </c>
    </row>
    <row r="3191" spans="1:65" s="15" customFormat="1" ht="11.25">
      <c r="B3191" s="222"/>
      <c r="C3191" s="223"/>
      <c r="D3191" s="201" t="s">
        <v>213</v>
      </c>
      <c r="E3191" s="224" t="s">
        <v>28</v>
      </c>
      <c r="F3191" s="225" t="s">
        <v>1293</v>
      </c>
      <c r="G3191" s="223"/>
      <c r="H3191" s="224" t="s">
        <v>28</v>
      </c>
      <c r="I3191" s="226"/>
      <c r="J3191" s="223"/>
      <c r="K3191" s="223"/>
      <c r="L3191" s="227"/>
      <c r="M3191" s="228"/>
      <c r="N3191" s="229"/>
      <c r="O3191" s="229"/>
      <c r="P3191" s="229"/>
      <c r="Q3191" s="229"/>
      <c r="R3191" s="229"/>
      <c r="S3191" s="229"/>
      <c r="T3191" s="230"/>
      <c r="AT3191" s="231" t="s">
        <v>213</v>
      </c>
      <c r="AU3191" s="231" t="s">
        <v>84</v>
      </c>
      <c r="AV3191" s="15" t="s">
        <v>82</v>
      </c>
      <c r="AW3191" s="15" t="s">
        <v>35</v>
      </c>
      <c r="AX3191" s="15" t="s">
        <v>74</v>
      </c>
      <c r="AY3191" s="231" t="s">
        <v>197</v>
      </c>
    </row>
    <row r="3192" spans="1:65" s="13" customFormat="1" ht="11.25">
      <c r="B3192" s="199"/>
      <c r="C3192" s="200"/>
      <c r="D3192" s="201" t="s">
        <v>213</v>
      </c>
      <c r="E3192" s="202" t="s">
        <v>28</v>
      </c>
      <c r="F3192" s="203" t="s">
        <v>1294</v>
      </c>
      <c r="G3192" s="200"/>
      <c r="H3192" s="204">
        <v>74.7</v>
      </c>
      <c r="I3192" s="205"/>
      <c r="J3192" s="200"/>
      <c r="K3192" s="200"/>
      <c r="L3192" s="206"/>
      <c r="M3192" s="207"/>
      <c r="N3192" s="208"/>
      <c r="O3192" s="208"/>
      <c r="P3192" s="208"/>
      <c r="Q3192" s="208"/>
      <c r="R3192" s="208"/>
      <c r="S3192" s="208"/>
      <c r="T3192" s="209"/>
      <c r="AT3192" s="210" t="s">
        <v>213</v>
      </c>
      <c r="AU3192" s="210" t="s">
        <v>84</v>
      </c>
      <c r="AV3192" s="13" t="s">
        <v>84</v>
      </c>
      <c r="AW3192" s="13" t="s">
        <v>35</v>
      </c>
      <c r="AX3192" s="13" t="s">
        <v>74</v>
      </c>
      <c r="AY3192" s="210" t="s">
        <v>197</v>
      </c>
    </row>
    <row r="3193" spans="1:65" s="13" customFormat="1" ht="11.25">
      <c r="B3193" s="199"/>
      <c r="C3193" s="200"/>
      <c r="D3193" s="201" t="s">
        <v>213</v>
      </c>
      <c r="E3193" s="202" t="s">
        <v>28</v>
      </c>
      <c r="F3193" s="203" t="s">
        <v>4062</v>
      </c>
      <c r="G3193" s="200"/>
      <c r="H3193" s="204">
        <v>-18.164999999999999</v>
      </c>
      <c r="I3193" s="205"/>
      <c r="J3193" s="200"/>
      <c r="K3193" s="200"/>
      <c r="L3193" s="206"/>
      <c r="M3193" s="207"/>
      <c r="N3193" s="208"/>
      <c r="O3193" s="208"/>
      <c r="P3193" s="208"/>
      <c r="Q3193" s="208"/>
      <c r="R3193" s="208"/>
      <c r="S3193" s="208"/>
      <c r="T3193" s="209"/>
      <c r="AT3193" s="210" t="s">
        <v>213</v>
      </c>
      <c r="AU3193" s="210" t="s">
        <v>84</v>
      </c>
      <c r="AV3193" s="13" t="s">
        <v>84</v>
      </c>
      <c r="AW3193" s="13" t="s">
        <v>35</v>
      </c>
      <c r="AX3193" s="13" t="s">
        <v>74</v>
      </c>
      <c r="AY3193" s="210" t="s">
        <v>197</v>
      </c>
    </row>
    <row r="3194" spans="1:65" s="15" customFormat="1" ht="11.25">
      <c r="B3194" s="222"/>
      <c r="C3194" s="223"/>
      <c r="D3194" s="201" t="s">
        <v>213</v>
      </c>
      <c r="E3194" s="224" t="s">
        <v>28</v>
      </c>
      <c r="F3194" s="225" t="s">
        <v>4063</v>
      </c>
      <c r="G3194" s="223"/>
      <c r="H3194" s="224" t="s">
        <v>28</v>
      </c>
      <c r="I3194" s="226"/>
      <c r="J3194" s="223"/>
      <c r="K3194" s="223"/>
      <c r="L3194" s="227"/>
      <c r="M3194" s="228"/>
      <c r="N3194" s="229"/>
      <c r="O3194" s="229"/>
      <c r="P3194" s="229"/>
      <c r="Q3194" s="229"/>
      <c r="R3194" s="229"/>
      <c r="S3194" s="229"/>
      <c r="T3194" s="230"/>
      <c r="AT3194" s="231" t="s">
        <v>213</v>
      </c>
      <c r="AU3194" s="231" t="s">
        <v>84</v>
      </c>
      <c r="AV3194" s="15" t="s">
        <v>82</v>
      </c>
      <c r="AW3194" s="15" t="s">
        <v>35</v>
      </c>
      <c r="AX3194" s="15" t="s">
        <v>74</v>
      </c>
      <c r="AY3194" s="231" t="s">
        <v>197</v>
      </c>
    </row>
    <row r="3195" spans="1:65" s="13" customFormat="1" ht="11.25">
      <c r="B3195" s="199"/>
      <c r="C3195" s="200"/>
      <c r="D3195" s="201" t="s">
        <v>213</v>
      </c>
      <c r="E3195" s="202" t="s">
        <v>28</v>
      </c>
      <c r="F3195" s="203" t="s">
        <v>4064</v>
      </c>
      <c r="G3195" s="200"/>
      <c r="H3195" s="204">
        <v>205.2</v>
      </c>
      <c r="I3195" s="205"/>
      <c r="J3195" s="200"/>
      <c r="K3195" s="200"/>
      <c r="L3195" s="206"/>
      <c r="M3195" s="207"/>
      <c r="N3195" s="208"/>
      <c r="O3195" s="208"/>
      <c r="P3195" s="208"/>
      <c r="Q3195" s="208"/>
      <c r="R3195" s="208"/>
      <c r="S3195" s="208"/>
      <c r="T3195" s="209"/>
      <c r="AT3195" s="210" t="s">
        <v>213</v>
      </c>
      <c r="AU3195" s="210" t="s">
        <v>84</v>
      </c>
      <c r="AV3195" s="13" t="s">
        <v>84</v>
      </c>
      <c r="AW3195" s="13" t="s">
        <v>35</v>
      </c>
      <c r="AX3195" s="13" t="s">
        <v>74</v>
      </c>
      <c r="AY3195" s="210" t="s">
        <v>197</v>
      </c>
    </row>
    <row r="3196" spans="1:65" s="13" customFormat="1" ht="11.25">
      <c r="B3196" s="199"/>
      <c r="C3196" s="200"/>
      <c r="D3196" s="201" t="s">
        <v>213</v>
      </c>
      <c r="E3196" s="202" t="s">
        <v>28</v>
      </c>
      <c r="F3196" s="203" t="s">
        <v>4065</v>
      </c>
      <c r="G3196" s="200"/>
      <c r="H3196" s="204">
        <v>-25.29</v>
      </c>
      <c r="I3196" s="205"/>
      <c r="J3196" s="200"/>
      <c r="K3196" s="200"/>
      <c r="L3196" s="206"/>
      <c r="M3196" s="207"/>
      <c r="N3196" s="208"/>
      <c r="O3196" s="208"/>
      <c r="P3196" s="208"/>
      <c r="Q3196" s="208"/>
      <c r="R3196" s="208"/>
      <c r="S3196" s="208"/>
      <c r="T3196" s="209"/>
      <c r="AT3196" s="210" t="s">
        <v>213</v>
      </c>
      <c r="AU3196" s="210" t="s">
        <v>84</v>
      </c>
      <c r="AV3196" s="13" t="s">
        <v>84</v>
      </c>
      <c r="AW3196" s="13" t="s">
        <v>35</v>
      </c>
      <c r="AX3196" s="13" t="s">
        <v>74</v>
      </c>
      <c r="AY3196" s="210" t="s">
        <v>197</v>
      </c>
    </row>
    <row r="3197" spans="1:65" s="13" customFormat="1" ht="11.25">
      <c r="B3197" s="199"/>
      <c r="C3197" s="200"/>
      <c r="D3197" s="201" t="s">
        <v>213</v>
      </c>
      <c r="E3197" s="202" t="s">
        <v>28</v>
      </c>
      <c r="F3197" s="203" t="s">
        <v>4066</v>
      </c>
      <c r="G3197" s="200"/>
      <c r="H3197" s="204">
        <v>-14.472</v>
      </c>
      <c r="I3197" s="205"/>
      <c r="J3197" s="200"/>
      <c r="K3197" s="200"/>
      <c r="L3197" s="206"/>
      <c r="M3197" s="207"/>
      <c r="N3197" s="208"/>
      <c r="O3197" s="208"/>
      <c r="P3197" s="208"/>
      <c r="Q3197" s="208"/>
      <c r="R3197" s="208"/>
      <c r="S3197" s="208"/>
      <c r="T3197" s="209"/>
      <c r="AT3197" s="210" t="s">
        <v>213</v>
      </c>
      <c r="AU3197" s="210" t="s">
        <v>84</v>
      </c>
      <c r="AV3197" s="13" t="s">
        <v>84</v>
      </c>
      <c r="AW3197" s="13" t="s">
        <v>35</v>
      </c>
      <c r="AX3197" s="13" t="s">
        <v>74</v>
      </c>
      <c r="AY3197" s="210" t="s">
        <v>197</v>
      </c>
    </row>
    <row r="3198" spans="1:65" s="13" customFormat="1" ht="11.25">
      <c r="B3198" s="199"/>
      <c r="C3198" s="200"/>
      <c r="D3198" s="201" t="s">
        <v>213</v>
      </c>
      <c r="E3198" s="202" t="s">
        <v>28</v>
      </c>
      <c r="F3198" s="203" t="s">
        <v>4067</v>
      </c>
      <c r="G3198" s="200"/>
      <c r="H3198" s="204">
        <v>-9.8629999999999995</v>
      </c>
      <c r="I3198" s="205"/>
      <c r="J3198" s="200"/>
      <c r="K3198" s="200"/>
      <c r="L3198" s="206"/>
      <c r="M3198" s="207"/>
      <c r="N3198" s="208"/>
      <c r="O3198" s="208"/>
      <c r="P3198" s="208"/>
      <c r="Q3198" s="208"/>
      <c r="R3198" s="208"/>
      <c r="S3198" s="208"/>
      <c r="T3198" s="209"/>
      <c r="AT3198" s="210" t="s">
        <v>213</v>
      </c>
      <c r="AU3198" s="210" t="s">
        <v>84</v>
      </c>
      <c r="AV3198" s="13" t="s">
        <v>84</v>
      </c>
      <c r="AW3198" s="13" t="s">
        <v>35</v>
      </c>
      <c r="AX3198" s="13" t="s">
        <v>74</v>
      </c>
      <c r="AY3198" s="210" t="s">
        <v>197</v>
      </c>
    </row>
    <row r="3199" spans="1:65" s="13" customFormat="1" ht="11.25">
      <c r="B3199" s="199"/>
      <c r="C3199" s="200"/>
      <c r="D3199" s="201" t="s">
        <v>213</v>
      </c>
      <c r="E3199" s="202" t="s">
        <v>28</v>
      </c>
      <c r="F3199" s="203" t="s">
        <v>4068</v>
      </c>
      <c r="G3199" s="200"/>
      <c r="H3199" s="204">
        <v>2.5329999999999999</v>
      </c>
      <c r="I3199" s="205"/>
      <c r="J3199" s="200"/>
      <c r="K3199" s="200"/>
      <c r="L3199" s="206"/>
      <c r="M3199" s="207"/>
      <c r="N3199" s="208"/>
      <c r="O3199" s="208"/>
      <c r="P3199" s="208"/>
      <c r="Q3199" s="208"/>
      <c r="R3199" s="208"/>
      <c r="S3199" s="208"/>
      <c r="T3199" s="209"/>
      <c r="AT3199" s="210" t="s">
        <v>213</v>
      </c>
      <c r="AU3199" s="210" t="s">
        <v>84</v>
      </c>
      <c r="AV3199" s="13" t="s">
        <v>84</v>
      </c>
      <c r="AW3199" s="13" t="s">
        <v>35</v>
      </c>
      <c r="AX3199" s="13" t="s">
        <v>74</v>
      </c>
      <c r="AY3199" s="210" t="s">
        <v>197</v>
      </c>
    </row>
    <row r="3200" spans="1:65" s="13" customFormat="1" ht="11.25">
      <c r="B3200" s="199"/>
      <c r="C3200" s="200"/>
      <c r="D3200" s="201" t="s">
        <v>213</v>
      </c>
      <c r="E3200" s="202" t="s">
        <v>28</v>
      </c>
      <c r="F3200" s="203" t="s">
        <v>4069</v>
      </c>
      <c r="G3200" s="200"/>
      <c r="H3200" s="204">
        <v>2.145</v>
      </c>
      <c r="I3200" s="205"/>
      <c r="J3200" s="200"/>
      <c r="K3200" s="200"/>
      <c r="L3200" s="206"/>
      <c r="M3200" s="207"/>
      <c r="N3200" s="208"/>
      <c r="O3200" s="208"/>
      <c r="P3200" s="208"/>
      <c r="Q3200" s="208"/>
      <c r="R3200" s="208"/>
      <c r="S3200" s="208"/>
      <c r="T3200" s="209"/>
      <c r="AT3200" s="210" t="s">
        <v>213</v>
      </c>
      <c r="AU3200" s="210" t="s">
        <v>84</v>
      </c>
      <c r="AV3200" s="13" t="s">
        <v>84</v>
      </c>
      <c r="AW3200" s="13" t="s">
        <v>35</v>
      </c>
      <c r="AX3200" s="13" t="s">
        <v>74</v>
      </c>
      <c r="AY3200" s="210" t="s">
        <v>197</v>
      </c>
    </row>
    <row r="3201" spans="2:51" s="13" customFormat="1" ht="11.25">
      <c r="B3201" s="199"/>
      <c r="C3201" s="200"/>
      <c r="D3201" s="201" t="s">
        <v>213</v>
      </c>
      <c r="E3201" s="202" t="s">
        <v>28</v>
      </c>
      <c r="F3201" s="203" t="s">
        <v>4070</v>
      </c>
      <c r="G3201" s="200"/>
      <c r="H3201" s="204">
        <v>1.4179999999999999</v>
      </c>
      <c r="I3201" s="205"/>
      <c r="J3201" s="200"/>
      <c r="K3201" s="200"/>
      <c r="L3201" s="206"/>
      <c r="M3201" s="207"/>
      <c r="N3201" s="208"/>
      <c r="O3201" s="208"/>
      <c r="P3201" s="208"/>
      <c r="Q3201" s="208"/>
      <c r="R3201" s="208"/>
      <c r="S3201" s="208"/>
      <c r="T3201" s="209"/>
      <c r="AT3201" s="210" t="s">
        <v>213</v>
      </c>
      <c r="AU3201" s="210" t="s">
        <v>84</v>
      </c>
      <c r="AV3201" s="13" t="s">
        <v>84</v>
      </c>
      <c r="AW3201" s="13" t="s">
        <v>35</v>
      </c>
      <c r="AX3201" s="13" t="s">
        <v>74</v>
      </c>
      <c r="AY3201" s="210" t="s">
        <v>197</v>
      </c>
    </row>
    <row r="3202" spans="2:51" s="13" customFormat="1" ht="11.25">
      <c r="B3202" s="199"/>
      <c r="C3202" s="200"/>
      <c r="D3202" s="201" t="s">
        <v>213</v>
      </c>
      <c r="E3202" s="202" t="s">
        <v>28</v>
      </c>
      <c r="F3202" s="203" t="s">
        <v>4071</v>
      </c>
      <c r="G3202" s="200"/>
      <c r="H3202" s="204">
        <v>5.25</v>
      </c>
      <c r="I3202" s="205"/>
      <c r="J3202" s="200"/>
      <c r="K3202" s="200"/>
      <c r="L3202" s="206"/>
      <c r="M3202" s="207"/>
      <c r="N3202" s="208"/>
      <c r="O3202" s="208"/>
      <c r="P3202" s="208"/>
      <c r="Q3202" s="208"/>
      <c r="R3202" s="208"/>
      <c r="S3202" s="208"/>
      <c r="T3202" s="209"/>
      <c r="AT3202" s="210" t="s">
        <v>213</v>
      </c>
      <c r="AU3202" s="210" t="s">
        <v>84</v>
      </c>
      <c r="AV3202" s="13" t="s">
        <v>84</v>
      </c>
      <c r="AW3202" s="13" t="s">
        <v>35</v>
      </c>
      <c r="AX3202" s="13" t="s">
        <v>74</v>
      </c>
      <c r="AY3202" s="210" t="s">
        <v>197</v>
      </c>
    </row>
    <row r="3203" spans="2:51" s="15" customFormat="1" ht="11.25">
      <c r="B3203" s="222"/>
      <c r="C3203" s="223"/>
      <c r="D3203" s="201" t="s">
        <v>213</v>
      </c>
      <c r="E3203" s="224" t="s">
        <v>28</v>
      </c>
      <c r="F3203" s="225" t="s">
        <v>4072</v>
      </c>
      <c r="G3203" s="223"/>
      <c r="H3203" s="224" t="s">
        <v>28</v>
      </c>
      <c r="I3203" s="226"/>
      <c r="J3203" s="223"/>
      <c r="K3203" s="223"/>
      <c r="L3203" s="227"/>
      <c r="M3203" s="228"/>
      <c r="N3203" s="229"/>
      <c r="O3203" s="229"/>
      <c r="P3203" s="229"/>
      <c r="Q3203" s="229"/>
      <c r="R3203" s="229"/>
      <c r="S3203" s="229"/>
      <c r="T3203" s="230"/>
      <c r="AT3203" s="231" t="s">
        <v>213</v>
      </c>
      <c r="AU3203" s="231" t="s">
        <v>84</v>
      </c>
      <c r="AV3203" s="15" t="s">
        <v>82</v>
      </c>
      <c r="AW3203" s="15" t="s">
        <v>35</v>
      </c>
      <c r="AX3203" s="15" t="s">
        <v>74</v>
      </c>
      <c r="AY3203" s="231" t="s">
        <v>197</v>
      </c>
    </row>
    <row r="3204" spans="2:51" s="13" customFormat="1" ht="11.25">
      <c r="B3204" s="199"/>
      <c r="C3204" s="200"/>
      <c r="D3204" s="201" t="s">
        <v>213</v>
      </c>
      <c r="E3204" s="202" t="s">
        <v>28</v>
      </c>
      <c r="F3204" s="203" t="s">
        <v>4073</v>
      </c>
      <c r="G3204" s="200"/>
      <c r="H3204" s="204">
        <v>154</v>
      </c>
      <c r="I3204" s="205"/>
      <c r="J3204" s="200"/>
      <c r="K3204" s="200"/>
      <c r="L3204" s="206"/>
      <c r="M3204" s="207"/>
      <c r="N3204" s="208"/>
      <c r="O3204" s="208"/>
      <c r="P3204" s="208"/>
      <c r="Q3204" s="208"/>
      <c r="R3204" s="208"/>
      <c r="S3204" s="208"/>
      <c r="T3204" s="209"/>
      <c r="AT3204" s="210" t="s">
        <v>213</v>
      </c>
      <c r="AU3204" s="210" t="s">
        <v>84</v>
      </c>
      <c r="AV3204" s="13" t="s">
        <v>84</v>
      </c>
      <c r="AW3204" s="13" t="s">
        <v>35</v>
      </c>
      <c r="AX3204" s="13" t="s">
        <v>74</v>
      </c>
      <c r="AY3204" s="210" t="s">
        <v>197</v>
      </c>
    </row>
    <row r="3205" spans="2:51" s="13" customFormat="1" ht="11.25">
      <c r="B3205" s="199"/>
      <c r="C3205" s="200"/>
      <c r="D3205" s="201" t="s">
        <v>213</v>
      </c>
      <c r="E3205" s="202" t="s">
        <v>28</v>
      </c>
      <c r="F3205" s="203" t="s">
        <v>4074</v>
      </c>
      <c r="G3205" s="200"/>
      <c r="H3205" s="204">
        <v>-24.57</v>
      </c>
      <c r="I3205" s="205"/>
      <c r="J3205" s="200"/>
      <c r="K3205" s="200"/>
      <c r="L3205" s="206"/>
      <c r="M3205" s="207"/>
      <c r="N3205" s="208"/>
      <c r="O3205" s="208"/>
      <c r="P3205" s="208"/>
      <c r="Q3205" s="208"/>
      <c r="R3205" s="208"/>
      <c r="S3205" s="208"/>
      <c r="T3205" s="209"/>
      <c r="AT3205" s="210" t="s">
        <v>213</v>
      </c>
      <c r="AU3205" s="210" t="s">
        <v>84</v>
      </c>
      <c r="AV3205" s="13" t="s">
        <v>84</v>
      </c>
      <c r="AW3205" s="13" t="s">
        <v>35</v>
      </c>
      <c r="AX3205" s="13" t="s">
        <v>74</v>
      </c>
      <c r="AY3205" s="210" t="s">
        <v>197</v>
      </c>
    </row>
    <row r="3206" spans="2:51" s="15" customFormat="1" ht="11.25">
      <c r="B3206" s="222"/>
      <c r="C3206" s="223"/>
      <c r="D3206" s="201" t="s">
        <v>213</v>
      </c>
      <c r="E3206" s="224" t="s">
        <v>28</v>
      </c>
      <c r="F3206" s="225" t="s">
        <v>4075</v>
      </c>
      <c r="G3206" s="223"/>
      <c r="H3206" s="224" t="s">
        <v>28</v>
      </c>
      <c r="I3206" s="226"/>
      <c r="J3206" s="223"/>
      <c r="K3206" s="223"/>
      <c r="L3206" s="227"/>
      <c r="M3206" s="228"/>
      <c r="N3206" s="229"/>
      <c r="O3206" s="229"/>
      <c r="P3206" s="229"/>
      <c r="Q3206" s="229"/>
      <c r="R3206" s="229"/>
      <c r="S3206" s="229"/>
      <c r="T3206" s="230"/>
      <c r="AT3206" s="231" t="s">
        <v>213</v>
      </c>
      <c r="AU3206" s="231" t="s">
        <v>84</v>
      </c>
      <c r="AV3206" s="15" t="s">
        <v>82</v>
      </c>
      <c r="AW3206" s="15" t="s">
        <v>35</v>
      </c>
      <c r="AX3206" s="15" t="s">
        <v>74</v>
      </c>
      <c r="AY3206" s="231" t="s">
        <v>197</v>
      </c>
    </row>
    <row r="3207" spans="2:51" s="13" customFormat="1" ht="11.25">
      <c r="B3207" s="199"/>
      <c r="C3207" s="200"/>
      <c r="D3207" s="201" t="s">
        <v>213</v>
      </c>
      <c r="E3207" s="202" t="s">
        <v>28</v>
      </c>
      <c r="F3207" s="203" t="s">
        <v>4076</v>
      </c>
      <c r="G3207" s="200"/>
      <c r="H3207" s="204">
        <v>88</v>
      </c>
      <c r="I3207" s="205"/>
      <c r="J3207" s="200"/>
      <c r="K3207" s="200"/>
      <c r="L3207" s="206"/>
      <c r="M3207" s="207"/>
      <c r="N3207" s="208"/>
      <c r="O3207" s="208"/>
      <c r="P3207" s="208"/>
      <c r="Q3207" s="208"/>
      <c r="R3207" s="208"/>
      <c r="S3207" s="208"/>
      <c r="T3207" s="209"/>
      <c r="AT3207" s="210" t="s">
        <v>213</v>
      </c>
      <c r="AU3207" s="210" t="s">
        <v>84</v>
      </c>
      <c r="AV3207" s="13" t="s">
        <v>84</v>
      </c>
      <c r="AW3207" s="13" t="s">
        <v>35</v>
      </c>
      <c r="AX3207" s="13" t="s">
        <v>74</v>
      </c>
      <c r="AY3207" s="210" t="s">
        <v>197</v>
      </c>
    </row>
    <row r="3208" spans="2:51" s="13" customFormat="1" ht="11.25">
      <c r="B3208" s="199"/>
      <c r="C3208" s="200"/>
      <c r="D3208" s="201" t="s">
        <v>213</v>
      </c>
      <c r="E3208" s="202" t="s">
        <v>28</v>
      </c>
      <c r="F3208" s="203" t="s">
        <v>4077</v>
      </c>
      <c r="G3208" s="200"/>
      <c r="H3208" s="204">
        <v>21.6</v>
      </c>
      <c r="I3208" s="205"/>
      <c r="J3208" s="200"/>
      <c r="K3208" s="200"/>
      <c r="L3208" s="206"/>
      <c r="M3208" s="207"/>
      <c r="N3208" s="208"/>
      <c r="O3208" s="208"/>
      <c r="P3208" s="208"/>
      <c r="Q3208" s="208"/>
      <c r="R3208" s="208"/>
      <c r="S3208" s="208"/>
      <c r="T3208" s="209"/>
      <c r="AT3208" s="210" t="s">
        <v>213</v>
      </c>
      <c r="AU3208" s="210" t="s">
        <v>84</v>
      </c>
      <c r="AV3208" s="13" t="s">
        <v>84</v>
      </c>
      <c r="AW3208" s="13" t="s">
        <v>35</v>
      </c>
      <c r="AX3208" s="13" t="s">
        <v>74</v>
      </c>
      <c r="AY3208" s="210" t="s">
        <v>197</v>
      </c>
    </row>
    <row r="3209" spans="2:51" s="13" customFormat="1" ht="11.25">
      <c r="B3209" s="199"/>
      <c r="C3209" s="200"/>
      <c r="D3209" s="201" t="s">
        <v>213</v>
      </c>
      <c r="E3209" s="202" t="s">
        <v>28</v>
      </c>
      <c r="F3209" s="203" t="s">
        <v>4078</v>
      </c>
      <c r="G3209" s="200"/>
      <c r="H3209" s="204">
        <v>-14.475</v>
      </c>
      <c r="I3209" s="205"/>
      <c r="J3209" s="200"/>
      <c r="K3209" s="200"/>
      <c r="L3209" s="206"/>
      <c r="M3209" s="207"/>
      <c r="N3209" s="208"/>
      <c r="O3209" s="208"/>
      <c r="P3209" s="208"/>
      <c r="Q3209" s="208"/>
      <c r="R3209" s="208"/>
      <c r="S3209" s="208"/>
      <c r="T3209" s="209"/>
      <c r="AT3209" s="210" t="s">
        <v>213</v>
      </c>
      <c r="AU3209" s="210" t="s">
        <v>84</v>
      </c>
      <c r="AV3209" s="13" t="s">
        <v>84</v>
      </c>
      <c r="AW3209" s="13" t="s">
        <v>35</v>
      </c>
      <c r="AX3209" s="13" t="s">
        <v>74</v>
      </c>
      <c r="AY3209" s="210" t="s">
        <v>197</v>
      </c>
    </row>
    <row r="3210" spans="2:51" s="13" customFormat="1" ht="11.25">
      <c r="B3210" s="199"/>
      <c r="C3210" s="200"/>
      <c r="D3210" s="201" t="s">
        <v>213</v>
      </c>
      <c r="E3210" s="202" t="s">
        <v>28</v>
      </c>
      <c r="F3210" s="203" t="s">
        <v>4079</v>
      </c>
      <c r="G3210" s="200"/>
      <c r="H3210" s="204">
        <v>-14.52</v>
      </c>
      <c r="I3210" s="205"/>
      <c r="J3210" s="200"/>
      <c r="K3210" s="200"/>
      <c r="L3210" s="206"/>
      <c r="M3210" s="207"/>
      <c r="N3210" s="208"/>
      <c r="O3210" s="208"/>
      <c r="P3210" s="208"/>
      <c r="Q3210" s="208"/>
      <c r="R3210" s="208"/>
      <c r="S3210" s="208"/>
      <c r="T3210" s="209"/>
      <c r="AT3210" s="210" t="s">
        <v>213</v>
      </c>
      <c r="AU3210" s="210" t="s">
        <v>84</v>
      </c>
      <c r="AV3210" s="13" t="s">
        <v>84</v>
      </c>
      <c r="AW3210" s="13" t="s">
        <v>35</v>
      </c>
      <c r="AX3210" s="13" t="s">
        <v>74</v>
      </c>
      <c r="AY3210" s="210" t="s">
        <v>197</v>
      </c>
    </row>
    <row r="3211" spans="2:51" s="13" customFormat="1" ht="11.25">
      <c r="B3211" s="199"/>
      <c r="C3211" s="200"/>
      <c r="D3211" s="201" t="s">
        <v>213</v>
      </c>
      <c r="E3211" s="202" t="s">
        <v>28</v>
      </c>
      <c r="F3211" s="203" t="s">
        <v>4080</v>
      </c>
      <c r="G3211" s="200"/>
      <c r="H3211" s="204">
        <v>20.135000000000002</v>
      </c>
      <c r="I3211" s="205"/>
      <c r="J3211" s="200"/>
      <c r="K3211" s="200"/>
      <c r="L3211" s="206"/>
      <c r="M3211" s="207"/>
      <c r="N3211" s="208"/>
      <c r="O3211" s="208"/>
      <c r="P3211" s="208"/>
      <c r="Q3211" s="208"/>
      <c r="R3211" s="208"/>
      <c r="S3211" s="208"/>
      <c r="T3211" s="209"/>
      <c r="AT3211" s="210" t="s">
        <v>213</v>
      </c>
      <c r="AU3211" s="210" t="s">
        <v>84</v>
      </c>
      <c r="AV3211" s="13" t="s">
        <v>84</v>
      </c>
      <c r="AW3211" s="13" t="s">
        <v>35</v>
      </c>
      <c r="AX3211" s="13" t="s">
        <v>74</v>
      </c>
      <c r="AY3211" s="210" t="s">
        <v>197</v>
      </c>
    </row>
    <row r="3212" spans="2:51" s="13" customFormat="1" ht="11.25">
      <c r="B3212" s="199"/>
      <c r="C3212" s="200"/>
      <c r="D3212" s="201" t="s">
        <v>213</v>
      </c>
      <c r="E3212" s="202" t="s">
        <v>28</v>
      </c>
      <c r="F3212" s="203" t="s">
        <v>4081</v>
      </c>
      <c r="G3212" s="200"/>
      <c r="H3212" s="204">
        <v>192.4</v>
      </c>
      <c r="I3212" s="205"/>
      <c r="J3212" s="200"/>
      <c r="K3212" s="200"/>
      <c r="L3212" s="206"/>
      <c r="M3212" s="207"/>
      <c r="N3212" s="208"/>
      <c r="O3212" s="208"/>
      <c r="P3212" s="208"/>
      <c r="Q3212" s="208"/>
      <c r="R3212" s="208"/>
      <c r="S3212" s="208"/>
      <c r="T3212" s="209"/>
      <c r="AT3212" s="210" t="s">
        <v>213</v>
      </c>
      <c r="AU3212" s="210" t="s">
        <v>84</v>
      </c>
      <c r="AV3212" s="13" t="s">
        <v>84</v>
      </c>
      <c r="AW3212" s="13" t="s">
        <v>35</v>
      </c>
      <c r="AX3212" s="13" t="s">
        <v>74</v>
      </c>
      <c r="AY3212" s="210" t="s">
        <v>197</v>
      </c>
    </row>
    <row r="3213" spans="2:51" s="16" customFormat="1" ht="11.25">
      <c r="B3213" s="232"/>
      <c r="C3213" s="233"/>
      <c r="D3213" s="201" t="s">
        <v>213</v>
      </c>
      <c r="E3213" s="234" t="s">
        <v>28</v>
      </c>
      <c r="F3213" s="235" t="s">
        <v>416</v>
      </c>
      <c r="G3213" s="233"/>
      <c r="H3213" s="236">
        <v>646.02599999999995</v>
      </c>
      <c r="I3213" s="237"/>
      <c r="J3213" s="233"/>
      <c r="K3213" s="233"/>
      <c r="L3213" s="238"/>
      <c r="M3213" s="239"/>
      <c r="N3213" s="240"/>
      <c r="O3213" s="240"/>
      <c r="P3213" s="240"/>
      <c r="Q3213" s="240"/>
      <c r="R3213" s="240"/>
      <c r="S3213" s="240"/>
      <c r="T3213" s="241"/>
      <c r="AT3213" s="242" t="s">
        <v>213</v>
      </c>
      <c r="AU3213" s="242" t="s">
        <v>84</v>
      </c>
      <c r="AV3213" s="16" t="s">
        <v>160</v>
      </c>
      <c r="AW3213" s="16" t="s">
        <v>35</v>
      </c>
      <c r="AX3213" s="16" t="s">
        <v>74</v>
      </c>
      <c r="AY3213" s="242" t="s">
        <v>197</v>
      </c>
    </row>
    <row r="3214" spans="2:51" s="15" customFormat="1" ht="11.25">
      <c r="B3214" s="222"/>
      <c r="C3214" s="223"/>
      <c r="D3214" s="201" t="s">
        <v>213</v>
      </c>
      <c r="E3214" s="224" t="s">
        <v>28</v>
      </c>
      <c r="F3214" s="225" t="s">
        <v>4082</v>
      </c>
      <c r="G3214" s="223"/>
      <c r="H3214" s="224" t="s">
        <v>28</v>
      </c>
      <c r="I3214" s="226"/>
      <c r="J3214" s="223"/>
      <c r="K3214" s="223"/>
      <c r="L3214" s="227"/>
      <c r="M3214" s="228"/>
      <c r="N3214" s="229"/>
      <c r="O3214" s="229"/>
      <c r="P3214" s="229"/>
      <c r="Q3214" s="229"/>
      <c r="R3214" s="229"/>
      <c r="S3214" s="229"/>
      <c r="T3214" s="230"/>
      <c r="AT3214" s="231" t="s">
        <v>213</v>
      </c>
      <c r="AU3214" s="231" t="s">
        <v>84</v>
      </c>
      <c r="AV3214" s="15" t="s">
        <v>82</v>
      </c>
      <c r="AW3214" s="15" t="s">
        <v>35</v>
      </c>
      <c r="AX3214" s="15" t="s">
        <v>74</v>
      </c>
      <c r="AY3214" s="231" t="s">
        <v>197</v>
      </c>
    </row>
    <row r="3215" spans="2:51" s="15" customFormat="1" ht="11.25">
      <c r="B3215" s="222"/>
      <c r="C3215" s="223"/>
      <c r="D3215" s="201" t="s">
        <v>213</v>
      </c>
      <c r="E3215" s="224" t="s">
        <v>28</v>
      </c>
      <c r="F3215" s="225" t="s">
        <v>1338</v>
      </c>
      <c r="G3215" s="223"/>
      <c r="H3215" s="224" t="s">
        <v>28</v>
      </c>
      <c r="I3215" s="226"/>
      <c r="J3215" s="223"/>
      <c r="K3215" s="223"/>
      <c r="L3215" s="227"/>
      <c r="M3215" s="228"/>
      <c r="N3215" s="229"/>
      <c r="O3215" s="229"/>
      <c r="P3215" s="229"/>
      <c r="Q3215" s="229"/>
      <c r="R3215" s="229"/>
      <c r="S3215" s="229"/>
      <c r="T3215" s="230"/>
      <c r="AT3215" s="231" t="s">
        <v>213</v>
      </c>
      <c r="AU3215" s="231" t="s">
        <v>84</v>
      </c>
      <c r="AV3215" s="15" t="s">
        <v>82</v>
      </c>
      <c r="AW3215" s="15" t="s">
        <v>35</v>
      </c>
      <c r="AX3215" s="15" t="s">
        <v>74</v>
      </c>
      <c r="AY3215" s="231" t="s">
        <v>197</v>
      </c>
    </row>
    <row r="3216" spans="2:51" s="13" customFormat="1" ht="11.25">
      <c r="B3216" s="199"/>
      <c r="C3216" s="200"/>
      <c r="D3216" s="201" t="s">
        <v>213</v>
      </c>
      <c r="E3216" s="202" t="s">
        <v>28</v>
      </c>
      <c r="F3216" s="203" t="s">
        <v>4083</v>
      </c>
      <c r="G3216" s="200"/>
      <c r="H3216" s="204">
        <v>221.4</v>
      </c>
      <c r="I3216" s="205"/>
      <c r="J3216" s="200"/>
      <c r="K3216" s="200"/>
      <c r="L3216" s="206"/>
      <c r="M3216" s="207"/>
      <c r="N3216" s="208"/>
      <c r="O3216" s="208"/>
      <c r="P3216" s="208"/>
      <c r="Q3216" s="208"/>
      <c r="R3216" s="208"/>
      <c r="S3216" s="208"/>
      <c r="T3216" s="209"/>
      <c r="AT3216" s="210" t="s">
        <v>213</v>
      </c>
      <c r="AU3216" s="210" t="s">
        <v>84</v>
      </c>
      <c r="AV3216" s="13" t="s">
        <v>84</v>
      </c>
      <c r="AW3216" s="13" t="s">
        <v>35</v>
      </c>
      <c r="AX3216" s="13" t="s">
        <v>74</v>
      </c>
      <c r="AY3216" s="210" t="s">
        <v>197</v>
      </c>
    </row>
    <row r="3217" spans="1:65" s="13" customFormat="1" ht="11.25">
      <c r="B3217" s="199"/>
      <c r="C3217" s="200"/>
      <c r="D3217" s="201" t="s">
        <v>213</v>
      </c>
      <c r="E3217" s="202" t="s">
        <v>28</v>
      </c>
      <c r="F3217" s="203" t="s">
        <v>4084</v>
      </c>
      <c r="G3217" s="200"/>
      <c r="H3217" s="204">
        <v>-31.92</v>
      </c>
      <c r="I3217" s="205"/>
      <c r="J3217" s="200"/>
      <c r="K3217" s="200"/>
      <c r="L3217" s="206"/>
      <c r="M3217" s="207"/>
      <c r="N3217" s="208"/>
      <c r="O3217" s="208"/>
      <c r="P3217" s="208"/>
      <c r="Q3217" s="208"/>
      <c r="R3217" s="208"/>
      <c r="S3217" s="208"/>
      <c r="T3217" s="209"/>
      <c r="AT3217" s="210" t="s">
        <v>213</v>
      </c>
      <c r="AU3217" s="210" t="s">
        <v>84</v>
      </c>
      <c r="AV3217" s="13" t="s">
        <v>84</v>
      </c>
      <c r="AW3217" s="13" t="s">
        <v>35</v>
      </c>
      <c r="AX3217" s="13" t="s">
        <v>74</v>
      </c>
      <c r="AY3217" s="210" t="s">
        <v>197</v>
      </c>
    </row>
    <row r="3218" spans="1:65" s="13" customFormat="1" ht="11.25">
      <c r="B3218" s="199"/>
      <c r="C3218" s="200"/>
      <c r="D3218" s="201" t="s">
        <v>213</v>
      </c>
      <c r="E3218" s="202" t="s">
        <v>28</v>
      </c>
      <c r="F3218" s="203" t="s">
        <v>4085</v>
      </c>
      <c r="G3218" s="200"/>
      <c r="H3218" s="204">
        <v>-9.9499999999999993</v>
      </c>
      <c r="I3218" s="205"/>
      <c r="J3218" s="200"/>
      <c r="K3218" s="200"/>
      <c r="L3218" s="206"/>
      <c r="M3218" s="207"/>
      <c r="N3218" s="208"/>
      <c r="O3218" s="208"/>
      <c r="P3218" s="208"/>
      <c r="Q3218" s="208"/>
      <c r="R3218" s="208"/>
      <c r="S3218" s="208"/>
      <c r="T3218" s="209"/>
      <c r="AT3218" s="210" t="s">
        <v>213</v>
      </c>
      <c r="AU3218" s="210" t="s">
        <v>84</v>
      </c>
      <c r="AV3218" s="13" t="s">
        <v>84</v>
      </c>
      <c r="AW3218" s="13" t="s">
        <v>35</v>
      </c>
      <c r="AX3218" s="13" t="s">
        <v>74</v>
      </c>
      <c r="AY3218" s="210" t="s">
        <v>197</v>
      </c>
    </row>
    <row r="3219" spans="1:65" s="13" customFormat="1" ht="11.25">
      <c r="B3219" s="199"/>
      <c r="C3219" s="200"/>
      <c r="D3219" s="201" t="s">
        <v>213</v>
      </c>
      <c r="E3219" s="202" t="s">
        <v>28</v>
      </c>
      <c r="F3219" s="203" t="s">
        <v>4086</v>
      </c>
      <c r="G3219" s="200"/>
      <c r="H3219" s="204">
        <v>16.844999999999999</v>
      </c>
      <c r="I3219" s="205"/>
      <c r="J3219" s="200"/>
      <c r="K3219" s="200"/>
      <c r="L3219" s="206"/>
      <c r="M3219" s="207"/>
      <c r="N3219" s="208"/>
      <c r="O3219" s="208"/>
      <c r="P3219" s="208"/>
      <c r="Q3219" s="208"/>
      <c r="R3219" s="208"/>
      <c r="S3219" s="208"/>
      <c r="T3219" s="209"/>
      <c r="AT3219" s="210" t="s">
        <v>213</v>
      </c>
      <c r="AU3219" s="210" t="s">
        <v>84</v>
      </c>
      <c r="AV3219" s="13" t="s">
        <v>84</v>
      </c>
      <c r="AW3219" s="13" t="s">
        <v>35</v>
      </c>
      <c r="AX3219" s="13" t="s">
        <v>74</v>
      </c>
      <c r="AY3219" s="210" t="s">
        <v>197</v>
      </c>
    </row>
    <row r="3220" spans="1:65" s="15" customFormat="1" ht="11.25">
      <c r="B3220" s="222"/>
      <c r="C3220" s="223"/>
      <c r="D3220" s="201" t="s">
        <v>213</v>
      </c>
      <c r="E3220" s="224" t="s">
        <v>28</v>
      </c>
      <c r="F3220" s="225" t="s">
        <v>4087</v>
      </c>
      <c r="G3220" s="223"/>
      <c r="H3220" s="224" t="s">
        <v>28</v>
      </c>
      <c r="I3220" s="226"/>
      <c r="J3220" s="223"/>
      <c r="K3220" s="223"/>
      <c r="L3220" s="227"/>
      <c r="M3220" s="228"/>
      <c r="N3220" s="229"/>
      <c r="O3220" s="229"/>
      <c r="P3220" s="229"/>
      <c r="Q3220" s="229"/>
      <c r="R3220" s="229"/>
      <c r="S3220" s="229"/>
      <c r="T3220" s="230"/>
      <c r="AT3220" s="231" t="s">
        <v>213</v>
      </c>
      <c r="AU3220" s="231" t="s">
        <v>84</v>
      </c>
      <c r="AV3220" s="15" t="s">
        <v>82</v>
      </c>
      <c r="AW3220" s="15" t="s">
        <v>35</v>
      </c>
      <c r="AX3220" s="15" t="s">
        <v>74</v>
      </c>
      <c r="AY3220" s="231" t="s">
        <v>197</v>
      </c>
    </row>
    <row r="3221" spans="1:65" s="13" customFormat="1" ht="11.25">
      <c r="B3221" s="199"/>
      <c r="C3221" s="200"/>
      <c r="D3221" s="201" t="s">
        <v>213</v>
      </c>
      <c r="E3221" s="202" t="s">
        <v>28</v>
      </c>
      <c r="F3221" s="203" t="s">
        <v>4088</v>
      </c>
      <c r="G3221" s="200"/>
      <c r="H3221" s="204">
        <v>174.07499999999999</v>
      </c>
      <c r="I3221" s="205"/>
      <c r="J3221" s="200"/>
      <c r="K3221" s="200"/>
      <c r="L3221" s="206"/>
      <c r="M3221" s="207"/>
      <c r="N3221" s="208"/>
      <c r="O3221" s="208"/>
      <c r="P3221" s="208"/>
      <c r="Q3221" s="208"/>
      <c r="R3221" s="208"/>
      <c r="S3221" s="208"/>
      <c r="T3221" s="209"/>
      <c r="AT3221" s="210" t="s">
        <v>213</v>
      </c>
      <c r="AU3221" s="210" t="s">
        <v>84</v>
      </c>
      <c r="AV3221" s="13" t="s">
        <v>84</v>
      </c>
      <c r="AW3221" s="13" t="s">
        <v>35</v>
      </c>
      <c r="AX3221" s="13" t="s">
        <v>74</v>
      </c>
      <c r="AY3221" s="210" t="s">
        <v>197</v>
      </c>
    </row>
    <row r="3222" spans="1:65" s="13" customFormat="1" ht="11.25">
      <c r="B3222" s="199"/>
      <c r="C3222" s="200"/>
      <c r="D3222" s="201" t="s">
        <v>213</v>
      </c>
      <c r="E3222" s="202" t="s">
        <v>28</v>
      </c>
      <c r="F3222" s="203" t="s">
        <v>4089</v>
      </c>
      <c r="G3222" s="200"/>
      <c r="H3222" s="204">
        <v>-30.76</v>
      </c>
      <c r="I3222" s="205"/>
      <c r="J3222" s="200"/>
      <c r="K3222" s="200"/>
      <c r="L3222" s="206"/>
      <c r="M3222" s="207"/>
      <c r="N3222" s="208"/>
      <c r="O3222" s="208"/>
      <c r="P3222" s="208"/>
      <c r="Q3222" s="208"/>
      <c r="R3222" s="208"/>
      <c r="S3222" s="208"/>
      <c r="T3222" s="209"/>
      <c r="AT3222" s="210" t="s">
        <v>213</v>
      </c>
      <c r="AU3222" s="210" t="s">
        <v>84</v>
      </c>
      <c r="AV3222" s="13" t="s">
        <v>84</v>
      </c>
      <c r="AW3222" s="13" t="s">
        <v>35</v>
      </c>
      <c r="AX3222" s="13" t="s">
        <v>74</v>
      </c>
      <c r="AY3222" s="210" t="s">
        <v>197</v>
      </c>
    </row>
    <row r="3223" spans="1:65" s="13" customFormat="1" ht="11.25">
      <c r="B3223" s="199"/>
      <c r="C3223" s="200"/>
      <c r="D3223" s="201" t="s">
        <v>213</v>
      </c>
      <c r="E3223" s="202" t="s">
        <v>28</v>
      </c>
      <c r="F3223" s="203" t="s">
        <v>4090</v>
      </c>
      <c r="G3223" s="200"/>
      <c r="H3223" s="204">
        <v>6.84</v>
      </c>
      <c r="I3223" s="205"/>
      <c r="J3223" s="200"/>
      <c r="K3223" s="200"/>
      <c r="L3223" s="206"/>
      <c r="M3223" s="207"/>
      <c r="N3223" s="208"/>
      <c r="O3223" s="208"/>
      <c r="P3223" s="208"/>
      <c r="Q3223" s="208"/>
      <c r="R3223" s="208"/>
      <c r="S3223" s="208"/>
      <c r="T3223" s="209"/>
      <c r="AT3223" s="210" t="s">
        <v>213</v>
      </c>
      <c r="AU3223" s="210" t="s">
        <v>84</v>
      </c>
      <c r="AV3223" s="13" t="s">
        <v>84</v>
      </c>
      <c r="AW3223" s="13" t="s">
        <v>35</v>
      </c>
      <c r="AX3223" s="13" t="s">
        <v>74</v>
      </c>
      <c r="AY3223" s="210" t="s">
        <v>197</v>
      </c>
    </row>
    <row r="3224" spans="1:65" s="13" customFormat="1" ht="11.25">
      <c r="B3224" s="199"/>
      <c r="C3224" s="200"/>
      <c r="D3224" s="201" t="s">
        <v>213</v>
      </c>
      <c r="E3224" s="202" t="s">
        <v>28</v>
      </c>
      <c r="F3224" s="203" t="s">
        <v>4091</v>
      </c>
      <c r="G3224" s="200"/>
      <c r="H3224" s="204">
        <v>138.9</v>
      </c>
      <c r="I3224" s="205"/>
      <c r="J3224" s="200"/>
      <c r="K3224" s="200"/>
      <c r="L3224" s="206"/>
      <c r="M3224" s="207"/>
      <c r="N3224" s="208"/>
      <c r="O3224" s="208"/>
      <c r="P3224" s="208"/>
      <c r="Q3224" s="208"/>
      <c r="R3224" s="208"/>
      <c r="S3224" s="208"/>
      <c r="T3224" s="209"/>
      <c r="AT3224" s="210" t="s">
        <v>213</v>
      </c>
      <c r="AU3224" s="210" t="s">
        <v>84</v>
      </c>
      <c r="AV3224" s="13" t="s">
        <v>84</v>
      </c>
      <c r="AW3224" s="13" t="s">
        <v>35</v>
      </c>
      <c r="AX3224" s="13" t="s">
        <v>74</v>
      </c>
      <c r="AY3224" s="210" t="s">
        <v>197</v>
      </c>
    </row>
    <row r="3225" spans="1:65" s="16" customFormat="1" ht="11.25">
      <c r="B3225" s="232"/>
      <c r="C3225" s="233"/>
      <c r="D3225" s="201" t="s">
        <v>213</v>
      </c>
      <c r="E3225" s="234" t="s">
        <v>28</v>
      </c>
      <c r="F3225" s="235" t="s">
        <v>416</v>
      </c>
      <c r="G3225" s="233"/>
      <c r="H3225" s="236">
        <v>485.43</v>
      </c>
      <c r="I3225" s="237"/>
      <c r="J3225" s="233"/>
      <c r="K3225" s="233"/>
      <c r="L3225" s="238"/>
      <c r="M3225" s="239"/>
      <c r="N3225" s="240"/>
      <c r="O3225" s="240"/>
      <c r="P3225" s="240"/>
      <c r="Q3225" s="240"/>
      <c r="R3225" s="240"/>
      <c r="S3225" s="240"/>
      <c r="T3225" s="241"/>
      <c r="AT3225" s="242" t="s">
        <v>213</v>
      </c>
      <c r="AU3225" s="242" t="s">
        <v>84</v>
      </c>
      <c r="AV3225" s="16" t="s">
        <v>160</v>
      </c>
      <c r="AW3225" s="16" t="s">
        <v>35</v>
      </c>
      <c r="AX3225" s="16" t="s">
        <v>74</v>
      </c>
      <c r="AY3225" s="242" t="s">
        <v>197</v>
      </c>
    </row>
    <row r="3226" spans="1:65" s="14" customFormat="1" ht="11.25">
      <c r="B3226" s="211"/>
      <c r="C3226" s="212"/>
      <c r="D3226" s="201" t="s">
        <v>213</v>
      </c>
      <c r="E3226" s="213" t="s">
        <v>28</v>
      </c>
      <c r="F3226" s="214" t="s">
        <v>226</v>
      </c>
      <c r="G3226" s="212"/>
      <c r="H3226" s="215">
        <v>1131.4559999999999</v>
      </c>
      <c r="I3226" s="216"/>
      <c r="J3226" s="212"/>
      <c r="K3226" s="212"/>
      <c r="L3226" s="217"/>
      <c r="M3226" s="218"/>
      <c r="N3226" s="219"/>
      <c r="O3226" s="219"/>
      <c r="P3226" s="219"/>
      <c r="Q3226" s="219"/>
      <c r="R3226" s="219"/>
      <c r="S3226" s="219"/>
      <c r="T3226" s="220"/>
      <c r="AT3226" s="221" t="s">
        <v>213</v>
      </c>
      <c r="AU3226" s="221" t="s">
        <v>84</v>
      </c>
      <c r="AV3226" s="14" t="s">
        <v>204</v>
      </c>
      <c r="AW3226" s="14" t="s">
        <v>35</v>
      </c>
      <c r="AX3226" s="14" t="s">
        <v>82</v>
      </c>
      <c r="AY3226" s="221" t="s">
        <v>197</v>
      </c>
    </row>
    <row r="3227" spans="1:65" s="12" customFormat="1" ht="22.9" customHeight="1">
      <c r="B3227" s="165"/>
      <c r="C3227" s="166"/>
      <c r="D3227" s="167" t="s">
        <v>73</v>
      </c>
      <c r="E3227" s="179" t="s">
        <v>4092</v>
      </c>
      <c r="F3227" s="179" t="s">
        <v>4093</v>
      </c>
      <c r="G3227" s="166"/>
      <c r="H3227" s="166"/>
      <c r="I3227" s="169"/>
      <c r="J3227" s="180">
        <f>BK3227</f>
        <v>0</v>
      </c>
      <c r="K3227" s="166"/>
      <c r="L3227" s="171"/>
      <c r="M3227" s="172"/>
      <c r="N3227" s="173"/>
      <c r="O3227" s="173"/>
      <c r="P3227" s="174">
        <f>SUM(P3228:P3244)</f>
        <v>0</v>
      </c>
      <c r="Q3227" s="173"/>
      <c r="R3227" s="174">
        <f>SUM(R3228:R3244)</f>
        <v>3.8550000000000001E-2</v>
      </c>
      <c r="S3227" s="173"/>
      <c r="T3227" s="175">
        <f>SUM(T3228:T3244)</f>
        <v>0</v>
      </c>
      <c r="AR3227" s="176" t="s">
        <v>84</v>
      </c>
      <c r="AT3227" s="177" t="s">
        <v>73</v>
      </c>
      <c r="AU3227" s="177" t="s">
        <v>82</v>
      </c>
      <c r="AY3227" s="176" t="s">
        <v>197</v>
      </c>
      <c r="BK3227" s="178">
        <f>SUM(BK3228:BK3244)</f>
        <v>0</v>
      </c>
    </row>
    <row r="3228" spans="1:65" s="2" customFormat="1" ht="24.2" customHeight="1">
      <c r="A3228" s="37"/>
      <c r="B3228" s="38"/>
      <c r="C3228" s="181" t="s">
        <v>4094</v>
      </c>
      <c r="D3228" s="181" t="s">
        <v>199</v>
      </c>
      <c r="E3228" s="182" t="s">
        <v>4095</v>
      </c>
      <c r="F3228" s="183" t="s">
        <v>4096</v>
      </c>
      <c r="G3228" s="184" t="s">
        <v>210</v>
      </c>
      <c r="H3228" s="185">
        <v>6</v>
      </c>
      <c r="I3228" s="186"/>
      <c r="J3228" s="187">
        <f>ROUND(I3228*H3228,2)</f>
        <v>0</v>
      </c>
      <c r="K3228" s="183" t="s">
        <v>203</v>
      </c>
      <c r="L3228" s="42"/>
      <c r="M3228" s="188" t="s">
        <v>28</v>
      </c>
      <c r="N3228" s="189" t="s">
        <v>45</v>
      </c>
      <c r="O3228" s="67"/>
      <c r="P3228" s="190">
        <f>O3228*H3228</f>
        <v>0</v>
      </c>
      <c r="Q3228" s="190">
        <v>0</v>
      </c>
      <c r="R3228" s="190">
        <f>Q3228*H3228</f>
        <v>0</v>
      </c>
      <c r="S3228" s="190">
        <v>0</v>
      </c>
      <c r="T3228" s="191">
        <f>S3228*H3228</f>
        <v>0</v>
      </c>
      <c r="U3228" s="37"/>
      <c r="V3228" s="37"/>
      <c r="W3228" s="37"/>
      <c r="X3228" s="37"/>
      <c r="Y3228" s="37"/>
      <c r="Z3228" s="37"/>
      <c r="AA3228" s="37"/>
      <c r="AB3228" s="37"/>
      <c r="AC3228" s="37"/>
      <c r="AD3228" s="37"/>
      <c r="AE3228" s="37"/>
      <c r="AR3228" s="192" t="s">
        <v>283</v>
      </c>
      <c r="AT3228" s="192" t="s">
        <v>199</v>
      </c>
      <c r="AU3228" s="192" t="s">
        <v>84</v>
      </c>
      <c r="AY3228" s="20" t="s">
        <v>197</v>
      </c>
      <c r="BE3228" s="193">
        <f>IF(N3228="základní",J3228,0)</f>
        <v>0</v>
      </c>
      <c r="BF3228" s="193">
        <f>IF(N3228="snížená",J3228,0)</f>
        <v>0</v>
      </c>
      <c r="BG3228" s="193">
        <f>IF(N3228="zákl. přenesená",J3228,0)</f>
        <v>0</v>
      </c>
      <c r="BH3228" s="193">
        <f>IF(N3228="sníž. přenesená",J3228,0)</f>
        <v>0</v>
      </c>
      <c r="BI3228" s="193">
        <f>IF(N3228="nulová",J3228,0)</f>
        <v>0</v>
      </c>
      <c r="BJ3228" s="20" t="s">
        <v>82</v>
      </c>
      <c r="BK3228" s="193">
        <f>ROUND(I3228*H3228,2)</f>
        <v>0</v>
      </c>
      <c r="BL3228" s="20" t="s">
        <v>283</v>
      </c>
      <c r="BM3228" s="192" t="s">
        <v>4097</v>
      </c>
    </row>
    <row r="3229" spans="1:65" s="2" customFormat="1" ht="11.25">
      <c r="A3229" s="37"/>
      <c r="B3229" s="38"/>
      <c r="C3229" s="39"/>
      <c r="D3229" s="194" t="s">
        <v>206</v>
      </c>
      <c r="E3229" s="39"/>
      <c r="F3229" s="195" t="s">
        <v>4098</v>
      </c>
      <c r="G3229" s="39"/>
      <c r="H3229" s="39"/>
      <c r="I3229" s="196"/>
      <c r="J3229" s="39"/>
      <c r="K3229" s="39"/>
      <c r="L3229" s="42"/>
      <c r="M3229" s="197"/>
      <c r="N3229" s="198"/>
      <c r="O3229" s="67"/>
      <c r="P3229" s="67"/>
      <c r="Q3229" s="67"/>
      <c r="R3229" s="67"/>
      <c r="S3229" s="67"/>
      <c r="T3229" s="68"/>
      <c r="U3229" s="37"/>
      <c r="V3229" s="37"/>
      <c r="W3229" s="37"/>
      <c r="X3229" s="37"/>
      <c r="Y3229" s="37"/>
      <c r="Z3229" s="37"/>
      <c r="AA3229" s="37"/>
      <c r="AB3229" s="37"/>
      <c r="AC3229" s="37"/>
      <c r="AD3229" s="37"/>
      <c r="AE3229" s="37"/>
      <c r="AT3229" s="20" t="s">
        <v>206</v>
      </c>
      <c r="AU3229" s="20" t="s">
        <v>84</v>
      </c>
    </row>
    <row r="3230" spans="1:65" s="15" customFormat="1" ht="11.25">
      <c r="B3230" s="222"/>
      <c r="C3230" s="223"/>
      <c r="D3230" s="201" t="s">
        <v>213</v>
      </c>
      <c r="E3230" s="224" t="s">
        <v>28</v>
      </c>
      <c r="F3230" s="225" t="s">
        <v>3126</v>
      </c>
      <c r="G3230" s="223"/>
      <c r="H3230" s="224" t="s">
        <v>28</v>
      </c>
      <c r="I3230" s="226"/>
      <c r="J3230" s="223"/>
      <c r="K3230" s="223"/>
      <c r="L3230" s="227"/>
      <c r="M3230" s="228"/>
      <c r="N3230" s="229"/>
      <c r="O3230" s="229"/>
      <c r="P3230" s="229"/>
      <c r="Q3230" s="229"/>
      <c r="R3230" s="229"/>
      <c r="S3230" s="229"/>
      <c r="T3230" s="230"/>
      <c r="AT3230" s="231" t="s">
        <v>213</v>
      </c>
      <c r="AU3230" s="231" t="s">
        <v>84</v>
      </c>
      <c r="AV3230" s="15" t="s">
        <v>82</v>
      </c>
      <c r="AW3230" s="15" t="s">
        <v>35</v>
      </c>
      <c r="AX3230" s="15" t="s">
        <v>74</v>
      </c>
      <c r="AY3230" s="231" t="s">
        <v>197</v>
      </c>
    </row>
    <row r="3231" spans="1:65" s="13" customFormat="1" ht="11.25">
      <c r="B3231" s="199"/>
      <c r="C3231" s="200"/>
      <c r="D3231" s="201" t="s">
        <v>213</v>
      </c>
      <c r="E3231" s="202" t="s">
        <v>28</v>
      </c>
      <c r="F3231" s="203" t="s">
        <v>3374</v>
      </c>
      <c r="G3231" s="200"/>
      <c r="H3231" s="204">
        <v>6</v>
      </c>
      <c r="I3231" s="205"/>
      <c r="J3231" s="200"/>
      <c r="K3231" s="200"/>
      <c r="L3231" s="206"/>
      <c r="M3231" s="207"/>
      <c r="N3231" s="208"/>
      <c r="O3231" s="208"/>
      <c r="P3231" s="208"/>
      <c r="Q3231" s="208"/>
      <c r="R3231" s="208"/>
      <c r="S3231" s="208"/>
      <c r="T3231" s="209"/>
      <c r="AT3231" s="210" t="s">
        <v>213</v>
      </c>
      <c r="AU3231" s="210" t="s">
        <v>84</v>
      </c>
      <c r="AV3231" s="13" t="s">
        <v>84</v>
      </c>
      <c r="AW3231" s="13" t="s">
        <v>35</v>
      </c>
      <c r="AX3231" s="13" t="s">
        <v>82</v>
      </c>
      <c r="AY3231" s="210" t="s">
        <v>197</v>
      </c>
    </row>
    <row r="3232" spans="1:65" s="2" customFormat="1" ht="16.5" customHeight="1">
      <c r="A3232" s="37"/>
      <c r="B3232" s="38"/>
      <c r="C3232" s="247" t="s">
        <v>4099</v>
      </c>
      <c r="D3232" s="247" t="s">
        <v>519</v>
      </c>
      <c r="E3232" s="248" t="s">
        <v>4100</v>
      </c>
      <c r="F3232" s="249" t="s">
        <v>4101</v>
      </c>
      <c r="G3232" s="250" t="s">
        <v>202</v>
      </c>
      <c r="H3232" s="251">
        <v>26.25</v>
      </c>
      <c r="I3232" s="252"/>
      <c r="J3232" s="253">
        <f>ROUND(I3232*H3232,2)</f>
        <v>0</v>
      </c>
      <c r="K3232" s="249" t="s">
        <v>203</v>
      </c>
      <c r="L3232" s="254"/>
      <c r="M3232" s="255" t="s">
        <v>28</v>
      </c>
      <c r="N3232" s="256" t="s">
        <v>45</v>
      </c>
      <c r="O3232" s="67"/>
      <c r="P3232" s="190">
        <f>O3232*H3232</f>
        <v>0</v>
      </c>
      <c r="Q3232" s="190">
        <v>1E-3</v>
      </c>
      <c r="R3232" s="190">
        <f>Q3232*H3232</f>
        <v>2.6249999999999999E-2</v>
      </c>
      <c r="S3232" s="190">
        <v>0</v>
      </c>
      <c r="T3232" s="191">
        <f>S3232*H3232</f>
        <v>0</v>
      </c>
      <c r="U3232" s="37"/>
      <c r="V3232" s="37"/>
      <c r="W3232" s="37"/>
      <c r="X3232" s="37"/>
      <c r="Y3232" s="37"/>
      <c r="Z3232" s="37"/>
      <c r="AA3232" s="37"/>
      <c r="AB3232" s="37"/>
      <c r="AC3232" s="37"/>
      <c r="AD3232" s="37"/>
      <c r="AE3232" s="37"/>
      <c r="AR3232" s="192" t="s">
        <v>365</v>
      </c>
      <c r="AT3232" s="192" t="s">
        <v>519</v>
      </c>
      <c r="AU3232" s="192" t="s">
        <v>84</v>
      </c>
      <c r="AY3232" s="20" t="s">
        <v>197</v>
      </c>
      <c r="BE3232" s="193">
        <f>IF(N3232="základní",J3232,0)</f>
        <v>0</v>
      </c>
      <c r="BF3232" s="193">
        <f>IF(N3232="snížená",J3232,0)</f>
        <v>0</v>
      </c>
      <c r="BG3232" s="193">
        <f>IF(N3232="zákl. přenesená",J3232,0)</f>
        <v>0</v>
      </c>
      <c r="BH3232" s="193">
        <f>IF(N3232="sníž. přenesená",J3232,0)</f>
        <v>0</v>
      </c>
      <c r="BI3232" s="193">
        <f>IF(N3232="nulová",J3232,0)</f>
        <v>0</v>
      </c>
      <c r="BJ3232" s="20" t="s">
        <v>82</v>
      </c>
      <c r="BK3232" s="193">
        <f>ROUND(I3232*H3232,2)</f>
        <v>0</v>
      </c>
      <c r="BL3232" s="20" t="s">
        <v>283</v>
      </c>
      <c r="BM3232" s="192" t="s">
        <v>4102</v>
      </c>
    </row>
    <row r="3233" spans="1:65" s="13" customFormat="1" ht="11.25">
      <c r="B3233" s="199"/>
      <c r="C3233" s="200"/>
      <c r="D3233" s="201" t="s">
        <v>213</v>
      </c>
      <c r="E3233" s="202" t="s">
        <v>28</v>
      </c>
      <c r="F3233" s="203" t="s">
        <v>4103</v>
      </c>
      <c r="G3233" s="200"/>
      <c r="H3233" s="204">
        <v>26.25</v>
      </c>
      <c r="I3233" s="205"/>
      <c r="J3233" s="200"/>
      <c r="K3233" s="200"/>
      <c r="L3233" s="206"/>
      <c r="M3233" s="207"/>
      <c r="N3233" s="208"/>
      <c r="O3233" s="208"/>
      <c r="P3233" s="208"/>
      <c r="Q3233" s="208"/>
      <c r="R3233" s="208"/>
      <c r="S3233" s="208"/>
      <c r="T3233" s="209"/>
      <c r="AT3233" s="210" t="s">
        <v>213</v>
      </c>
      <c r="AU3233" s="210" t="s">
        <v>84</v>
      </c>
      <c r="AV3233" s="13" t="s">
        <v>84</v>
      </c>
      <c r="AW3233" s="13" t="s">
        <v>35</v>
      </c>
      <c r="AX3233" s="13" t="s">
        <v>82</v>
      </c>
      <c r="AY3233" s="210" t="s">
        <v>197</v>
      </c>
    </row>
    <row r="3234" spans="1:65" s="2" customFormat="1" ht="21.75" customHeight="1">
      <c r="A3234" s="37"/>
      <c r="B3234" s="38"/>
      <c r="C3234" s="181" t="s">
        <v>4104</v>
      </c>
      <c r="D3234" s="181" t="s">
        <v>199</v>
      </c>
      <c r="E3234" s="182" t="s">
        <v>4105</v>
      </c>
      <c r="F3234" s="183" t="s">
        <v>4106</v>
      </c>
      <c r="G3234" s="184" t="s">
        <v>210</v>
      </c>
      <c r="H3234" s="185">
        <v>6</v>
      </c>
      <c r="I3234" s="186"/>
      <c r="J3234" s="187">
        <f>ROUND(I3234*H3234,2)</f>
        <v>0</v>
      </c>
      <c r="K3234" s="183" t="s">
        <v>203</v>
      </c>
      <c r="L3234" s="42"/>
      <c r="M3234" s="188" t="s">
        <v>28</v>
      </c>
      <c r="N3234" s="189" t="s">
        <v>45</v>
      </c>
      <c r="O3234" s="67"/>
      <c r="P3234" s="190">
        <f>O3234*H3234</f>
        <v>0</v>
      </c>
      <c r="Q3234" s="190">
        <v>0</v>
      </c>
      <c r="R3234" s="190">
        <f>Q3234*H3234</f>
        <v>0</v>
      </c>
      <c r="S3234" s="190">
        <v>0</v>
      </c>
      <c r="T3234" s="191">
        <f>S3234*H3234</f>
        <v>0</v>
      </c>
      <c r="U3234" s="37"/>
      <c r="V3234" s="37"/>
      <c r="W3234" s="37"/>
      <c r="X3234" s="37"/>
      <c r="Y3234" s="37"/>
      <c r="Z3234" s="37"/>
      <c r="AA3234" s="37"/>
      <c r="AB3234" s="37"/>
      <c r="AC3234" s="37"/>
      <c r="AD3234" s="37"/>
      <c r="AE3234" s="37"/>
      <c r="AR3234" s="192" t="s">
        <v>283</v>
      </c>
      <c r="AT3234" s="192" t="s">
        <v>199</v>
      </c>
      <c r="AU3234" s="192" t="s">
        <v>84</v>
      </c>
      <c r="AY3234" s="20" t="s">
        <v>197</v>
      </c>
      <c r="BE3234" s="193">
        <f>IF(N3234="základní",J3234,0)</f>
        <v>0</v>
      </c>
      <c r="BF3234" s="193">
        <f>IF(N3234="snížená",J3234,0)</f>
        <v>0</v>
      </c>
      <c r="BG3234" s="193">
        <f>IF(N3234="zákl. přenesená",J3234,0)</f>
        <v>0</v>
      </c>
      <c r="BH3234" s="193">
        <f>IF(N3234="sníž. přenesená",J3234,0)</f>
        <v>0</v>
      </c>
      <c r="BI3234" s="193">
        <f>IF(N3234="nulová",J3234,0)</f>
        <v>0</v>
      </c>
      <c r="BJ3234" s="20" t="s">
        <v>82</v>
      </c>
      <c r="BK3234" s="193">
        <f>ROUND(I3234*H3234,2)</f>
        <v>0</v>
      </c>
      <c r="BL3234" s="20" t="s">
        <v>283</v>
      </c>
      <c r="BM3234" s="192" t="s">
        <v>4107</v>
      </c>
    </row>
    <row r="3235" spans="1:65" s="2" customFormat="1" ht="11.25">
      <c r="A3235" s="37"/>
      <c r="B3235" s="38"/>
      <c r="C3235" s="39"/>
      <c r="D3235" s="194" t="s">
        <v>206</v>
      </c>
      <c r="E3235" s="39"/>
      <c r="F3235" s="195" t="s">
        <v>4108</v>
      </c>
      <c r="G3235" s="39"/>
      <c r="H3235" s="39"/>
      <c r="I3235" s="196"/>
      <c r="J3235" s="39"/>
      <c r="K3235" s="39"/>
      <c r="L3235" s="42"/>
      <c r="M3235" s="197"/>
      <c r="N3235" s="198"/>
      <c r="O3235" s="67"/>
      <c r="P3235" s="67"/>
      <c r="Q3235" s="67"/>
      <c r="R3235" s="67"/>
      <c r="S3235" s="67"/>
      <c r="T3235" s="68"/>
      <c r="U3235" s="37"/>
      <c r="V3235" s="37"/>
      <c r="W3235" s="37"/>
      <c r="X3235" s="37"/>
      <c r="Y3235" s="37"/>
      <c r="Z3235" s="37"/>
      <c r="AA3235" s="37"/>
      <c r="AB3235" s="37"/>
      <c r="AC3235" s="37"/>
      <c r="AD3235" s="37"/>
      <c r="AE3235" s="37"/>
      <c r="AT3235" s="20" t="s">
        <v>206</v>
      </c>
      <c r="AU3235" s="20" t="s">
        <v>84</v>
      </c>
    </row>
    <row r="3236" spans="1:65" s="2" customFormat="1" ht="21.75" customHeight="1">
      <c r="A3236" s="37"/>
      <c r="B3236" s="38"/>
      <c r="C3236" s="247" t="s">
        <v>4109</v>
      </c>
      <c r="D3236" s="247" t="s">
        <v>519</v>
      </c>
      <c r="E3236" s="248" t="s">
        <v>4110</v>
      </c>
      <c r="F3236" s="249" t="s">
        <v>4111</v>
      </c>
      <c r="G3236" s="250" t="s">
        <v>210</v>
      </c>
      <c r="H3236" s="251">
        <v>6</v>
      </c>
      <c r="I3236" s="252"/>
      <c r="J3236" s="253">
        <f>ROUND(I3236*H3236,2)</f>
        <v>0</v>
      </c>
      <c r="K3236" s="249" t="s">
        <v>203</v>
      </c>
      <c r="L3236" s="254"/>
      <c r="M3236" s="255" t="s">
        <v>28</v>
      </c>
      <c r="N3236" s="256" t="s">
        <v>45</v>
      </c>
      <c r="O3236" s="67"/>
      <c r="P3236" s="190">
        <f>O3236*H3236</f>
        <v>0</v>
      </c>
      <c r="Q3236" s="190">
        <v>1E-3</v>
      </c>
      <c r="R3236" s="190">
        <f>Q3236*H3236</f>
        <v>6.0000000000000001E-3</v>
      </c>
      <c r="S3236" s="190">
        <v>0</v>
      </c>
      <c r="T3236" s="191">
        <f>S3236*H3236</f>
        <v>0</v>
      </c>
      <c r="U3236" s="37"/>
      <c r="V3236" s="37"/>
      <c r="W3236" s="37"/>
      <c r="X3236" s="37"/>
      <c r="Y3236" s="37"/>
      <c r="Z3236" s="37"/>
      <c r="AA3236" s="37"/>
      <c r="AB3236" s="37"/>
      <c r="AC3236" s="37"/>
      <c r="AD3236" s="37"/>
      <c r="AE3236" s="37"/>
      <c r="AR3236" s="192" t="s">
        <v>365</v>
      </c>
      <c r="AT3236" s="192" t="s">
        <v>519</v>
      </c>
      <c r="AU3236" s="192" t="s">
        <v>84</v>
      </c>
      <c r="AY3236" s="20" t="s">
        <v>197</v>
      </c>
      <c r="BE3236" s="193">
        <f>IF(N3236="základní",J3236,0)</f>
        <v>0</v>
      </c>
      <c r="BF3236" s="193">
        <f>IF(N3236="snížená",J3236,0)</f>
        <v>0</v>
      </c>
      <c r="BG3236" s="193">
        <f>IF(N3236="zákl. přenesená",J3236,0)</f>
        <v>0</v>
      </c>
      <c r="BH3236" s="193">
        <f>IF(N3236="sníž. přenesená",J3236,0)</f>
        <v>0</v>
      </c>
      <c r="BI3236" s="193">
        <f>IF(N3236="nulová",J3236,0)</f>
        <v>0</v>
      </c>
      <c r="BJ3236" s="20" t="s">
        <v>82</v>
      </c>
      <c r="BK3236" s="193">
        <f>ROUND(I3236*H3236,2)</f>
        <v>0</v>
      </c>
      <c r="BL3236" s="20" t="s">
        <v>283</v>
      </c>
      <c r="BM3236" s="192" t="s">
        <v>4112</v>
      </c>
    </row>
    <row r="3237" spans="1:65" s="2" customFormat="1" ht="24.2" customHeight="1">
      <c r="A3237" s="37"/>
      <c r="B3237" s="38"/>
      <c r="C3237" s="181" t="s">
        <v>4113</v>
      </c>
      <c r="D3237" s="181" t="s">
        <v>199</v>
      </c>
      <c r="E3237" s="182" t="s">
        <v>4114</v>
      </c>
      <c r="F3237" s="183" t="s">
        <v>4115</v>
      </c>
      <c r="G3237" s="184" t="s">
        <v>210</v>
      </c>
      <c r="H3237" s="185">
        <v>6</v>
      </c>
      <c r="I3237" s="186"/>
      <c r="J3237" s="187">
        <f>ROUND(I3237*H3237,2)</f>
        <v>0</v>
      </c>
      <c r="K3237" s="183" t="s">
        <v>203</v>
      </c>
      <c r="L3237" s="42"/>
      <c r="M3237" s="188" t="s">
        <v>28</v>
      </c>
      <c r="N3237" s="189" t="s">
        <v>45</v>
      </c>
      <c r="O3237" s="67"/>
      <c r="P3237" s="190">
        <f>O3237*H3237</f>
        <v>0</v>
      </c>
      <c r="Q3237" s="190">
        <v>0</v>
      </c>
      <c r="R3237" s="190">
        <f>Q3237*H3237</f>
        <v>0</v>
      </c>
      <c r="S3237" s="190">
        <v>0</v>
      </c>
      <c r="T3237" s="191">
        <f>S3237*H3237</f>
        <v>0</v>
      </c>
      <c r="U3237" s="37"/>
      <c r="V3237" s="37"/>
      <c r="W3237" s="37"/>
      <c r="X3237" s="37"/>
      <c r="Y3237" s="37"/>
      <c r="Z3237" s="37"/>
      <c r="AA3237" s="37"/>
      <c r="AB3237" s="37"/>
      <c r="AC3237" s="37"/>
      <c r="AD3237" s="37"/>
      <c r="AE3237" s="37"/>
      <c r="AR3237" s="192" t="s">
        <v>283</v>
      </c>
      <c r="AT3237" s="192" t="s">
        <v>199</v>
      </c>
      <c r="AU3237" s="192" t="s">
        <v>84</v>
      </c>
      <c r="AY3237" s="20" t="s">
        <v>197</v>
      </c>
      <c r="BE3237" s="193">
        <f>IF(N3237="základní",J3237,0)</f>
        <v>0</v>
      </c>
      <c r="BF3237" s="193">
        <f>IF(N3237="snížená",J3237,0)</f>
        <v>0</v>
      </c>
      <c r="BG3237" s="193">
        <f>IF(N3237="zákl. přenesená",J3237,0)</f>
        <v>0</v>
      </c>
      <c r="BH3237" s="193">
        <f>IF(N3237="sníž. přenesená",J3237,0)</f>
        <v>0</v>
      </c>
      <c r="BI3237" s="193">
        <f>IF(N3237="nulová",J3237,0)</f>
        <v>0</v>
      </c>
      <c r="BJ3237" s="20" t="s">
        <v>82</v>
      </c>
      <c r="BK3237" s="193">
        <f>ROUND(I3237*H3237,2)</f>
        <v>0</v>
      </c>
      <c r="BL3237" s="20" t="s">
        <v>283</v>
      </c>
      <c r="BM3237" s="192" t="s">
        <v>4116</v>
      </c>
    </row>
    <row r="3238" spans="1:65" s="2" customFormat="1" ht="11.25">
      <c r="A3238" s="37"/>
      <c r="B3238" s="38"/>
      <c r="C3238" s="39"/>
      <c r="D3238" s="194" t="s">
        <v>206</v>
      </c>
      <c r="E3238" s="39"/>
      <c r="F3238" s="195" t="s">
        <v>4117</v>
      </c>
      <c r="G3238" s="39"/>
      <c r="H3238" s="39"/>
      <c r="I3238" s="196"/>
      <c r="J3238" s="39"/>
      <c r="K3238" s="39"/>
      <c r="L3238" s="42"/>
      <c r="M3238" s="197"/>
      <c r="N3238" s="198"/>
      <c r="O3238" s="67"/>
      <c r="P3238" s="67"/>
      <c r="Q3238" s="67"/>
      <c r="R3238" s="67"/>
      <c r="S3238" s="67"/>
      <c r="T3238" s="68"/>
      <c r="U3238" s="37"/>
      <c r="V3238" s="37"/>
      <c r="W3238" s="37"/>
      <c r="X3238" s="37"/>
      <c r="Y3238" s="37"/>
      <c r="Z3238" s="37"/>
      <c r="AA3238" s="37"/>
      <c r="AB3238" s="37"/>
      <c r="AC3238" s="37"/>
      <c r="AD3238" s="37"/>
      <c r="AE3238" s="37"/>
      <c r="AT3238" s="20" t="s">
        <v>206</v>
      </c>
      <c r="AU3238" s="20" t="s">
        <v>84</v>
      </c>
    </row>
    <row r="3239" spans="1:65" s="2" customFormat="1" ht="16.5" customHeight="1">
      <c r="A3239" s="37"/>
      <c r="B3239" s="38"/>
      <c r="C3239" s="247" t="s">
        <v>4118</v>
      </c>
      <c r="D3239" s="247" t="s">
        <v>519</v>
      </c>
      <c r="E3239" s="248" t="s">
        <v>4119</v>
      </c>
      <c r="F3239" s="249" t="s">
        <v>4120</v>
      </c>
      <c r="G3239" s="250" t="s">
        <v>265</v>
      </c>
      <c r="H3239" s="251">
        <v>42</v>
      </c>
      <c r="I3239" s="252"/>
      <c r="J3239" s="253">
        <f>ROUND(I3239*H3239,2)</f>
        <v>0</v>
      </c>
      <c r="K3239" s="249" t="s">
        <v>203</v>
      </c>
      <c r="L3239" s="254"/>
      <c r="M3239" s="255" t="s">
        <v>28</v>
      </c>
      <c r="N3239" s="256" t="s">
        <v>45</v>
      </c>
      <c r="O3239" s="67"/>
      <c r="P3239" s="190">
        <f>O3239*H3239</f>
        <v>0</v>
      </c>
      <c r="Q3239" s="190">
        <v>1.4999999999999999E-4</v>
      </c>
      <c r="R3239" s="190">
        <f>Q3239*H3239</f>
        <v>6.2999999999999992E-3</v>
      </c>
      <c r="S3239" s="190">
        <v>0</v>
      </c>
      <c r="T3239" s="191">
        <f>S3239*H3239</f>
        <v>0</v>
      </c>
      <c r="U3239" s="37"/>
      <c r="V3239" s="37"/>
      <c r="W3239" s="37"/>
      <c r="X3239" s="37"/>
      <c r="Y3239" s="37"/>
      <c r="Z3239" s="37"/>
      <c r="AA3239" s="37"/>
      <c r="AB3239" s="37"/>
      <c r="AC3239" s="37"/>
      <c r="AD3239" s="37"/>
      <c r="AE3239" s="37"/>
      <c r="AR3239" s="192" t="s">
        <v>365</v>
      </c>
      <c r="AT3239" s="192" t="s">
        <v>519</v>
      </c>
      <c r="AU3239" s="192" t="s">
        <v>84</v>
      </c>
      <c r="AY3239" s="20" t="s">
        <v>197</v>
      </c>
      <c r="BE3239" s="193">
        <f>IF(N3239="základní",J3239,0)</f>
        <v>0</v>
      </c>
      <c r="BF3239" s="193">
        <f>IF(N3239="snížená",J3239,0)</f>
        <v>0</v>
      </c>
      <c r="BG3239" s="193">
        <f>IF(N3239="zákl. přenesená",J3239,0)</f>
        <v>0</v>
      </c>
      <c r="BH3239" s="193">
        <f>IF(N3239="sníž. přenesená",J3239,0)</f>
        <v>0</v>
      </c>
      <c r="BI3239" s="193">
        <f>IF(N3239="nulová",J3239,0)</f>
        <v>0</v>
      </c>
      <c r="BJ3239" s="20" t="s">
        <v>82</v>
      </c>
      <c r="BK3239" s="193">
        <f>ROUND(I3239*H3239,2)</f>
        <v>0</v>
      </c>
      <c r="BL3239" s="20" t="s">
        <v>283</v>
      </c>
      <c r="BM3239" s="192" t="s">
        <v>4121</v>
      </c>
    </row>
    <row r="3240" spans="1:65" s="13" customFormat="1" ht="11.25">
      <c r="B3240" s="199"/>
      <c r="C3240" s="200"/>
      <c r="D3240" s="201" t="s">
        <v>213</v>
      </c>
      <c r="E3240" s="202" t="s">
        <v>28</v>
      </c>
      <c r="F3240" s="203" t="s">
        <v>4122</v>
      </c>
      <c r="G3240" s="200"/>
      <c r="H3240" s="204">
        <v>42</v>
      </c>
      <c r="I3240" s="205"/>
      <c r="J3240" s="200"/>
      <c r="K3240" s="200"/>
      <c r="L3240" s="206"/>
      <c r="M3240" s="207"/>
      <c r="N3240" s="208"/>
      <c r="O3240" s="208"/>
      <c r="P3240" s="208"/>
      <c r="Q3240" s="208"/>
      <c r="R3240" s="208"/>
      <c r="S3240" s="208"/>
      <c r="T3240" s="209"/>
      <c r="AT3240" s="210" t="s">
        <v>213</v>
      </c>
      <c r="AU3240" s="210" t="s">
        <v>84</v>
      </c>
      <c r="AV3240" s="13" t="s">
        <v>84</v>
      </c>
      <c r="AW3240" s="13" t="s">
        <v>35</v>
      </c>
      <c r="AX3240" s="13" t="s">
        <v>82</v>
      </c>
      <c r="AY3240" s="210" t="s">
        <v>197</v>
      </c>
    </row>
    <row r="3241" spans="1:65" s="2" customFormat="1" ht="24.2" customHeight="1">
      <c r="A3241" s="37"/>
      <c r="B3241" s="38"/>
      <c r="C3241" s="181" t="s">
        <v>4123</v>
      </c>
      <c r="D3241" s="181" t="s">
        <v>199</v>
      </c>
      <c r="E3241" s="182" t="s">
        <v>4124</v>
      </c>
      <c r="F3241" s="183" t="s">
        <v>4125</v>
      </c>
      <c r="G3241" s="184" t="s">
        <v>428</v>
      </c>
      <c r="H3241" s="185">
        <v>3.9E-2</v>
      </c>
      <c r="I3241" s="186"/>
      <c r="J3241" s="187">
        <f>ROUND(I3241*H3241,2)</f>
        <v>0</v>
      </c>
      <c r="K3241" s="183" t="s">
        <v>203</v>
      </c>
      <c r="L3241" s="42"/>
      <c r="M3241" s="188" t="s">
        <v>28</v>
      </c>
      <c r="N3241" s="189" t="s">
        <v>45</v>
      </c>
      <c r="O3241" s="67"/>
      <c r="P3241" s="190">
        <f>O3241*H3241</f>
        <v>0</v>
      </c>
      <c r="Q3241" s="190">
        <v>0</v>
      </c>
      <c r="R3241" s="190">
        <f>Q3241*H3241</f>
        <v>0</v>
      </c>
      <c r="S3241" s="190">
        <v>0</v>
      </c>
      <c r="T3241" s="191">
        <f>S3241*H3241</f>
        <v>0</v>
      </c>
      <c r="U3241" s="37"/>
      <c r="V3241" s="37"/>
      <c r="W3241" s="37"/>
      <c r="X3241" s="37"/>
      <c r="Y3241" s="37"/>
      <c r="Z3241" s="37"/>
      <c r="AA3241" s="37"/>
      <c r="AB3241" s="37"/>
      <c r="AC3241" s="37"/>
      <c r="AD3241" s="37"/>
      <c r="AE3241" s="37"/>
      <c r="AR3241" s="192" t="s">
        <v>283</v>
      </c>
      <c r="AT3241" s="192" t="s">
        <v>199</v>
      </c>
      <c r="AU3241" s="192" t="s">
        <v>84</v>
      </c>
      <c r="AY3241" s="20" t="s">
        <v>197</v>
      </c>
      <c r="BE3241" s="193">
        <f>IF(N3241="základní",J3241,0)</f>
        <v>0</v>
      </c>
      <c r="BF3241" s="193">
        <f>IF(N3241="snížená",J3241,0)</f>
        <v>0</v>
      </c>
      <c r="BG3241" s="193">
        <f>IF(N3241="zákl. přenesená",J3241,0)</f>
        <v>0</v>
      </c>
      <c r="BH3241" s="193">
        <f>IF(N3241="sníž. přenesená",J3241,0)</f>
        <v>0</v>
      </c>
      <c r="BI3241" s="193">
        <f>IF(N3241="nulová",J3241,0)</f>
        <v>0</v>
      </c>
      <c r="BJ3241" s="20" t="s">
        <v>82</v>
      </c>
      <c r="BK3241" s="193">
        <f>ROUND(I3241*H3241,2)</f>
        <v>0</v>
      </c>
      <c r="BL3241" s="20" t="s">
        <v>283</v>
      </c>
      <c r="BM3241" s="192" t="s">
        <v>4126</v>
      </c>
    </row>
    <row r="3242" spans="1:65" s="2" customFormat="1" ht="11.25">
      <c r="A3242" s="37"/>
      <c r="B3242" s="38"/>
      <c r="C3242" s="39"/>
      <c r="D3242" s="194" t="s">
        <v>206</v>
      </c>
      <c r="E3242" s="39"/>
      <c r="F3242" s="195" t="s">
        <v>4127</v>
      </c>
      <c r="G3242" s="39"/>
      <c r="H3242" s="39"/>
      <c r="I3242" s="196"/>
      <c r="J3242" s="39"/>
      <c r="K3242" s="39"/>
      <c r="L3242" s="42"/>
      <c r="M3242" s="197"/>
      <c r="N3242" s="198"/>
      <c r="O3242" s="67"/>
      <c r="P3242" s="67"/>
      <c r="Q3242" s="67"/>
      <c r="R3242" s="67"/>
      <c r="S3242" s="67"/>
      <c r="T3242" s="68"/>
      <c r="U3242" s="37"/>
      <c r="V3242" s="37"/>
      <c r="W3242" s="37"/>
      <c r="X3242" s="37"/>
      <c r="Y3242" s="37"/>
      <c r="Z3242" s="37"/>
      <c r="AA3242" s="37"/>
      <c r="AB3242" s="37"/>
      <c r="AC3242" s="37"/>
      <c r="AD3242" s="37"/>
      <c r="AE3242" s="37"/>
      <c r="AT3242" s="20" t="s">
        <v>206</v>
      </c>
      <c r="AU3242" s="20" t="s">
        <v>84</v>
      </c>
    </row>
    <row r="3243" spans="1:65" s="2" customFormat="1" ht="37.9" customHeight="1">
      <c r="A3243" s="37"/>
      <c r="B3243" s="38"/>
      <c r="C3243" s="181" t="s">
        <v>4128</v>
      </c>
      <c r="D3243" s="181" t="s">
        <v>199</v>
      </c>
      <c r="E3243" s="182" t="s">
        <v>4129</v>
      </c>
      <c r="F3243" s="183" t="s">
        <v>4130</v>
      </c>
      <c r="G3243" s="184" t="s">
        <v>428</v>
      </c>
      <c r="H3243" s="185">
        <v>3.9E-2</v>
      </c>
      <c r="I3243" s="186"/>
      <c r="J3243" s="187">
        <f>ROUND(I3243*H3243,2)</f>
        <v>0</v>
      </c>
      <c r="K3243" s="183" t="s">
        <v>203</v>
      </c>
      <c r="L3243" s="42"/>
      <c r="M3243" s="188" t="s">
        <v>28</v>
      </c>
      <c r="N3243" s="189" t="s">
        <v>45</v>
      </c>
      <c r="O3243" s="67"/>
      <c r="P3243" s="190">
        <f>O3243*H3243</f>
        <v>0</v>
      </c>
      <c r="Q3243" s="190">
        <v>0</v>
      </c>
      <c r="R3243" s="190">
        <f>Q3243*H3243</f>
        <v>0</v>
      </c>
      <c r="S3243" s="190">
        <v>0</v>
      </c>
      <c r="T3243" s="191">
        <f>S3243*H3243</f>
        <v>0</v>
      </c>
      <c r="U3243" s="37"/>
      <c r="V3243" s="37"/>
      <c r="W3243" s="37"/>
      <c r="X3243" s="37"/>
      <c r="Y3243" s="37"/>
      <c r="Z3243" s="37"/>
      <c r="AA3243" s="37"/>
      <c r="AB3243" s="37"/>
      <c r="AC3243" s="37"/>
      <c r="AD3243" s="37"/>
      <c r="AE3243" s="37"/>
      <c r="AR3243" s="192" t="s">
        <v>283</v>
      </c>
      <c r="AT3243" s="192" t="s">
        <v>199</v>
      </c>
      <c r="AU3243" s="192" t="s">
        <v>84</v>
      </c>
      <c r="AY3243" s="20" t="s">
        <v>197</v>
      </c>
      <c r="BE3243" s="193">
        <f>IF(N3243="základní",J3243,0)</f>
        <v>0</v>
      </c>
      <c r="BF3243" s="193">
        <f>IF(N3243="snížená",J3243,0)</f>
        <v>0</v>
      </c>
      <c r="BG3243" s="193">
        <f>IF(N3243="zákl. přenesená",J3243,0)</f>
        <v>0</v>
      </c>
      <c r="BH3243" s="193">
        <f>IF(N3243="sníž. přenesená",J3243,0)</f>
        <v>0</v>
      </c>
      <c r="BI3243" s="193">
        <f>IF(N3243="nulová",J3243,0)</f>
        <v>0</v>
      </c>
      <c r="BJ3243" s="20" t="s">
        <v>82</v>
      </c>
      <c r="BK3243" s="193">
        <f>ROUND(I3243*H3243,2)</f>
        <v>0</v>
      </c>
      <c r="BL3243" s="20" t="s">
        <v>283</v>
      </c>
      <c r="BM3243" s="192" t="s">
        <v>4131</v>
      </c>
    </row>
    <row r="3244" spans="1:65" s="2" customFormat="1" ht="11.25">
      <c r="A3244" s="37"/>
      <c r="B3244" s="38"/>
      <c r="C3244" s="39"/>
      <c r="D3244" s="194" t="s">
        <v>206</v>
      </c>
      <c r="E3244" s="39"/>
      <c r="F3244" s="195" t="s">
        <v>4132</v>
      </c>
      <c r="G3244" s="39"/>
      <c r="H3244" s="39"/>
      <c r="I3244" s="196"/>
      <c r="J3244" s="39"/>
      <c r="K3244" s="39"/>
      <c r="L3244" s="42"/>
      <c r="M3244" s="197"/>
      <c r="N3244" s="198"/>
      <c r="O3244" s="67"/>
      <c r="P3244" s="67"/>
      <c r="Q3244" s="67"/>
      <c r="R3244" s="67"/>
      <c r="S3244" s="67"/>
      <c r="T3244" s="68"/>
      <c r="U3244" s="37"/>
      <c r="V3244" s="37"/>
      <c r="W3244" s="37"/>
      <c r="X3244" s="37"/>
      <c r="Y3244" s="37"/>
      <c r="Z3244" s="37"/>
      <c r="AA3244" s="37"/>
      <c r="AB3244" s="37"/>
      <c r="AC3244" s="37"/>
      <c r="AD3244" s="37"/>
      <c r="AE3244" s="37"/>
      <c r="AT3244" s="20" t="s">
        <v>206</v>
      </c>
      <c r="AU3244" s="20" t="s">
        <v>84</v>
      </c>
    </row>
    <row r="3245" spans="1:65" s="12" customFormat="1" ht="25.9" customHeight="1">
      <c r="B3245" s="165"/>
      <c r="C3245" s="166"/>
      <c r="D3245" s="167" t="s">
        <v>73</v>
      </c>
      <c r="E3245" s="168" t="s">
        <v>4133</v>
      </c>
      <c r="F3245" s="168" t="s">
        <v>4134</v>
      </c>
      <c r="G3245" s="166"/>
      <c r="H3245" s="166"/>
      <c r="I3245" s="169"/>
      <c r="J3245" s="170">
        <f>BK3245</f>
        <v>0</v>
      </c>
      <c r="K3245" s="166"/>
      <c r="L3245" s="171"/>
      <c r="M3245" s="172"/>
      <c r="N3245" s="173"/>
      <c r="O3245" s="173"/>
      <c r="P3245" s="174">
        <f>SUM(P3246:P3249)</f>
        <v>0</v>
      </c>
      <c r="Q3245" s="173"/>
      <c r="R3245" s="174">
        <f>SUM(R3246:R3249)</f>
        <v>0</v>
      </c>
      <c r="S3245" s="173"/>
      <c r="T3245" s="175">
        <f>SUM(T3246:T3249)</f>
        <v>0</v>
      </c>
      <c r="AR3245" s="176" t="s">
        <v>204</v>
      </c>
      <c r="AT3245" s="177" t="s">
        <v>73</v>
      </c>
      <c r="AU3245" s="177" t="s">
        <v>74</v>
      </c>
      <c r="AY3245" s="176" t="s">
        <v>197</v>
      </c>
      <c r="BK3245" s="178">
        <f>SUM(BK3246:BK3249)</f>
        <v>0</v>
      </c>
    </row>
    <row r="3246" spans="1:65" s="2" customFormat="1" ht="16.5" customHeight="1">
      <c r="A3246" s="37"/>
      <c r="B3246" s="38"/>
      <c r="C3246" s="181" t="s">
        <v>4135</v>
      </c>
      <c r="D3246" s="181" t="s">
        <v>199</v>
      </c>
      <c r="E3246" s="182" t="s">
        <v>4136</v>
      </c>
      <c r="F3246" s="183" t="s">
        <v>4137</v>
      </c>
      <c r="G3246" s="184" t="s">
        <v>4138</v>
      </c>
      <c r="H3246" s="185">
        <v>500</v>
      </c>
      <c r="I3246" s="186"/>
      <c r="J3246" s="187">
        <f>ROUND(I3246*H3246,2)</f>
        <v>0</v>
      </c>
      <c r="K3246" s="183" t="s">
        <v>203</v>
      </c>
      <c r="L3246" s="42"/>
      <c r="M3246" s="188" t="s">
        <v>28</v>
      </c>
      <c r="N3246" s="189" t="s">
        <v>45</v>
      </c>
      <c r="O3246" s="67"/>
      <c r="P3246" s="190">
        <f>O3246*H3246</f>
        <v>0</v>
      </c>
      <c r="Q3246" s="190">
        <v>0</v>
      </c>
      <c r="R3246" s="190">
        <f>Q3246*H3246</f>
        <v>0</v>
      </c>
      <c r="S3246" s="190">
        <v>0</v>
      </c>
      <c r="T3246" s="191">
        <f>S3246*H3246</f>
        <v>0</v>
      </c>
      <c r="U3246" s="37"/>
      <c r="V3246" s="37"/>
      <c r="W3246" s="37"/>
      <c r="X3246" s="37"/>
      <c r="Y3246" s="37"/>
      <c r="Z3246" s="37"/>
      <c r="AA3246" s="37"/>
      <c r="AB3246" s="37"/>
      <c r="AC3246" s="37"/>
      <c r="AD3246" s="37"/>
      <c r="AE3246" s="37"/>
      <c r="AR3246" s="192" t="s">
        <v>2057</v>
      </c>
      <c r="AT3246" s="192" t="s">
        <v>199</v>
      </c>
      <c r="AU3246" s="192" t="s">
        <v>82</v>
      </c>
      <c r="AY3246" s="20" t="s">
        <v>197</v>
      </c>
      <c r="BE3246" s="193">
        <f>IF(N3246="základní",J3246,0)</f>
        <v>0</v>
      </c>
      <c r="BF3246" s="193">
        <f>IF(N3246="snížená",J3246,0)</f>
        <v>0</v>
      </c>
      <c r="BG3246" s="193">
        <f>IF(N3246="zákl. přenesená",J3246,0)</f>
        <v>0</v>
      </c>
      <c r="BH3246" s="193">
        <f>IF(N3246="sníž. přenesená",J3246,0)</f>
        <v>0</v>
      </c>
      <c r="BI3246" s="193">
        <f>IF(N3246="nulová",J3246,0)</f>
        <v>0</v>
      </c>
      <c r="BJ3246" s="20" t="s">
        <v>82</v>
      </c>
      <c r="BK3246" s="193">
        <f>ROUND(I3246*H3246,2)</f>
        <v>0</v>
      </c>
      <c r="BL3246" s="20" t="s">
        <v>2057</v>
      </c>
      <c r="BM3246" s="192" t="s">
        <v>4139</v>
      </c>
    </row>
    <row r="3247" spans="1:65" s="2" customFormat="1" ht="11.25">
      <c r="A3247" s="37"/>
      <c r="B3247" s="38"/>
      <c r="C3247" s="39"/>
      <c r="D3247" s="194" t="s">
        <v>206</v>
      </c>
      <c r="E3247" s="39"/>
      <c r="F3247" s="195" t="s">
        <v>4140</v>
      </c>
      <c r="G3247" s="39"/>
      <c r="H3247" s="39"/>
      <c r="I3247" s="196"/>
      <c r="J3247" s="39"/>
      <c r="K3247" s="39"/>
      <c r="L3247" s="42"/>
      <c r="M3247" s="197"/>
      <c r="N3247" s="198"/>
      <c r="O3247" s="67"/>
      <c r="P3247" s="67"/>
      <c r="Q3247" s="67"/>
      <c r="R3247" s="67"/>
      <c r="S3247" s="67"/>
      <c r="T3247" s="68"/>
      <c r="U3247" s="37"/>
      <c r="V3247" s="37"/>
      <c r="W3247" s="37"/>
      <c r="X3247" s="37"/>
      <c r="Y3247" s="37"/>
      <c r="Z3247" s="37"/>
      <c r="AA3247" s="37"/>
      <c r="AB3247" s="37"/>
      <c r="AC3247" s="37"/>
      <c r="AD3247" s="37"/>
      <c r="AE3247" s="37"/>
      <c r="AT3247" s="20" t="s">
        <v>206</v>
      </c>
      <c r="AU3247" s="20" t="s">
        <v>82</v>
      </c>
    </row>
    <row r="3248" spans="1:65" s="15" customFormat="1" ht="11.25">
      <c r="B3248" s="222"/>
      <c r="C3248" s="223"/>
      <c r="D3248" s="201" t="s">
        <v>213</v>
      </c>
      <c r="E3248" s="224" t="s">
        <v>28</v>
      </c>
      <c r="F3248" s="225" t="s">
        <v>412</v>
      </c>
      <c r="G3248" s="223"/>
      <c r="H3248" s="224" t="s">
        <v>28</v>
      </c>
      <c r="I3248" s="226"/>
      <c r="J3248" s="223"/>
      <c r="K3248" s="223"/>
      <c r="L3248" s="227"/>
      <c r="M3248" s="228"/>
      <c r="N3248" s="229"/>
      <c r="O3248" s="229"/>
      <c r="P3248" s="229"/>
      <c r="Q3248" s="229"/>
      <c r="R3248" s="229"/>
      <c r="S3248" s="229"/>
      <c r="T3248" s="230"/>
      <c r="AT3248" s="231" t="s">
        <v>213</v>
      </c>
      <c r="AU3248" s="231" t="s">
        <v>82</v>
      </c>
      <c r="AV3248" s="15" t="s">
        <v>82</v>
      </c>
      <c r="AW3248" s="15" t="s">
        <v>35</v>
      </c>
      <c r="AX3248" s="15" t="s">
        <v>74</v>
      </c>
      <c r="AY3248" s="231" t="s">
        <v>197</v>
      </c>
    </row>
    <row r="3249" spans="1:51" s="13" customFormat="1" ht="11.25">
      <c r="B3249" s="199"/>
      <c r="C3249" s="200"/>
      <c r="D3249" s="201" t="s">
        <v>213</v>
      </c>
      <c r="E3249" s="202" t="s">
        <v>28</v>
      </c>
      <c r="F3249" s="203" t="s">
        <v>4141</v>
      </c>
      <c r="G3249" s="200"/>
      <c r="H3249" s="204">
        <v>500</v>
      </c>
      <c r="I3249" s="205"/>
      <c r="J3249" s="200"/>
      <c r="K3249" s="200"/>
      <c r="L3249" s="206"/>
      <c r="M3249" s="243"/>
      <c r="N3249" s="244"/>
      <c r="O3249" s="244"/>
      <c r="P3249" s="244"/>
      <c r="Q3249" s="244"/>
      <c r="R3249" s="244"/>
      <c r="S3249" s="244"/>
      <c r="T3249" s="245"/>
      <c r="AT3249" s="210" t="s">
        <v>213</v>
      </c>
      <c r="AU3249" s="210" t="s">
        <v>82</v>
      </c>
      <c r="AV3249" s="13" t="s">
        <v>84</v>
      </c>
      <c r="AW3249" s="13" t="s">
        <v>35</v>
      </c>
      <c r="AX3249" s="13" t="s">
        <v>82</v>
      </c>
      <c r="AY3249" s="210" t="s">
        <v>197</v>
      </c>
    </row>
    <row r="3250" spans="1:51" s="2" customFormat="1" ht="6.95" customHeight="1">
      <c r="A3250" s="37"/>
      <c r="B3250" s="50"/>
      <c r="C3250" s="51"/>
      <c r="D3250" s="51"/>
      <c r="E3250" s="51"/>
      <c r="F3250" s="51"/>
      <c r="G3250" s="51"/>
      <c r="H3250" s="51"/>
      <c r="I3250" s="51"/>
      <c r="J3250" s="51"/>
      <c r="K3250" s="51"/>
      <c r="L3250" s="42"/>
      <c r="M3250" s="37"/>
      <c r="O3250" s="37"/>
      <c r="P3250" s="37"/>
      <c r="Q3250" s="37"/>
      <c r="R3250" s="37"/>
      <c r="S3250" s="37"/>
      <c r="T3250" s="37"/>
      <c r="U3250" s="37"/>
      <c r="V3250" s="37"/>
      <c r="W3250" s="37"/>
      <c r="X3250" s="37"/>
      <c r="Y3250" s="37"/>
      <c r="Z3250" s="37"/>
      <c r="AA3250" s="37"/>
      <c r="AB3250" s="37"/>
      <c r="AC3250" s="37"/>
      <c r="AD3250" s="37"/>
      <c r="AE3250" s="37"/>
    </row>
  </sheetData>
  <sheetProtection algorithmName="SHA-512" hashValue="ZQA6Ei81maWiM+yi2jUJPil6rFxsJzvQCzIpYKtByJ9l/B8koN1AGU8o9SYquhlA/bKbPsgt1x+s7IW3sk4u7A==" saltValue="larzGjXaw+ebx608IlTQNhQBMdgO6yskEc33LL5k8eqxkVVmKLs/sLh+17TqGnaRLm0DM/0JFnEI3vv0bGOygQ==" spinCount="100000" sheet="1" objects="1" scenarios="1" formatColumns="0" formatRows="0" autoFilter="0"/>
  <autoFilter ref="C112:K3249" xr:uid="{00000000-0009-0000-0000-000002000000}"/>
  <mergeCells count="12">
    <mergeCell ref="E105:H105"/>
    <mergeCell ref="L2:V2"/>
    <mergeCell ref="E50:H50"/>
    <mergeCell ref="E52:H52"/>
    <mergeCell ref="E54:H54"/>
    <mergeCell ref="E101:H101"/>
    <mergeCell ref="E103:H103"/>
    <mergeCell ref="E7:H7"/>
    <mergeCell ref="E9:H9"/>
    <mergeCell ref="E11:H11"/>
    <mergeCell ref="E20:H20"/>
    <mergeCell ref="E29:H29"/>
  </mergeCells>
  <hyperlinks>
    <hyperlink ref="F117" r:id="rId1" xr:uid="{00000000-0004-0000-0200-000000000000}"/>
    <hyperlink ref="F126" r:id="rId2" xr:uid="{00000000-0004-0000-0200-000001000000}"/>
    <hyperlink ref="F146" r:id="rId3" xr:uid="{00000000-0004-0000-0200-000002000000}"/>
    <hyperlink ref="F154" r:id="rId4" xr:uid="{00000000-0004-0000-0200-000003000000}"/>
    <hyperlink ref="F162" r:id="rId5" xr:uid="{00000000-0004-0000-0200-000004000000}"/>
    <hyperlink ref="F167" r:id="rId6" xr:uid="{00000000-0004-0000-0200-000005000000}"/>
    <hyperlink ref="F170" r:id="rId7" xr:uid="{00000000-0004-0000-0200-000006000000}"/>
    <hyperlink ref="F177" r:id="rId8" xr:uid="{00000000-0004-0000-0200-000007000000}"/>
    <hyperlink ref="F185" r:id="rId9" xr:uid="{00000000-0004-0000-0200-000008000000}"/>
    <hyperlink ref="F193" r:id="rId10" xr:uid="{00000000-0004-0000-0200-000009000000}"/>
    <hyperlink ref="F195" r:id="rId11" xr:uid="{00000000-0004-0000-0200-00000A000000}"/>
    <hyperlink ref="F200" r:id="rId12" xr:uid="{00000000-0004-0000-0200-00000B000000}"/>
    <hyperlink ref="F219" r:id="rId13" xr:uid="{00000000-0004-0000-0200-00000C000000}"/>
    <hyperlink ref="F231" r:id="rId14" xr:uid="{00000000-0004-0000-0200-00000D000000}"/>
    <hyperlink ref="F238" r:id="rId15" xr:uid="{00000000-0004-0000-0200-00000E000000}"/>
    <hyperlink ref="F252" r:id="rId16" xr:uid="{00000000-0004-0000-0200-00000F000000}"/>
    <hyperlink ref="F257" r:id="rId17" xr:uid="{00000000-0004-0000-0200-000010000000}"/>
    <hyperlink ref="F264" r:id="rId18" xr:uid="{00000000-0004-0000-0200-000011000000}"/>
    <hyperlink ref="F266" r:id="rId19" xr:uid="{00000000-0004-0000-0200-000012000000}"/>
    <hyperlink ref="F271" r:id="rId20" xr:uid="{00000000-0004-0000-0200-000013000000}"/>
    <hyperlink ref="F284" r:id="rId21" xr:uid="{00000000-0004-0000-0200-000014000000}"/>
    <hyperlink ref="F298" r:id="rId22" xr:uid="{00000000-0004-0000-0200-000015000000}"/>
    <hyperlink ref="F300" r:id="rId23" xr:uid="{00000000-0004-0000-0200-000016000000}"/>
    <hyperlink ref="F306" r:id="rId24" xr:uid="{00000000-0004-0000-0200-000017000000}"/>
    <hyperlink ref="F311" r:id="rId25" xr:uid="{00000000-0004-0000-0200-000018000000}"/>
    <hyperlink ref="F321" r:id="rId26" xr:uid="{00000000-0004-0000-0200-000019000000}"/>
    <hyperlink ref="F340" r:id="rId27" xr:uid="{00000000-0004-0000-0200-00001A000000}"/>
    <hyperlink ref="F371" r:id="rId28" xr:uid="{00000000-0004-0000-0200-00001B000000}"/>
    <hyperlink ref="F409" r:id="rId29" xr:uid="{00000000-0004-0000-0200-00001C000000}"/>
    <hyperlink ref="F414" r:id="rId30" xr:uid="{00000000-0004-0000-0200-00001D000000}"/>
    <hyperlink ref="F419" r:id="rId31" xr:uid="{00000000-0004-0000-0200-00001E000000}"/>
    <hyperlink ref="F424" r:id="rId32" xr:uid="{00000000-0004-0000-0200-00001F000000}"/>
    <hyperlink ref="F434" r:id="rId33" xr:uid="{00000000-0004-0000-0200-000020000000}"/>
    <hyperlink ref="F439" r:id="rId34" xr:uid="{00000000-0004-0000-0200-000021000000}"/>
    <hyperlink ref="F444" r:id="rId35" xr:uid="{00000000-0004-0000-0200-000022000000}"/>
    <hyperlink ref="F446" r:id="rId36" xr:uid="{00000000-0004-0000-0200-000023000000}"/>
    <hyperlink ref="F454" r:id="rId37" xr:uid="{00000000-0004-0000-0200-000024000000}"/>
    <hyperlink ref="F458" r:id="rId38" xr:uid="{00000000-0004-0000-0200-000025000000}"/>
    <hyperlink ref="F462" r:id="rId39" xr:uid="{00000000-0004-0000-0200-000026000000}"/>
    <hyperlink ref="F466" r:id="rId40" xr:uid="{00000000-0004-0000-0200-000027000000}"/>
    <hyperlink ref="F472" r:id="rId41" xr:uid="{00000000-0004-0000-0200-000028000000}"/>
    <hyperlink ref="F479" r:id="rId42" xr:uid="{00000000-0004-0000-0200-000029000000}"/>
    <hyperlink ref="F488" r:id="rId43" xr:uid="{00000000-0004-0000-0200-00002A000000}"/>
    <hyperlink ref="F494" r:id="rId44" xr:uid="{00000000-0004-0000-0200-00002B000000}"/>
    <hyperlink ref="F500" r:id="rId45" xr:uid="{00000000-0004-0000-0200-00002C000000}"/>
    <hyperlink ref="F507" r:id="rId46" xr:uid="{00000000-0004-0000-0200-00002D000000}"/>
    <hyperlink ref="F513" r:id="rId47" xr:uid="{00000000-0004-0000-0200-00002E000000}"/>
    <hyperlink ref="F522" r:id="rId48" xr:uid="{00000000-0004-0000-0200-00002F000000}"/>
    <hyperlink ref="F530" r:id="rId49" xr:uid="{00000000-0004-0000-0200-000030000000}"/>
    <hyperlink ref="F550" r:id="rId50" xr:uid="{00000000-0004-0000-0200-000031000000}"/>
    <hyperlink ref="F557" r:id="rId51" xr:uid="{00000000-0004-0000-0200-000032000000}"/>
    <hyperlink ref="F577" r:id="rId52" xr:uid="{00000000-0004-0000-0200-000033000000}"/>
    <hyperlink ref="F601" r:id="rId53" xr:uid="{00000000-0004-0000-0200-000034000000}"/>
    <hyperlink ref="F627" r:id="rId54" xr:uid="{00000000-0004-0000-0200-000035000000}"/>
    <hyperlink ref="F654" r:id="rId55" xr:uid="{00000000-0004-0000-0200-000036000000}"/>
    <hyperlink ref="F656" r:id="rId56" xr:uid="{00000000-0004-0000-0200-000037000000}"/>
    <hyperlink ref="F669" r:id="rId57" xr:uid="{00000000-0004-0000-0200-000038000000}"/>
    <hyperlink ref="F671" r:id="rId58" xr:uid="{00000000-0004-0000-0200-000039000000}"/>
    <hyperlink ref="F691" r:id="rId59" xr:uid="{00000000-0004-0000-0200-00003A000000}"/>
    <hyperlink ref="F698" r:id="rId60" xr:uid="{00000000-0004-0000-0200-00003B000000}"/>
    <hyperlink ref="F712" r:id="rId61" xr:uid="{00000000-0004-0000-0200-00003C000000}"/>
    <hyperlink ref="F726" r:id="rId62" xr:uid="{00000000-0004-0000-0200-00003D000000}"/>
    <hyperlink ref="F728" r:id="rId63" xr:uid="{00000000-0004-0000-0200-00003E000000}"/>
    <hyperlink ref="F732" r:id="rId64" xr:uid="{00000000-0004-0000-0200-00003F000000}"/>
    <hyperlink ref="F749" r:id="rId65" xr:uid="{00000000-0004-0000-0200-000040000000}"/>
    <hyperlink ref="F753" r:id="rId66" xr:uid="{00000000-0004-0000-0200-000041000000}"/>
    <hyperlink ref="F768" r:id="rId67" xr:uid="{00000000-0004-0000-0200-000042000000}"/>
    <hyperlink ref="F770" r:id="rId68" xr:uid="{00000000-0004-0000-0200-000043000000}"/>
    <hyperlink ref="F775" r:id="rId69" xr:uid="{00000000-0004-0000-0200-000044000000}"/>
    <hyperlink ref="F778" r:id="rId70" xr:uid="{00000000-0004-0000-0200-000045000000}"/>
    <hyperlink ref="F790" r:id="rId71" xr:uid="{00000000-0004-0000-0200-000046000000}"/>
    <hyperlink ref="F795" r:id="rId72" xr:uid="{00000000-0004-0000-0200-000047000000}"/>
    <hyperlink ref="F797" r:id="rId73" xr:uid="{00000000-0004-0000-0200-000048000000}"/>
    <hyperlink ref="F799" r:id="rId74" xr:uid="{00000000-0004-0000-0200-000049000000}"/>
    <hyperlink ref="F801" r:id="rId75" xr:uid="{00000000-0004-0000-0200-00004A000000}"/>
    <hyperlink ref="F803" r:id="rId76" xr:uid="{00000000-0004-0000-0200-00004B000000}"/>
    <hyperlink ref="F894" r:id="rId77" xr:uid="{00000000-0004-0000-0200-00004C000000}"/>
    <hyperlink ref="F898" r:id="rId78" xr:uid="{00000000-0004-0000-0200-00004D000000}"/>
    <hyperlink ref="F902" r:id="rId79" xr:uid="{00000000-0004-0000-0200-00004E000000}"/>
    <hyperlink ref="F908" r:id="rId80" xr:uid="{00000000-0004-0000-0200-00004F000000}"/>
    <hyperlink ref="F912" r:id="rId81" xr:uid="{00000000-0004-0000-0200-000050000000}"/>
    <hyperlink ref="F916" r:id="rId82" xr:uid="{00000000-0004-0000-0200-000051000000}"/>
    <hyperlink ref="F924" r:id="rId83" xr:uid="{00000000-0004-0000-0200-000052000000}"/>
    <hyperlink ref="F930" r:id="rId84" xr:uid="{00000000-0004-0000-0200-000053000000}"/>
    <hyperlink ref="F932" r:id="rId85" xr:uid="{00000000-0004-0000-0200-000054000000}"/>
    <hyperlink ref="F934" r:id="rId86" xr:uid="{00000000-0004-0000-0200-000055000000}"/>
    <hyperlink ref="F941" r:id="rId87" xr:uid="{00000000-0004-0000-0200-000056000000}"/>
    <hyperlink ref="F943" r:id="rId88" xr:uid="{00000000-0004-0000-0200-000057000000}"/>
    <hyperlink ref="F948" r:id="rId89" xr:uid="{00000000-0004-0000-0200-000058000000}"/>
    <hyperlink ref="F950" r:id="rId90" xr:uid="{00000000-0004-0000-0200-000059000000}"/>
    <hyperlink ref="F958" r:id="rId91" xr:uid="{00000000-0004-0000-0200-00005A000000}"/>
    <hyperlink ref="F965" r:id="rId92" xr:uid="{00000000-0004-0000-0200-00005B000000}"/>
    <hyperlink ref="F976" r:id="rId93" xr:uid="{00000000-0004-0000-0200-00005C000000}"/>
    <hyperlink ref="F993" r:id="rId94" xr:uid="{00000000-0004-0000-0200-00005D000000}"/>
    <hyperlink ref="F1000" r:id="rId95" xr:uid="{00000000-0004-0000-0200-00005E000000}"/>
    <hyperlink ref="F1007" r:id="rId96" xr:uid="{00000000-0004-0000-0200-00005F000000}"/>
    <hyperlink ref="F1019" r:id="rId97" xr:uid="{00000000-0004-0000-0200-000060000000}"/>
    <hyperlink ref="F1021" r:id="rId98" xr:uid="{00000000-0004-0000-0200-000061000000}"/>
    <hyperlink ref="F1027" r:id="rId99" xr:uid="{00000000-0004-0000-0200-000062000000}"/>
    <hyperlink ref="F1073" r:id="rId100" xr:uid="{00000000-0004-0000-0200-000063000000}"/>
    <hyperlink ref="F1081" r:id="rId101" xr:uid="{00000000-0004-0000-0200-000064000000}"/>
    <hyperlink ref="F1088" r:id="rId102" xr:uid="{00000000-0004-0000-0200-000065000000}"/>
    <hyperlink ref="F1094" r:id="rId103" xr:uid="{00000000-0004-0000-0200-000066000000}"/>
    <hyperlink ref="F1110" r:id="rId104" xr:uid="{00000000-0004-0000-0200-000067000000}"/>
    <hyperlink ref="F1134" r:id="rId105" xr:uid="{00000000-0004-0000-0200-000068000000}"/>
    <hyperlink ref="F1136" r:id="rId106" xr:uid="{00000000-0004-0000-0200-000069000000}"/>
    <hyperlink ref="F1153" r:id="rId107" xr:uid="{00000000-0004-0000-0200-00006A000000}"/>
    <hyperlink ref="F1162" r:id="rId108" xr:uid="{00000000-0004-0000-0200-00006B000000}"/>
    <hyperlink ref="F1164" r:id="rId109" xr:uid="{00000000-0004-0000-0200-00006C000000}"/>
    <hyperlink ref="F1189" r:id="rId110" xr:uid="{00000000-0004-0000-0200-00006D000000}"/>
    <hyperlink ref="F1193" r:id="rId111" xr:uid="{00000000-0004-0000-0200-00006E000000}"/>
    <hyperlink ref="F1204" r:id="rId112" xr:uid="{00000000-0004-0000-0200-00006F000000}"/>
    <hyperlink ref="F1236" r:id="rId113" xr:uid="{00000000-0004-0000-0200-000070000000}"/>
    <hyperlink ref="F1268" r:id="rId114" xr:uid="{00000000-0004-0000-0200-000071000000}"/>
    <hyperlink ref="F1285" r:id="rId115" xr:uid="{00000000-0004-0000-0200-000072000000}"/>
    <hyperlink ref="F1317" r:id="rId116" xr:uid="{00000000-0004-0000-0200-000073000000}"/>
    <hyperlink ref="F1325" r:id="rId117" xr:uid="{00000000-0004-0000-0200-000074000000}"/>
    <hyperlink ref="F1345" r:id="rId118" xr:uid="{00000000-0004-0000-0200-000075000000}"/>
    <hyperlink ref="F1359" r:id="rId119" xr:uid="{00000000-0004-0000-0200-000076000000}"/>
    <hyperlink ref="F1382" r:id="rId120" xr:uid="{00000000-0004-0000-0200-000077000000}"/>
    <hyperlink ref="F1400" r:id="rId121" xr:uid="{00000000-0004-0000-0200-000078000000}"/>
    <hyperlink ref="F1412" r:id="rId122" xr:uid="{00000000-0004-0000-0200-000079000000}"/>
    <hyperlink ref="F1416" r:id="rId123" xr:uid="{00000000-0004-0000-0200-00007A000000}"/>
    <hyperlink ref="F1419" r:id="rId124" xr:uid="{00000000-0004-0000-0200-00007B000000}"/>
    <hyperlink ref="F1421" r:id="rId125" xr:uid="{00000000-0004-0000-0200-00007C000000}"/>
    <hyperlink ref="F1423" r:id="rId126" xr:uid="{00000000-0004-0000-0200-00007D000000}"/>
    <hyperlink ref="F1425" r:id="rId127" xr:uid="{00000000-0004-0000-0200-00007E000000}"/>
    <hyperlink ref="F1428" r:id="rId128" xr:uid="{00000000-0004-0000-0200-00007F000000}"/>
    <hyperlink ref="F1430" r:id="rId129" xr:uid="{00000000-0004-0000-0200-000080000000}"/>
    <hyperlink ref="F1432" r:id="rId130" xr:uid="{00000000-0004-0000-0200-000081000000}"/>
    <hyperlink ref="F1435" r:id="rId131" xr:uid="{00000000-0004-0000-0200-000082000000}"/>
    <hyperlink ref="F1437" r:id="rId132" xr:uid="{00000000-0004-0000-0200-000083000000}"/>
    <hyperlink ref="F1444" r:id="rId133" xr:uid="{00000000-0004-0000-0200-000084000000}"/>
    <hyperlink ref="F1450" r:id="rId134" xr:uid="{00000000-0004-0000-0200-000085000000}"/>
    <hyperlink ref="F1454" r:id="rId135" xr:uid="{00000000-0004-0000-0200-000086000000}"/>
    <hyperlink ref="F1462" r:id="rId136" xr:uid="{00000000-0004-0000-0200-000087000000}"/>
    <hyperlink ref="F1467" r:id="rId137" xr:uid="{00000000-0004-0000-0200-000088000000}"/>
    <hyperlink ref="F1474" r:id="rId138" xr:uid="{00000000-0004-0000-0200-000089000000}"/>
    <hyperlink ref="F1500" r:id="rId139" xr:uid="{00000000-0004-0000-0200-00008A000000}"/>
    <hyperlink ref="F1511" r:id="rId140" xr:uid="{00000000-0004-0000-0200-00008B000000}"/>
    <hyperlink ref="F1521" r:id="rId141" xr:uid="{00000000-0004-0000-0200-00008C000000}"/>
    <hyperlink ref="F1529" r:id="rId142" xr:uid="{00000000-0004-0000-0200-00008D000000}"/>
    <hyperlink ref="F1538" r:id="rId143" xr:uid="{00000000-0004-0000-0200-00008E000000}"/>
    <hyperlink ref="F1542" r:id="rId144" xr:uid="{00000000-0004-0000-0200-00008F000000}"/>
    <hyperlink ref="F1546" r:id="rId145" xr:uid="{00000000-0004-0000-0200-000090000000}"/>
    <hyperlink ref="F1554" r:id="rId146" xr:uid="{00000000-0004-0000-0200-000091000000}"/>
    <hyperlink ref="F1559" r:id="rId147" xr:uid="{00000000-0004-0000-0200-000092000000}"/>
    <hyperlink ref="F1568" r:id="rId148" xr:uid="{00000000-0004-0000-0200-000093000000}"/>
    <hyperlink ref="F1577" r:id="rId149" xr:uid="{00000000-0004-0000-0200-000094000000}"/>
    <hyperlink ref="F1582" r:id="rId150" xr:uid="{00000000-0004-0000-0200-000095000000}"/>
    <hyperlink ref="F1587" r:id="rId151" xr:uid="{00000000-0004-0000-0200-000096000000}"/>
    <hyperlink ref="F1592" r:id="rId152" xr:uid="{00000000-0004-0000-0200-000097000000}"/>
    <hyperlink ref="F1600" r:id="rId153" xr:uid="{00000000-0004-0000-0200-000098000000}"/>
    <hyperlink ref="F1602" r:id="rId154" xr:uid="{00000000-0004-0000-0200-000099000000}"/>
    <hyperlink ref="F1605" r:id="rId155" xr:uid="{00000000-0004-0000-0200-00009A000000}"/>
    <hyperlink ref="F1608" r:id="rId156" xr:uid="{00000000-0004-0000-0200-00009B000000}"/>
    <hyperlink ref="F1618" r:id="rId157" xr:uid="{00000000-0004-0000-0200-00009C000000}"/>
    <hyperlink ref="F1620" r:id="rId158" xr:uid="{00000000-0004-0000-0200-00009D000000}"/>
    <hyperlink ref="F1622" r:id="rId159" xr:uid="{00000000-0004-0000-0200-00009E000000}"/>
    <hyperlink ref="F1624" r:id="rId160" xr:uid="{00000000-0004-0000-0200-00009F000000}"/>
    <hyperlink ref="F1627" r:id="rId161" xr:uid="{00000000-0004-0000-0200-0000A0000000}"/>
    <hyperlink ref="F1630" r:id="rId162" xr:uid="{00000000-0004-0000-0200-0000A1000000}"/>
    <hyperlink ref="F1634" r:id="rId163" xr:uid="{00000000-0004-0000-0200-0000A2000000}"/>
    <hyperlink ref="F1641" r:id="rId164" xr:uid="{00000000-0004-0000-0200-0000A3000000}"/>
    <hyperlink ref="F1650" r:id="rId165" xr:uid="{00000000-0004-0000-0200-0000A4000000}"/>
    <hyperlink ref="F1657" r:id="rId166" xr:uid="{00000000-0004-0000-0200-0000A5000000}"/>
    <hyperlink ref="F1664" r:id="rId167" xr:uid="{00000000-0004-0000-0200-0000A6000000}"/>
    <hyperlink ref="F1671" r:id="rId168" xr:uid="{00000000-0004-0000-0200-0000A7000000}"/>
    <hyperlink ref="F1678" r:id="rId169" xr:uid="{00000000-0004-0000-0200-0000A8000000}"/>
    <hyperlink ref="F1680" r:id="rId170" xr:uid="{00000000-0004-0000-0200-0000A9000000}"/>
    <hyperlink ref="F1683" r:id="rId171" xr:uid="{00000000-0004-0000-0200-0000AA000000}"/>
    <hyperlink ref="F1690" r:id="rId172" xr:uid="{00000000-0004-0000-0200-0000AB000000}"/>
    <hyperlink ref="F1697" r:id="rId173" xr:uid="{00000000-0004-0000-0200-0000AC000000}"/>
    <hyperlink ref="F1704" r:id="rId174" xr:uid="{00000000-0004-0000-0200-0000AD000000}"/>
    <hyperlink ref="F1711" r:id="rId175" xr:uid="{00000000-0004-0000-0200-0000AE000000}"/>
    <hyperlink ref="F1719" r:id="rId176" xr:uid="{00000000-0004-0000-0200-0000AF000000}"/>
    <hyperlink ref="F1730" r:id="rId177" xr:uid="{00000000-0004-0000-0200-0000B0000000}"/>
    <hyperlink ref="F1734" r:id="rId178" xr:uid="{00000000-0004-0000-0200-0000B1000000}"/>
    <hyperlink ref="F1743" r:id="rId179" xr:uid="{00000000-0004-0000-0200-0000B2000000}"/>
    <hyperlink ref="F1751" r:id="rId180" xr:uid="{00000000-0004-0000-0200-0000B3000000}"/>
    <hyperlink ref="F1755" r:id="rId181" xr:uid="{00000000-0004-0000-0200-0000B4000000}"/>
    <hyperlink ref="F1759" r:id="rId182" xr:uid="{00000000-0004-0000-0200-0000B5000000}"/>
    <hyperlink ref="F1764" r:id="rId183" xr:uid="{00000000-0004-0000-0200-0000B6000000}"/>
    <hyperlink ref="F1769" r:id="rId184" xr:uid="{00000000-0004-0000-0200-0000B7000000}"/>
    <hyperlink ref="F1778" r:id="rId185" xr:uid="{00000000-0004-0000-0200-0000B8000000}"/>
    <hyperlink ref="F1785" r:id="rId186" xr:uid="{00000000-0004-0000-0200-0000B9000000}"/>
    <hyperlink ref="F1797" r:id="rId187" xr:uid="{00000000-0004-0000-0200-0000BA000000}"/>
    <hyperlink ref="F1804" r:id="rId188" xr:uid="{00000000-0004-0000-0200-0000BB000000}"/>
    <hyperlink ref="F1809" r:id="rId189" xr:uid="{00000000-0004-0000-0200-0000BC000000}"/>
    <hyperlink ref="F1816" r:id="rId190" xr:uid="{00000000-0004-0000-0200-0000BD000000}"/>
    <hyperlink ref="F1822" r:id="rId191" xr:uid="{00000000-0004-0000-0200-0000BE000000}"/>
    <hyperlink ref="F1831" r:id="rId192" xr:uid="{00000000-0004-0000-0200-0000BF000000}"/>
    <hyperlink ref="F1844" r:id="rId193" xr:uid="{00000000-0004-0000-0200-0000C0000000}"/>
    <hyperlink ref="F1863" r:id="rId194" xr:uid="{00000000-0004-0000-0200-0000C1000000}"/>
    <hyperlink ref="F1889" r:id="rId195" xr:uid="{00000000-0004-0000-0200-0000C2000000}"/>
    <hyperlink ref="F1902" r:id="rId196" xr:uid="{00000000-0004-0000-0200-0000C3000000}"/>
    <hyperlink ref="F1904" r:id="rId197" xr:uid="{00000000-0004-0000-0200-0000C4000000}"/>
    <hyperlink ref="F1907" r:id="rId198" xr:uid="{00000000-0004-0000-0200-0000C5000000}"/>
    <hyperlink ref="F1931" r:id="rId199" xr:uid="{00000000-0004-0000-0200-0000C6000000}"/>
    <hyperlink ref="F1978" r:id="rId200" xr:uid="{00000000-0004-0000-0200-0000C7000000}"/>
    <hyperlink ref="F1989" r:id="rId201" xr:uid="{00000000-0004-0000-0200-0000C8000000}"/>
    <hyperlink ref="F1996" r:id="rId202" xr:uid="{00000000-0004-0000-0200-0000C9000000}"/>
    <hyperlink ref="F2005" r:id="rId203" xr:uid="{00000000-0004-0000-0200-0000CA000000}"/>
    <hyperlink ref="F2022" r:id="rId204" xr:uid="{00000000-0004-0000-0200-0000CB000000}"/>
    <hyperlink ref="F2030" r:id="rId205" xr:uid="{00000000-0004-0000-0200-0000CC000000}"/>
    <hyperlink ref="F2036" r:id="rId206" xr:uid="{00000000-0004-0000-0200-0000CD000000}"/>
    <hyperlink ref="F2041" r:id="rId207" xr:uid="{00000000-0004-0000-0200-0000CE000000}"/>
    <hyperlink ref="F2057" r:id="rId208" xr:uid="{00000000-0004-0000-0200-0000CF000000}"/>
    <hyperlink ref="F2066" r:id="rId209" xr:uid="{00000000-0004-0000-0200-0000D0000000}"/>
    <hyperlink ref="F2073" r:id="rId210" xr:uid="{00000000-0004-0000-0200-0000D1000000}"/>
    <hyperlink ref="F2081" r:id="rId211" xr:uid="{00000000-0004-0000-0200-0000D2000000}"/>
    <hyperlink ref="F2083" r:id="rId212" xr:uid="{00000000-0004-0000-0200-0000D3000000}"/>
    <hyperlink ref="F2086" r:id="rId213" xr:uid="{00000000-0004-0000-0200-0000D4000000}"/>
    <hyperlink ref="F2097" r:id="rId214" xr:uid="{00000000-0004-0000-0200-0000D5000000}"/>
    <hyperlink ref="F2108" r:id="rId215" xr:uid="{00000000-0004-0000-0200-0000D6000000}"/>
    <hyperlink ref="F2110" r:id="rId216" xr:uid="{00000000-0004-0000-0200-0000D7000000}"/>
    <hyperlink ref="F2113" r:id="rId217" xr:uid="{00000000-0004-0000-0200-0000D8000000}"/>
    <hyperlink ref="F2119" r:id="rId218" xr:uid="{00000000-0004-0000-0200-0000D9000000}"/>
    <hyperlink ref="F2136" r:id="rId219" xr:uid="{00000000-0004-0000-0200-0000DA000000}"/>
    <hyperlink ref="F2138" r:id="rId220" xr:uid="{00000000-0004-0000-0200-0000DB000000}"/>
    <hyperlink ref="F2140" r:id="rId221" xr:uid="{00000000-0004-0000-0200-0000DC000000}"/>
    <hyperlink ref="F2143" r:id="rId222" xr:uid="{00000000-0004-0000-0200-0000DD000000}"/>
    <hyperlink ref="F2163" r:id="rId223" xr:uid="{00000000-0004-0000-0200-0000DE000000}"/>
    <hyperlink ref="F2171" r:id="rId224" xr:uid="{00000000-0004-0000-0200-0000DF000000}"/>
    <hyperlink ref="F2184" r:id="rId225" xr:uid="{00000000-0004-0000-0200-0000E0000000}"/>
    <hyperlink ref="F2193" r:id="rId226" xr:uid="{00000000-0004-0000-0200-0000E1000000}"/>
    <hyperlink ref="F2199" r:id="rId227" xr:uid="{00000000-0004-0000-0200-0000E2000000}"/>
    <hyperlink ref="F2208" r:id="rId228" xr:uid="{00000000-0004-0000-0200-0000E3000000}"/>
    <hyperlink ref="F2213" r:id="rId229" xr:uid="{00000000-0004-0000-0200-0000E4000000}"/>
    <hyperlink ref="F2218" r:id="rId230" xr:uid="{00000000-0004-0000-0200-0000E5000000}"/>
    <hyperlink ref="F2247" r:id="rId231" xr:uid="{00000000-0004-0000-0200-0000E6000000}"/>
    <hyperlink ref="F2257" r:id="rId232" xr:uid="{00000000-0004-0000-0200-0000E7000000}"/>
    <hyperlink ref="F2267" r:id="rId233" xr:uid="{00000000-0004-0000-0200-0000E8000000}"/>
    <hyperlink ref="F2278" r:id="rId234" xr:uid="{00000000-0004-0000-0200-0000E9000000}"/>
    <hyperlink ref="F2287" r:id="rId235" xr:uid="{00000000-0004-0000-0200-0000EA000000}"/>
    <hyperlink ref="F2289" r:id="rId236" xr:uid="{00000000-0004-0000-0200-0000EB000000}"/>
    <hyperlink ref="F2292" r:id="rId237" xr:uid="{00000000-0004-0000-0200-0000EC000000}"/>
    <hyperlink ref="F2296" r:id="rId238" xr:uid="{00000000-0004-0000-0200-0000ED000000}"/>
    <hyperlink ref="F2300" r:id="rId239" xr:uid="{00000000-0004-0000-0200-0000EE000000}"/>
    <hyperlink ref="F2304" r:id="rId240" xr:uid="{00000000-0004-0000-0200-0000EF000000}"/>
    <hyperlink ref="F2311" r:id="rId241" xr:uid="{00000000-0004-0000-0200-0000F0000000}"/>
    <hyperlink ref="F2319" r:id="rId242" xr:uid="{00000000-0004-0000-0200-0000F1000000}"/>
    <hyperlink ref="F2323" r:id="rId243" xr:uid="{00000000-0004-0000-0200-0000F2000000}"/>
    <hyperlink ref="F2325" r:id="rId244" xr:uid="{00000000-0004-0000-0200-0000F3000000}"/>
    <hyperlink ref="F2328" r:id="rId245" xr:uid="{00000000-0004-0000-0200-0000F4000000}"/>
    <hyperlink ref="F2339" r:id="rId246" xr:uid="{00000000-0004-0000-0200-0000F5000000}"/>
    <hyperlink ref="F2351" r:id="rId247" xr:uid="{00000000-0004-0000-0200-0000F6000000}"/>
    <hyperlink ref="F2360" r:id="rId248" xr:uid="{00000000-0004-0000-0200-0000F7000000}"/>
    <hyperlink ref="F2369" r:id="rId249" xr:uid="{00000000-0004-0000-0200-0000F8000000}"/>
    <hyperlink ref="F2378" r:id="rId250" xr:uid="{00000000-0004-0000-0200-0000F9000000}"/>
    <hyperlink ref="F2430" r:id="rId251" xr:uid="{00000000-0004-0000-0200-0000FA000000}"/>
    <hyperlink ref="F2440" r:id="rId252" xr:uid="{00000000-0004-0000-0200-0000FB000000}"/>
    <hyperlink ref="F2451" r:id="rId253" xr:uid="{00000000-0004-0000-0200-0000FC000000}"/>
    <hyperlink ref="F2453" r:id="rId254" xr:uid="{00000000-0004-0000-0200-0000FD000000}"/>
    <hyperlink ref="F2456" r:id="rId255" xr:uid="{00000000-0004-0000-0200-0000FE000000}"/>
    <hyperlink ref="F2473" r:id="rId256" xr:uid="{00000000-0004-0000-0200-0000FF000000}"/>
    <hyperlink ref="F2492" r:id="rId257" xr:uid="{00000000-0004-0000-0200-000000010000}"/>
    <hyperlink ref="F2498" r:id="rId258" xr:uid="{00000000-0004-0000-0200-000001010000}"/>
    <hyperlink ref="F2515" r:id="rId259" xr:uid="{00000000-0004-0000-0200-000002010000}"/>
    <hyperlink ref="F2521" r:id="rId260" xr:uid="{00000000-0004-0000-0200-000003010000}"/>
    <hyperlink ref="F2527" r:id="rId261" xr:uid="{00000000-0004-0000-0200-000004010000}"/>
    <hyperlink ref="F2534" r:id="rId262" xr:uid="{00000000-0004-0000-0200-000005010000}"/>
    <hyperlink ref="F2542" r:id="rId263" xr:uid="{00000000-0004-0000-0200-000006010000}"/>
    <hyperlink ref="F2608" r:id="rId264" xr:uid="{00000000-0004-0000-0200-000007010000}"/>
    <hyperlink ref="F2699" r:id="rId265" xr:uid="{00000000-0004-0000-0200-000008010000}"/>
    <hyperlink ref="F2701" r:id="rId266" xr:uid="{00000000-0004-0000-0200-000009010000}"/>
    <hyperlink ref="F2704" r:id="rId267" xr:uid="{00000000-0004-0000-0200-00000A010000}"/>
    <hyperlink ref="F2710" r:id="rId268" xr:uid="{00000000-0004-0000-0200-00000B010000}"/>
    <hyperlink ref="F2719" r:id="rId269" xr:uid="{00000000-0004-0000-0200-00000C010000}"/>
    <hyperlink ref="F2727" r:id="rId270" xr:uid="{00000000-0004-0000-0200-00000D010000}"/>
    <hyperlink ref="F2735" r:id="rId271" xr:uid="{00000000-0004-0000-0200-00000E010000}"/>
    <hyperlink ref="F2741" r:id="rId272" xr:uid="{00000000-0004-0000-0200-00000F010000}"/>
    <hyperlink ref="F2748" r:id="rId273" xr:uid="{00000000-0004-0000-0200-000010010000}"/>
    <hyperlink ref="F2756" r:id="rId274" xr:uid="{00000000-0004-0000-0200-000011010000}"/>
    <hyperlink ref="F2771" r:id="rId275" xr:uid="{00000000-0004-0000-0200-000012010000}"/>
    <hyperlink ref="F2778" r:id="rId276" xr:uid="{00000000-0004-0000-0200-000013010000}"/>
    <hyperlink ref="F2798" r:id="rId277" xr:uid="{00000000-0004-0000-0200-000014010000}"/>
    <hyperlink ref="F2808" r:id="rId278" xr:uid="{00000000-0004-0000-0200-000015010000}"/>
    <hyperlink ref="F2825" r:id="rId279" xr:uid="{00000000-0004-0000-0200-000016010000}"/>
    <hyperlink ref="F2829" r:id="rId280" xr:uid="{00000000-0004-0000-0200-000017010000}"/>
    <hyperlink ref="F2835" r:id="rId281" xr:uid="{00000000-0004-0000-0200-000018010000}"/>
    <hyperlink ref="F2839" r:id="rId282" xr:uid="{00000000-0004-0000-0200-000019010000}"/>
    <hyperlink ref="F2849" r:id="rId283" xr:uid="{00000000-0004-0000-0200-00001A010000}"/>
    <hyperlink ref="F2859" r:id="rId284" xr:uid="{00000000-0004-0000-0200-00001B010000}"/>
    <hyperlink ref="F2869" r:id="rId285" xr:uid="{00000000-0004-0000-0200-00001C010000}"/>
    <hyperlink ref="F2871" r:id="rId286" xr:uid="{00000000-0004-0000-0200-00001D010000}"/>
    <hyperlink ref="F2873" r:id="rId287" xr:uid="{00000000-0004-0000-0200-00001E010000}"/>
    <hyperlink ref="F2876" r:id="rId288" xr:uid="{00000000-0004-0000-0200-00001F010000}"/>
    <hyperlink ref="F2878" r:id="rId289" xr:uid="{00000000-0004-0000-0200-000020010000}"/>
    <hyperlink ref="F2880" r:id="rId290" xr:uid="{00000000-0004-0000-0200-000021010000}"/>
    <hyperlink ref="F2885" r:id="rId291" xr:uid="{00000000-0004-0000-0200-000022010000}"/>
    <hyperlink ref="F2893" r:id="rId292" xr:uid="{00000000-0004-0000-0200-000023010000}"/>
    <hyperlink ref="F2909" r:id="rId293" xr:uid="{00000000-0004-0000-0200-000024010000}"/>
    <hyperlink ref="F2911" r:id="rId294" xr:uid="{00000000-0004-0000-0200-000025010000}"/>
    <hyperlink ref="F2931" r:id="rId295" xr:uid="{00000000-0004-0000-0200-000026010000}"/>
    <hyperlink ref="F2933" r:id="rId296" xr:uid="{00000000-0004-0000-0200-000027010000}"/>
    <hyperlink ref="F2936" r:id="rId297" xr:uid="{00000000-0004-0000-0200-000028010000}"/>
    <hyperlink ref="F2938" r:id="rId298" xr:uid="{00000000-0004-0000-0200-000029010000}"/>
    <hyperlink ref="F2940" r:id="rId299" xr:uid="{00000000-0004-0000-0200-00002A010000}"/>
    <hyperlink ref="F2950" r:id="rId300" xr:uid="{00000000-0004-0000-0200-00002B010000}"/>
    <hyperlink ref="F2960" r:id="rId301" xr:uid="{00000000-0004-0000-0200-00002C010000}"/>
    <hyperlink ref="F2962" r:id="rId302" xr:uid="{00000000-0004-0000-0200-00002D010000}"/>
    <hyperlink ref="F2978" r:id="rId303" xr:uid="{00000000-0004-0000-0200-00002E010000}"/>
    <hyperlink ref="F2980" r:id="rId304" xr:uid="{00000000-0004-0000-0200-00002F010000}"/>
    <hyperlink ref="F2995" r:id="rId305" xr:uid="{00000000-0004-0000-0200-000030010000}"/>
    <hyperlink ref="F3010" r:id="rId306" xr:uid="{00000000-0004-0000-0200-000031010000}"/>
    <hyperlink ref="F3040" r:id="rId307" xr:uid="{00000000-0004-0000-0200-000032010000}"/>
    <hyperlink ref="F3065" r:id="rId308" xr:uid="{00000000-0004-0000-0200-000033010000}"/>
    <hyperlink ref="F3085" r:id="rId309" xr:uid="{00000000-0004-0000-0200-000034010000}"/>
    <hyperlink ref="F3087" r:id="rId310" xr:uid="{00000000-0004-0000-0200-000035010000}"/>
    <hyperlink ref="F3089" r:id="rId311" xr:uid="{00000000-0004-0000-0200-000036010000}"/>
    <hyperlink ref="F3091" r:id="rId312" xr:uid="{00000000-0004-0000-0200-000037010000}"/>
    <hyperlink ref="F3093" r:id="rId313" xr:uid="{00000000-0004-0000-0200-000038010000}"/>
    <hyperlink ref="F3096" r:id="rId314" xr:uid="{00000000-0004-0000-0200-000039010000}"/>
    <hyperlink ref="F3101" r:id="rId315" xr:uid="{00000000-0004-0000-0200-00003A010000}"/>
    <hyperlink ref="F3133" r:id="rId316" xr:uid="{00000000-0004-0000-0200-00003B010000}"/>
    <hyperlink ref="F3135" r:id="rId317" xr:uid="{00000000-0004-0000-0200-00003C010000}"/>
    <hyperlink ref="F3140" r:id="rId318" xr:uid="{00000000-0004-0000-0200-00003D010000}"/>
    <hyperlink ref="F3149" r:id="rId319" xr:uid="{00000000-0004-0000-0200-00003E010000}"/>
    <hyperlink ref="F3158" r:id="rId320" xr:uid="{00000000-0004-0000-0200-00003F010000}"/>
    <hyperlink ref="F3161" r:id="rId321" xr:uid="{00000000-0004-0000-0200-000040010000}"/>
    <hyperlink ref="F3172" r:id="rId322" xr:uid="{00000000-0004-0000-0200-000041010000}"/>
    <hyperlink ref="F3183" r:id="rId323" xr:uid="{00000000-0004-0000-0200-000042010000}"/>
    <hyperlink ref="F3185" r:id="rId324" xr:uid="{00000000-0004-0000-0200-000043010000}"/>
    <hyperlink ref="F3187" r:id="rId325" xr:uid="{00000000-0004-0000-0200-000044010000}"/>
    <hyperlink ref="F3229" r:id="rId326" xr:uid="{00000000-0004-0000-0200-000045010000}"/>
    <hyperlink ref="F3235" r:id="rId327" xr:uid="{00000000-0004-0000-0200-000046010000}"/>
    <hyperlink ref="F3238" r:id="rId328" xr:uid="{00000000-0004-0000-0200-000047010000}"/>
    <hyperlink ref="F3242" r:id="rId329" xr:uid="{00000000-0004-0000-0200-000048010000}"/>
    <hyperlink ref="F3244" r:id="rId330" xr:uid="{00000000-0004-0000-0200-000049010000}"/>
    <hyperlink ref="F3247" r:id="rId331" xr:uid="{00000000-0004-0000-0200-00004A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4142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4143</v>
      </c>
      <c r="E64" s="146"/>
      <c r="F64" s="146"/>
      <c r="G64" s="146"/>
      <c r="H64" s="146"/>
      <c r="I64" s="146"/>
      <c r="J64" s="147">
        <f>J89</f>
        <v>0</v>
      </c>
      <c r="K64" s="144"/>
      <c r="L64" s="148"/>
    </row>
    <row r="65" spans="1:31" s="9" customFormat="1" ht="24.95" customHeight="1">
      <c r="B65" s="143"/>
      <c r="C65" s="144"/>
      <c r="D65" s="145" t="s">
        <v>4144</v>
      </c>
      <c r="E65" s="146"/>
      <c r="F65" s="146"/>
      <c r="G65" s="146"/>
      <c r="H65" s="146"/>
      <c r="I65" s="146"/>
      <c r="J65" s="147">
        <f>J158</f>
        <v>0</v>
      </c>
      <c r="K65" s="144"/>
      <c r="L65" s="148"/>
    </row>
    <row r="66" spans="1:31" s="9" customFormat="1" ht="24.95" customHeight="1">
      <c r="B66" s="143"/>
      <c r="C66" s="144"/>
      <c r="D66" s="145" t="s">
        <v>4145</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6. 3. 2025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4146</v>
      </c>
      <c r="F89" s="168" t="s">
        <v>4147</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4148</v>
      </c>
      <c r="F90" s="183" t="s">
        <v>4149</v>
      </c>
      <c r="G90" s="184" t="s">
        <v>4150</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4151</v>
      </c>
      <c r="E91" s="39"/>
      <c r="F91" s="261" t="s">
        <v>4152</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4151</v>
      </c>
      <c r="AU91" s="20" t="s">
        <v>82</v>
      </c>
    </row>
    <row r="92" spans="1:65" s="2" customFormat="1" ht="16.5" customHeight="1">
      <c r="A92" s="37"/>
      <c r="B92" s="38"/>
      <c r="C92" s="181" t="s">
        <v>84</v>
      </c>
      <c r="D92" s="181" t="s">
        <v>199</v>
      </c>
      <c r="E92" s="182" t="s">
        <v>4153</v>
      </c>
      <c r="F92" s="183" t="s">
        <v>4154</v>
      </c>
      <c r="G92" s="184" t="s">
        <v>4150</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4151</v>
      </c>
      <c r="E93" s="39"/>
      <c r="F93" s="261" t="s">
        <v>4155</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4151</v>
      </c>
      <c r="AU93" s="20" t="s">
        <v>82</v>
      </c>
    </row>
    <row r="94" spans="1:65" s="2" customFormat="1" ht="16.5" customHeight="1">
      <c r="A94" s="37"/>
      <c r="B94" s="38"/>
      <c r="C94" s="181" t="s">
        <v>160</v>
      </c>
      <c r="D94" s="181" t="s">
        <v>199</v>
      </c>
      <c r="E94" s="182" t="s">
        <v>4156</v>
      </c>
      <c r="F94" s="183" t="s">
        <v>4157</v>
      </c>
      <c r="G94" s="184" t="s">
        <v>4150</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4151</v>
      </c>
      <c r="E95" s="39"/>
      <c r="F95" s="261" t="s">
        <v>4158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4151</v>
      </c>
      <c r="AU95" s="20" t="s">
        <v>82</v>
      </c>
    </row>
    <row r="96" spans="1:65" s="2" customFormat="1" ht="16.5" customHeight="1">
      <c r="A96" s="37"/>
      <c r="B96" s="38"/>
      <c r="C96" s="181" t="s">
        <v>204</v>
      </c>
      <c r="D96" s="181" t="s">
        <v>199</v>
      </c>
      <c r="E96" s="182" t="s">
        <v>4159</v>
      </c>
      <c r="F96" s="183" t="s">
        <v>4157</v>
      </c>
      <c r="G96" s="184" t="s">
        <v>4150</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4151</v>
      </c>
      <c r="E97" s="39"/>
      <c r="F97" s="261" t="s">
        <v>4160</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4151</v>
      </c>
      <c r="AU97" s="20" t="s">
        <v>82</v>
      </c>
    </row>
    <row r="98" spans="1:65" s="2" customFormat="1" ht="16.5" customHeight="1">
      <c r="A98" s="37"/>
      <c r="B98" s="38"/>
      <c r="C98" s="181" t="s">
        <v>227</v>
      </c>
      <c r="D98" s="181" t="s">
        <v>199</v>
      </c>
      <c r="E98" s="182" t="s">
        <v>4161</v>
      </c>
      <c r="F98" s="183" t="s">
        <v>4162</v>
      </c>
      <c r="G98" s="184" t="s">
        <v>4150</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4151</v>
      </c>
      <c r="E99" s="39"/>
      <c r="F99" s="261" t="s">
        <v>4163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4151</v>
      </c>
      <c r="AU99" s="20" t="s">
        <v>82</v>
      </c>
    </row>
    <row r="100" spans="1:65" s="2" customFormat="1" ht="16.5" customHeight="1">
      <c r="A100" s="37"/>
      <c r="B100" s="38"/>
      <c r="C100" s="181" t="s">
        <v>233</v>
      </c>
      <c r="D100" s="181" t="s">
        <v>199</v>
      </c>
      <c r="E100" s="182" t="s">
        <v>4164</v>
      </c>
      <c r="F100" s="183" t="s">
        <v>4165</v>
      </c>
      <c r="G100" s="184" t="s">
        <v>4150</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4151</v>
      </c>
      <c r="E101" s="39"/>
      <c r="F101" s="261" t="s">
        <v>4166</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4151</v>
      </c>
      <c r="AU101" s="20" t="s">
        <v>82</v>
      </c>
    </row>
    <row r="102" spans="1:65" s="2" customFormat="1" ht="16.5" customHeight="1">
      <c r="A102" s="37"/>
      <c r="B102" s="38"/>
      <c r="C102" s="181" t="s">
        <v>238</v>
      </c>
      <c r="D102" s="181" t="s">
        <v>199</v>
      </c>
      <c r="E102" s="182" t="s">
        <v>4167</v>
      </c>
      <c r="F102" s="183" t="s">
        <v>4168</v>
      </c>
      <c r="G102" s="184" t="s">
        <v>4150</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4151</v>
      </c>
      <c r="E103" s="39"/>
      <c r="F103" s="261" t="s">
        <v>4169</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4151</v>
      </c>
      <c r="AU103" s="20" t="s">
        <v>82</v>
      </c>
    </row>
    <row r="104" spans="1:65" s="2" customFormat="1" ht="16.5" customHeight="1">
      <c r="A104" s="37"/>
      <c r="B104" s="38"/>
      <c r="C104" s="181" t="s">
        <v>243</v>
      </c>
      <c r="D104" s="181" t="s">
        <v>199</v>
      </c>
      <c r="E104" s="182" t="s">
        <v>4170</v>
      </c>
      <c r="F104" s="183" t="s">
        <v>4171</v>
      </c>
      <c r="G104" s="184" t="s">
        <v>4150</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4151</v>
      </c>
      <c r="E105" s="39"/>
      <c r="F105" s="261" t="s">
        <v>4172</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4151</v>
      </c>
      <c r="AU105" s="20" t="s">
        <v>82</v>
      </c>
    </row>
    <row r="106" spans="1:65" s="2" customFormat="1" ht="16.5" customHeight="1">
      <c r="A106" s="37"/>
      <c r="B106" s="38"/>
      <c r="C106" s="181" t="s">
        <v>248</v>
      </c>
      <c r="D106" s="181" t="s">
        <v>199</v>
      </c>
      <c r="E106" s="182" t="s">
        <v>4173</v>
      </c>
      <c r="F106" s="183" t="s">
        <v>4174</v>
      </c>
      <c r="G106" s="184" t="s">
        <v>4150</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4151</v>
      </c>
      <c r="E107" s="39"/>
      <c r="F107" s="261" t="s">
        <v>4175</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4151</v>
      </c>
      <c r="AU107" s="20" t="s">
        <v>82</v>
      </c>
    </row>
    <row r="108" spans="1:65" s="2" customFormat="1" ht="16.5" customHeight="1">
      <c r="A108" s="37"/>
      <c r="B108" s="38"/>
      <c r="C108" s="181" t="s">
        <v>253</v>
      </c>
      <c r="D108" s="181" t="s">
        <v>199</v>
      </c>
      <c r="E108" s="182" t="s">
        <v>4176</v>
      </c>
      <c r="F108" s="183" t="s">
        <v>4177</v>
      </c>
      <c r="G108" s="184" t="s">
        <v>4150</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4151</v>
      </c>
      <c r="E109" s="39"/>
      <c r="F109" s="261" t="s">
        <v>4178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4151</v>
      </c>
      <c r="AU109" s="20" t="s">
        <v>82</v>
      </c>
    </row>
    <row r="110" spans="1:65" s="2" customFormat="1" ht="16.5" customHeight="1">
      <c r="A110" s="37"/>
      <c r="B110" s="38"/>
      <c r="C110" s="181" t="s">
        <v>258</v>
      </c>
      <c r="D110" s="181" t="s">
        <v>199</v>
      </c>
      <c r="E110" s="182" t="s">
        <v>4179</v>
      </c>
      <c r="F110" s="183" t="s">
        <v>4180</v>
      </c>
      <c r="G110" s="184" t="s">
        <v>4150</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4151</v>
      </c>
      <c r="E111" s="39"/>
      <c r="F111" s="261" t="s">
        <v>4181</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4151</v>
      </c>
      <c r="AU111" s="20" t="s">
        <v>82</v>
      </c>
    </row>
    <row r="112" spans="1:65" s="2" customFormat="1" ht="16.5" customHeight="1">
      <c r="A112" s="37"/>
      <c r="B112" s="38"/>
      <c r="C112" s="181" t="s">
        <v>8</v>
      </c>
      <c r="D112" s="181" t="s">
        <v>199</v>
      </c>
      <c r="E112" s="182" t="s">
        <v>4182</v>
      </c>
      <c r="F112" s="183" t="s">
        <v>4183</v>
      </c>
      <c r="G112" s="184" t="s">
        <v>4150</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4151</v>
      </c>
      <c r="E113" s="39"/>
      <c r="F113" s="261" t="s">
        <v>4184</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4151</v>
      </c>
      <c r="AU113" s="20" t="s">
        <v>82</v>
      </c>
    </row>
    <row r="114" spans="1:65" s="2" customFormat="1" ht="16.5" customHeight="1">
      <c r="A114" s="37"/>
      <c r="B114" s="38"/>
      <c r="C114" s="181" t="s">
        <v>268</v>
      </c>
      <c r="D114" s="181" t="s">
        <v>199</v>
      </c>
      <c r="E114" s="182" t="s">
        <v>4185</v>
      </c>
      <c r="F114" s="183" t="s">
        <v>4186</v>
      </c>
      <c r="G114" s="184" t="s">
        <v>4150</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4151</v>
      </c>
      <c r="E115" s="39"/>
      <c r="F115" s="261" t="s">
        <v>4187</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4151</v>
      </c>
      <c r="AU115" s="20" t="s">
        <v>82</v>
      </c>
    </row>
    <row r="116" spans="1:65" s="2" customFormat="1" ht="16.5" customHeight="1">
      <c r="A116" s="37"/>
      <c r="B116" s="38"/>
      <c r="C116" s="181" t="s">
        <v>273</v>
      </c>
      <c r="D116" s="181" t="s">
        <v>199</v>
      </c>
      <c r="E116" s="182" t="s">
        <v>4188</v>
      </c>
      <c r="F116" s="183" t="s">
        <v>4189</v>
      </c>
      <c r="G116" s="184" t="s">
        <v>4150</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4151</v>
      </c>
      <c r="E117" s="39"/>
      <c r="F117" s="261" t="s">
        <v>4190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4151</v>
      </c>
      <c r="AU117" s="20" t="s">
        <v>82</v>
      </c>
    </row>
    <row r="118" spans="1:65" s="2" customFormat="1" ht="16.5" customHeight="1">
      <c r="A118" s="37"/>
      <c r="B118" s="38"/>
      <c r="C118" s="181" t="s">
        <v>278</v>
      </c>
      <c r="D118" s="181" t="s">
        <v>199</v>
      </c>
      <c r="E118" s="182" t="s">
        <v>4191</v>
      </c>
      <c r="F118" s="183" t="s">
        <v>4192</v>
      </c>
      <c r="G118" s="184" t="s">
        <v>4150</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4151</v>
      </c>
      <c r="E119" s="39"/>
      <c r="F119" s="261" t="s">
        <v>4193</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4151</v>
      </c>
      <c r="AU119" s="20" t="s">
        <v>82</v>
      </c>
    </row>
    <row r="120" spans="1:65" s="2" customFormat="1" ht="16.5" customHeight="1">
      <c r="A120" s="37"/>
      <c r="B120" s="38"/>
      <c r="C120" s="181" t="s">
        <v>283</v>
      </c>
      <c r="D120" s="181" t="s">
        <v>199</v>
      </c>
      <c r="E120" s="182" t="s">
        <v>4194</v>
      </c>
      <c r="F120" s="183" t="s">
        <v>4195</v>
      </c>
      <c r="G120" s="184" t="s">
        <v>4150</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4151</v>
      </c>
      <c r="E121" s="39"/>
      <c r="F121" s="261" t="s">
        <v>4196</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4151</v>
      </c>
      <c r="AU121" s="20" t="s">
        <v>82</v>
      </c>
    </row>
    <row r="122" spans="1:65" s="2" customFormat="1" ht="16.5" customHeight="1">
      <c r="A122" s="37"/>
      <c r="B122" s="38"/>
      <c r="C122" s="181" t="s">
        <v>288</v>
      </c>
      <c r="D122" s="181" t="s">
        <v>199</v>
      </c>
      <c r="E122" s="182" t="s">
        <v>4197</v>
      </c>
      <c r="F122" s="183" t="s">
        <v>4198</v>
      </c>
      <c r="G122" s="184" t="s">
        <v>4150</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4151</v>
      </c>
      <c r="E123" s="39"/>
      <c r="F123" s="261" t="s">
        <v>4199</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4151</v>
      </c>
      <c r="AU123" s="20" t="s">
        <v>82</v>
      </c>
    </row>
    <row r="124" spans="1:65" s="2" customFormat="1" ht="16.5" customHeight="1">
      <c r="A124" s="37"/>
      <c r="B124" s="38"/>
      <c r="C124" s="181" t="s">
        <v>293</v>
      </c>
      <c r="D124" s="181" t="s">
        <v>199</v>
      </c>
      <c r="E124" s="182" t="s">
        <v>4200</v>
      </c>
      <c r="F124" s="183" t="s">
        <v>4201</v>
      </c>
      <c r="G124" s="184" t="s">
        <v>4150</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4151</v>
      </c>
      <c r="E125" s="39"/>
      <c r="F125" s="261" t="s">
        <v>4202</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4151</v>
      </c>
      <c r="AU125" s="20" t="s">
        <v>82</v>
      </c>
    </row>
    <row r="126" spans="1:65" s="2" customFormat="1" ht="16.5" customHeight="1">
      <c r="A126" s="37"/>
      <c r="B126" s="38"/>
      <c r="C126" s="181" t="s">
        <v>298</v>
      </c>
      <c r="D126" s="181" t="s">
        <v>199</v>
      </c>
      <c r="E126" s="182" t="s">
        <v>4203</v>
      </c>
      <c r="F126" s="183" t="s">
        <v>4204</v>
      </c>
      <c r="G126" s="184" t="s">
        <v>4150</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4151</v>
      </c>
      <c r="E127" s="39"/>
      <c r="F127" s="261" t="s">
        <v>4205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4151</v>
      </c>
      <c r="AU127" s="20" t="s">
        <v>82</v>
      </c>
    </row>
    <row r="128" spans="1:65" s="2" customFormat="1" ht="16.5" customHeight="1">
      <c r="A128" s="37"/>
      <c r="B128" s="38"/>
      <c r="C128" s="181" t="s">
        <v>303</v>
      </c>
      <c r="D128" s="181" t="s">
        <v>199</v>
      </c>
      <c r="E128" s="182" t="s">
        <v>4206</v>
      </c>
      <c r="F128" s="183" t="s">
        <v>4204</v>
      </c>
      <c r="G128" s="184" t="s">
        <v>4150</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4151</v>
      </c>
      <c r="E129" s="39"/>
      <c r="F129" s="261" t="s">
        <v>4207</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4151</v>
      </c>
      <c r="AU129" s="20" t="s">
        <v>82</v>
      </c>
    </row>
    <row r="130" spans="1:65" s="2" customFormat="1" ht="16.5" customHeight="1">
      <c r="A130" s="37"/>
      <c r="B130" s="38"/>
      <c r="C130" s="181" t="s">
        <v>7</v>
      </c>
      <c r="D130" s="181" t="s">
        <v>199</v>
      </c>
      <c r="E130" s="182" t="s">
        <v>4208</v>
      </c>
      <c r="F130" s="183" t="s">
        <v>4204</v>
      </c>
      <c r="G130" s="184" t="s">
        <v>4150</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4151</v>
      </c>
      <c r="E131" s="39"/>
      <c r="F131" s="261" t="s">
        <v>4209</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4151</v>
      </c>
      <c r="AU131" s="20" t="s">
        <v>82</v>
      </c>
    </row>
    <row r="132" spans="1:65" s="2" customFormat="1" ht="16.5" customHeight="1">
      <c r="A132" s="37"/>
      <c r="B132" s="38"/>
      <c r="C132" s="181" t="s">
        <v>312</v>
      </c>
      <c r="D132" s="181" t="s">
        <v>199</v>
      </c>
      <c r="E132" s="182" t="s">
        <v>4210</v>
      </c>
      <c r="F132" s="183" t="s">
        <v>4211</v>
      </c>
      <c r="G132" s="184" t="s">
        <v>4150</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4151</v>
      </c>
      <c r="E133" s="39"/>
      <c r="F133" s="261" t="s">
        <v>4212</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4151</v>
      </c>
      <c r="AU133" s="20" t="s">
        <v>82</v>
      </c>
    </row>
    <row r="134" spans="1:65" s="2" customFormat="1" ht="16.5" customHeight="1">
      <c r="A134" s="37"/>
      <c r="B134" s="38"/>
      <c r="C134" s="181" t="s">
        <v>317</v>
      </c>
      <c r="D134" s="181" t="s">
        <v>199</v>
      </c>
      <c r="E134" s="182" t="s">
        <v>4213</v>
      </c>
      <c r="F134" s="183" t="s">
        <v>4211</v>
      </c>
      <c r="G134" s="184" t="s">
        <v>4150</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4151</v>
      </c>
      <c r="E135" s="39"/>
      <c r="F135" s="261" t="s">
        <v>4214</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4151</v>
      </c>
      <c r="AU135" s="20" t="s">
        <v>82</v>
      </c>
    </row>
    <row r="136" spans="1:65" s="2" customFormat="1" ht="16.5" customHeight="1">
      <c r="A136" s="37"/>
      <c r="B136" s="38"/>
      <c r="C136" s="181" t="s">
        <v>322</v>
      </c>
      <c r="D136" s="181" t="s">
        <v>199</v>
      </c>
      <c r="E136" s="182" t="s">
        <v>4215</v>
      </c>
      <c r="F136" s="183" t="s">
        <v>4211</v>
      </c>
      <c r="G136" s="184" t="s">
        <v>4150</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4151</v>
      </c>
      <c r="E137" s="39"/>
      <c r="F137" s="261" t="s">
        <v>4216</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4151</v>
      </c>
      <c r="AU137" s="20" t="s">
        <v>82</v>
      </c>
    </row>
    <row r="138" spans="1:65" s="2" customFormat="1" ht="16.5" customHeight="1">
      <c r="A138" s="37"/>
      <c r="B138" s="38"/>
      <c r="C138" s="181" t="s">
        <v>327</v>
      </c>
      <c r="D138" s="181" t="s">
        <v>199</v>
      </c>
      <c r="E138" s="182" t="s">
        <v>4217</v>
      </c>
      <c r="F138" s="183" t="s">
        <v>4218</v>
      </c>
      <c r="G138" s="184" t="s">
        <v>4150</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4151</v>
      </c>
      <c r="E139" s="39"/>
      <c r="F139" s="261" t="s">
        <v>4219</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4151</v>
      </c>
      <c r="AU139" s="20" t="s">
        <v>82</v>
      </c>
    </row>
    <row r="140" spans="1:65" s="2" customFormat="1" ht="16.5" customHeight="1">
      <c r="A140" s="37"/>
      <c r="B140" s="38"/>
      <c r="C140" s="181" t="s">
        <v>332</v>
      </c>
      <c r="D140" s="181" t="s">
        <v>199</v>
      </c>
      <c r="E140" s="182" t="s">
        <v>4220</v>
      </c>
      <c r="F140" s="183" t="s">
        <v>4218</v>
      </c>
      <c r="G140" s="184" t="s">
        <v>4150</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4151</v>
      </c>
      <c r="E141" s="39"/>
      <c r="F141" s="261" t="s">
        <v>4221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4151</v>
      </c>
      <c r="AU141" s="20" t="s">
        <v>82</v>
      </c>
    </row>
    <row r="142" spans="1:65" s="2" customFormat="1" ht="16.5" customHeight="1">
      <c r="A142" s="37"/>
      <c r="B142" s="38"/>
      <c r="C142" s="181" t="s">
        <v>337</v>
      </c>
      <c r="D142" s="181" t="s">
        <v>199</v>
      </c>
      <c r="E142" s="182" t="s">
        <v>4222</v>
      </c>
      <c r="F142" s="183" t="s">
        <v>4218</v>
      </c>
      <c r="G142" s="184" t="s">
        <v>4150</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4151</v>
      </c>
      <c r="E143" s="39"/>
      <c r="F143" s="261" t="s">
        <v>4223</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4151</v>
      </c>
      <c r="AU143" s="20" t="s">
        <v>82</v>
      </c>
    </row>
    <row r="144" spans="1:65" s="2" customFormat="1" ht="16.5" customHeight="1">
      <c r="A144" s="37"/>
      <c r="B144" s="38"/>
      <c r="C144" s="181" t="s">
        <v>343</v>
      </c>
      <c r="D144" s="181" t="s">
        <v>199</v>
      </c>
      <c r="E144" s="182" t="s">
        <v>4224</v>
      </c>
      <c r="F144" s="183" t="s">
        <v>4225</v>
      </c>
      <c r="G144" s="184" t="s">
        <v>4150</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4151</v>
      </c>
      <c r="E145" s="39"/>
      <c r="F145" s="261" t="s">
        <v>4226</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4151</v>
      </c>
      <c r="AU145" s="20" t="s">
        <v>82</v>
      </c>
    </row>
    <row r="146" spans="1:65" s="2" customFormat="1" ht="16.5" customHeight="1">
      <c r="A146" s="37"/>
      <c r="B146" s="38"/>
      <c r="C146" s="181" t="s">
        <v>348</v>
      </c>
      <c r="D146" s="181" t="s">
        <v>199</v>
      </c>
      <c r="E146" s="182" t="s">
        <v>4227</v>
      </c>
      <c r="F146" s="183" t="s">
        <v>4225</v>
      </c>
      <c r="G146" s="184" t="s">
        <v>4150</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4151</v>
      </c>
      <c r="E147" s="39"/>
      <c r="F147" s="261" t="s">
        <v>4228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4151</v>
      </c>
      <c r="AU147" s="20" t="s">
        <v>82</v>
      </c>
    </row>
    <row r="148" spans="1:65" s="2" customFormat="1" ht="16.5" customHeight="1">
      <c r="A148" s="37"/>
      <c r="B148" s="38"/>
      <c r="C148" s="181" t="s">
        <v>354</v>
      </c>
      <c r="D148" s="181" t="s">
        <v>199</v>
      </c>
      <c r="E148" s="182" t="s">
        <v>4229</v>
      </c>
      <c r="F148" s="183" t="s">
        <v>4230</v>
      </c>
      <c r="G148" s="184" t="s">
        <v>4150</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1047</v>
      </c>
    </row>
    <row r="149" spans="1:65" s="2" customFormat="1" ht="58.5">
      <c r="A149" s="37"/>
      <c r="B149" s="38"/>
      <c r="C149" s="39"/>
      <c r="D149" s="201" t="s">
        <v>4151</v>
      </c>
      <c r="E149" s="39"/>
      <c r="F149" s="261" t="s">
        <v>4231</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4151</v>
      </c>
      <c r="AU149" s="20" t="s">
        <v>82</v>
      </c>
    </row>
    <row r="150" spans="1:65" s="2" customFormat="1" ht="16.5" customHeight="1">
      <c r="A150" s="37"/>
      <c r="B150" s="38"/>
      <c r="C150" s="181" t="s">
        <v>360</v>
      </c>
      <c r="D150" s="181" t="s">
        <v>199</v>
      </c>
      <c r="E150" s="182" t="s">
        <v>4232</v>
      </c>
      <c r="F150" s="183" t="s">
        <v>4233</v>
      </c>
      <c r="G150" s="184" t="s">
        <v>4150</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1064</v>
      </c>
    </row>
    <row r="151" spans="1:65" s="2" customFormat="1" ht="29.25">
      <c r="A151" s="37"/>
      <c r="B151" s="38"/>
      <c r="C151" s="39"/>
      <c r="D151" s="201" t="s">
        <v>4151</v>
      </c>
      <c r="E151" s="39"/>
      <c r="F151" s="261" t="s">
        <v>4234</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4151</v>
      </c>
      <c r="AU151" s="20" t="s">
        <v>82</v>
      </c>
    </row>
    <row r="152" spans="1:65" s="2" customFormat="1" ht="16.5" customHeight="1">
      <c r="A152" s="37"/>
      <c r="B152" s="38"/>
      <c r="C152" s="181" t="s">
        <v>365</v>
      </c>
      <c r="D152" s="181" t="s">
        <v>199</v>
      </c>
      <c r="E152" s="182" t="s">
        <v>4235</v>
      </c>
      <c r="F152" s="183" t="s">
        <v>4236</v>
      </c>
      <c r="G152" s="184" t="s">
        <v>4150</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4151</v>
      </c>
      <c r="E153" s="39"/>
      <c r="F153" s="261" t="s">
        <v>4237</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4151</v>
      </c>
      <c r="AU153" s="20" t="s">
        <v>82</v>
      </c>
    </row>
    <row r="154" spans="1:65" s="2" customFormat="1" ht="16.5" customHeight="1">
      <c r="A154" s="37"/>
      <c r="B154" s="38"/>
      <c r="C154" s="181" t="s">
        <v>370</v>
      </c>
      <c r="D154" s="181" t="s">
        <v>199</v>
      </c>
      <c r="E154" s="182" t="s">
        <v>4238</v>
      </c>
      <c r="F154" s="183" t="s">
        <v>4239</v>
      </c>
      <c r="G154" s="184" t="s">
        <v>4150</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1122</v>
      </c>
    </row>
    <row r="155" spans="1:65" s="2" customFormat="1" ht="39">
      <c r="A155" s="37"/>
      <c r="B155" s="38"/>
      <c r="C155" s="39"/>
      <c r="D155" s="201" t="s">
        <v>4151</v>
      </c>
      <c r="E155" s="39"/>
      <c r="F155" s="261" t="s">
        <v>4240</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4151</v>
      </c>
      <c r="AU155" s="20" t="s">
        <v>82</v>
      </c>
    </row>
    <row r="156" spans="1:65" s="2" customFormat="1" ht="16.5" customHeight="1">
      <c r="A156" s="37"/>
      <c r="B156" s="38"/>
      <c r="C156" s="181" t="s">
        <v>375</v>
      </c>
      <c r="D156" s="181" t="s">
        <v>199</v>
      </c>
      <c r="E156" s="182" t="s">
        <v>4241</v>
      </c>
      <c r="F156" s="183" t="s">
        <v>4242</v>
      </c>
      <c r="G156" s="184" t="s">
        <v>4150</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1146</v>
      </c>
    </row>
    <row r="157" spans="1:65" s="2" customFormat="1" ht="39">
      <c r="A157" s="37"/>
      <c r="B157" s="38"/>
      <c r="C157" s="39"/>
      <c r="D157" s="201" t="s">
        <v>4151</v>
      </c>
      <c r="E157" s="39"/>
      <c r="F157" s="261" t="s">
        <v>4243</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4151</v>
      </c>
      <c r="AU157" s="20" t="s">
        <v>82</v>
      </c>
    </row>
    <row r="158" spans="1:65" s="12" customFormat="1" ht="25.9" customHeight="1">
      <c r="B158" s="165"/>
      <c r="C158" s="166"/>
      <c r="D158" s="167" t="s">
        <v>73</v>
      </c>
      <c r="E158" s="168" t="s">
        <v>4244</v>
      </c>
      <c r="F158" s="168" t="s">
        <v>4245</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4246</v>
      </c>
      <c r="F159" s="183" t="s">
        <v>4247</v>
      </c>
      <c r="G159" s="184" t="s">
        <v>4150</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1205</v>
      </c>
    </row>
    <row r="160" spans="1:65" s="2" customFormat="1" ht="29.25">
      <c r="A160" s="37"/>
      <c r="B160" s="38"/>
      <c r="C160" s="39"/>
      <c r="D160" s="201" t="s">
        <v>4151</v>
      </c>
      <c r="E160" s="39"/>
      <c r="F160" s="261" t="s">
        <v>4248</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4151</v>
      </c>
      <c r="AU160" s="20" t="s">
        <v>82</v>
      </c>
    </row>
    <row r="161" spans="1:65" s="2" customFormat="1" ht="16.5" customHeight="1">
      <c r="A161" s="37"/>
      <c r="B161" s="38"/>
      <c r="C161" s="181" t="s">
        <v>395</v>
      </c>
      <c r="D161" s="181" t="s">
        <v>199</v>
      </c>
      <c r="E161" s="182" t="s">
        <v>4249</v>
      </c>
      <c r="F161" s="183" t="s">
        <v>4250</v>
      </c>
      <c r="G161" s="184" t="s">
        <v>4150</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1223</v>
      </c>
    </row>
    <row r="162" spans="1:65" s="2" customFormat="1" ht="29.25">
      <c r="A162" s="37"/>
      <c r="B162" s="38"/>
      <c r="C162" s="39"/>
      <c r="D162" s="201" t="s">
        <v>4151</v>
      </c>
      <c r="E162" s="39"/>
      <c r="F162" s="261" t="s">
        <v>4251</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4151</v>
      </c>
      <c r="AU162" s="20" t="s">
        <v>82</v>
      </c>
    </row>
    <row r="163" spans="1:65" s="2" customFormat="1" ht="16.5" customHeight="1">
      <c r="A163" s="37"/>
      <c r="B163" s="38"/>
      <c r="C163" s="181" t="s">
        <v>400</v>
      </c>
      <c r="D163" s="181" t="s">
        <v>199</v>
      </c>
      <c r="E163" s="182" t="s">
        <v>4252</v>
      </c>
      <c r="F163" s="183" t="s">
        <v>4253</v>
      </c>
      <c r="G163" s="184" t="s">
        <v>4150</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1234</v>
      </c>
    </row>
    <row r="164" spans="1:65" s="2" customFormat="1" ht="29.25">
      <c r="A164" s="37"/>
      <c r="B164" s="38"/>
      <c r="C164" s="39"/>
      <c r="D164" s="201" t="s">
        <v>4151</v>
      </c>
      <c r="E164" s="39"/>
      <c r="F164" s="261" t="s">
        <v>4254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4151</v>
      </c>
      <c r="AU164" s="20" t="s">
        <v>82</v>
      </c>
    </row>
    <row r="165" spans="1:65" s="2" customFormat="1" ht="16.5" customHeight="1">
      <c r="A165" s="37"/>
      <c r="B165" s="38"/>
      <c r="C165" s="181" t="s">
        <v>406</v>
      </c>
      <c r="D165" s="181" t="s">
        <v>199</v>
      </c>
      <c r="E165" s="182" t="s">
        <v>4255</v>
      </c>
      <c r="F165" s="183" t="s">
        <v>4256</v>
      </c>
      <c r="G165" s="184" t="s">
        <v>4150</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1252</v>
      </c>
    </row>
    <row r="166" spans="1:65" s="2" customFormat="1" ht="29.25">
      <c r="A166" s="37"/>
      <c r="B166" s="38"/>
      <c r="C166" s="39"/>
      <c r="D166" s="201" t="s">
        <v>4151</v>
      </c>
      <c r="E166" s="39"/>
      <c r="F166" s="261" t="s">
        <v>4257</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4151</v>
      </c>
      <c r="AU166" s="20" t="s">
        <v>82</v>
      </c>
    </row>
    <row r="167" spans="1:65" s="2" customFormat="1" ht="16.5" customHeight="1">
      <c r="A167" s="37"/>
      <c r="B167" s="38"/>
      <c r="C167" s="181" t="s">
        <v>419</v>
      </c>
      <c r="D167" s="181" t="s">
        <v>199</v>
      </c>
      <c r="E167" s="182" t="s">
        <v>4258</v>
      </c>
      <c r="F167" s="183" t="s">
        <v>4259</v>
      </c>
      <c r="G167" s="184" t="s">
        <v>4150</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1264</v>
      </c>
    </row>
    <row r="168" spans="1:65" s="2" customFormat="1" ht="29.25">
      <c r="A168" s="37"/>
      <c r="B168" s="38"/>
      <c r="C168" s="39"/>
      <c r="D168" s="201" t="s">
        <v>4151</v>
      </c>
      <c r="E168" s="39"/>
      <c r="F168" s="261" t="s">
        <v>4260</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4151</v>
      </c>
      <c r="AU168" s="20" t="s">
        <v>82</v>
      </c>
    </row>
    <row r="169" spans="1:65" s="2" customFormat="1" ht="16.5" customHeight="1">
      <c r="A169" s="37"/>
      <c r="B169" s="38"/>
      <c r="C169" s="181" t="s">
        <v>425</v>
      </c>
      <c r="D169" s="181" t="s">
        <v>199</v>
      </c>
      <c r="E169" s="182" t="s">
        <v>4261</v>
      </c>
      <c r="F169" s="183" t="s">
        <v>4262</v>
      </c>
      <c r="G169" s="184" t="s">
        <v>4150</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1274</v>
      </c>
    </row>
    <row r="170" spans="1:65" s="2" customFormat="1" ht="29.25">
      <c r="A170" s="37"/>
      <c r="B170" s="38"/>
      <c r="C170" s="39"/>
      <c r="D170" s="201" t="s">
        <v>4151</v>
      </c>
      <c r="E170" s="39"/>
      <c r="F170" s="261" t="s">
        <v>4263</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4151</v>
      </c>
      <c r="AU170" s="20" t="s">
        <v>82</v>
      </c>
    </row>
    <row r="171" spans="1:65" s="2" customFormat="1" ht="16.5" customHeight="1">
      <c r="A171" s="37"/>
      <c r="B171" s="38"/>
      <c r="C171" s="181" t="s">
        <v>433</v>
      </c>
      <c r="D171" s="181" t="s">
        <v>199</v>
      </c>
      <c r="E171" s="182" t="s">
        <v>4264</v>
      </c>
      <c r="F171" s="183" t="s">
        <v>4265</v>
      </c>
      <c r="G171" s="184" t="s">
        <v>4150</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1359</v>
      </c>
    </row>
    <row r="172" spans="1:65" s="2" customFormat="1" ht="29.25">
      <c r="A172" s="37"/>
      <c r="B172" s="38"/>
      <c r="C172" s="39"/>
      <c r="D172" s="201" t="s">
        <v>4151</v>
      </c>
      <c r="E172" s="39"/>
      <c r="F172" s="261" t="s">
        <v>4266</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4151</v>
      </c>
      <c r="AU172" s="20" t="s">
        <v>82</v>
      </c>
    </row>
    <row r="173" spans="1:65" s="2" customFormat="1" ht="16.5" customHeight="1">
      <c r="A173" s="37"/>
      <c r="B173" s="38"/>
      <c r="C173" s="181" t="s">
        <v>439</v>
      </c>
      <c r="D173" s="181" t="s">
        <v>199</v>
      </c>
      <c r="E173" s="182" t="s">
        <v>4267</v>
      </c>
      <c r="F173" s="183" t="s">
        <v>4268</v>
      </c>
      <c r="G173" s="184" t="s">
        <v>4150</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1371</v>
      </c>
    </row>
    <row r="174" spans="1:65" s="2" customFormat="1" ht="29.25">
      <c r="A174" s="37"/>
      <c r="B174" s="38"/>
      <c r="C174" s="39"/>
      <c r="D174" s="201" t="s">
        <v>4151</v>
      </c>
      <c r="E174" s="39"/>
      <c r="F174" s="261" t="s">
        <v>4269</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4151</v>
      </c>
      <c r="AU174" s="20" t="s">
        <v>82</v>
      </c>
    </row>
    <row r="175" spans="1:65" s="2" customFormat="1" ht="16.5" customHeight="1">
      <c r="A175" s="37"/>
      <c r="B175" s="38"/>
      <c r="C175" s="181" t="s">
        <v>445</v>
      </c>
      <c r="D175" s="181" t="s">
        <v>199</v>
      </c>
      <c r="E175" s="182" t="s">
        <v>4270</v>
      </c>
      <c r="F175" s="183" t="s">
        <v>4271</v>
      </c>
      <c r="G175" s="184" t="s">
        <v>4150</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1383</v>
      </c>
    </row>
    <row r="176" spans="1:65" s="2" customFormat="1" ht="48.75">
      <c r="A176" s="37"/>
      <c r="B176" s="38"/>
      <c r="C176" s="39"/>
      <c r="D176" s="201" t="s">
        <v>4151</v>
      </c>
      <c r="E176" s="39"/>
      <c r="F176" s="261" t="s">
        <v>4272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4151</v>
      </c>
      <c r="AU176" s="20" t="s">
        <v>82</v>
      </c>
    </row>
    <row r="177" spans="1:65" s="2" customFormat="1" ht="16.5" customHeight="1">
      <c r="A177" s="37"/>
      <c r="B177" s="38"/>
      <c r="C177" s="181" t="s">
        <v>451</v>
      </c>
      <c r="D177" s="181" t="s">
        <v>199</v>
      </c>
      <c r="E177" s="182" t="s">
        <v>4273</v>
      </c>
      <c r="F177" s="183" t="s">
        <v>4274</v>
      </c>
      <c r="G177" s="184" t="s">
        <v>4150</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1399</v>
      </c>
    </row>
    <row r="178" spans="1:65" s="2" customFormat="1" ht="39">
      <c r="A178" s="37"/>
      <c r="B178" s="38"/>
      <c r="C178" s="39"/>
      <c r="D178" s="201" t="s">
        <v>4151</v>
      </c>
      <c r="E178" s="39"/>
      <c r="F178" s="261" t="s">
        <v>4275</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4151</v>
      </c>
      <c r="AU178" s="20" t="s">
        <v>82</v>
      </c>
    </row>
    <row r="179" spans="1:65" s="2" customFormat="1" ht="16.5" customHeight="1">
      <c r="A179" s="37"/>
      <c r="B179" s="38"/>
      <c r="C179" s="181" t="s">
        <v>457</v>
      </c>
      <c r="D179" s="181" t="s">
        <v>199</v>
      </c>
      <c r="E179" s="182" t="s">
        <v>4276</v>
      </c>
      <c r="F179" s="183" t="s">
        <v>4277</v>
      </c>
      <c r="G179" s="184" t="s">
        <v>4150</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1411</v>
      </c>
    </row>
    <row r="180" spans="1:65" s="2" customFormat="1" ht="29.25">
      <c r="A180" s="37"/>
      <c r="B180" s="38"/>
      <c r="C180" s="39"/>
      <c r="D180" s="201" t="s">
        <v>4151</v>
      </c>
      <c r="E180" s="39"/>
      <c r="F180" s="261" t="s">
        <v>4278</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4151</v>
      </c>
      <c r="AU180" s="20" t="s">
        <v>82</v>
      </c>
    </row>
    <row r="181" spans="1:65" s="2" customFormat="1" ht="16.5" customHeight="1">
      <c r="A181" s="37"/>
      <c r="B181" s="38"/>
      <c r="C181" s="181" t="s">
        <v>463</v>
      </c>
      <c r="D181" s="181" t="s">
        <v>199</v>
      </c>
      <c r="E181" s="182" t="s">
        <v>4279</v>
      </c>
      <c r="F181" s="183" t="s">
        <v>4280</v>
      </c>
      <c r="G181" s="184" t="s">
        <v>4150</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1423</v>
      </c>
    </row>
    <row r="182" spans="1:65" s="2" customFormat="1" ht="29.25">
      <c r="A182" s="37"/>
      <c r="B182" s="38"/>
      <c r="C182" s="39"/>
      <c r="D182" s="201" t="s">
        <v>4151</v>
      </c>
      <c r="E182" s="39"/>
      <c r="F182" s="261" t="s">
        <v>4281</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4151</v>
      </c>
      <c r="AU182" s="20" t="s">
        <v>82</v>
      </c>
    </row>
    <row r="183" spans="1:65" s="2" customFormat="1" ht="16.5" customHeight="1">
      <c r="A183" s="37"/>
      <c r="B183" s="38"/>
      <c r="C183" s="181" t="s">
        <v>470</v>
      </c>
      <c r="D183" s="181" t="s">
        <v>199</v>
      </c>
      <c r="E183" s="182" t="s">
        <v>4282</v>
      </c>
      <c r="F183" s="183" t="s">
        <v>4283</v>
      </c>
      <c r="G183" s="184" t="s">
        <v>4150</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1433</v>
      </c>
    </row>
    <row r="184" spans="1:65" s="2" customFormat="1" ht="29.25">
      <c r="A184" s="37"/>
      <c r="B184" s="38"/>
      <c r="C184" s="39"/>
      <c r="D184" s="201" t="s">
        <v>4151</v>
      </c>
      <c r="E184" s="39"/>
      <c r="F184" s="261" t="s">
        <v>4284</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4151</v>
      </c>
      <c r="AU184" s="20" t="s">
        <v>82</v>
      </c>
    </row>
    <row r="185" spans="1:65" s="2" customFormat="1" ht="16.5" customHeight="1">
      <c r="A185" s="37"/>
      <c r="B185" s="38"/>
      <c r="C185" s="181" t="s">
        <v>476</v>
      </c>
      <c r="D185" s="181" t="s">
        <v>199</v>
      </c>
      <c r="E185" s="182" t="s">
        <v>4285</v>
      </c>
      <c r="F185" s="183" t="s">
        <v>4286</v>
      </c>
      <c r="G185" s="184" t="s">
        <v>4150</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1443</v>
      </c>
    </row>
    <row r="186" spans="1:65" s="2" customFormat="1" ht="29.25">
      <c r="A186" s="37"/>
      <c r="B186" s="38"/>
      <c r="C186" s="39"/>
      <c r="D186" s="201" t="s">
        <v>4151</v>
      </c>
      <c r="E186" s="39"/>
      <c r="F186" s="261" t="s">
        <v>4287</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4151</v>
      </c>
      <c r="AU186" s="20" t="s">
        <v>82</v>
      </c>
    </row>
    <row r="187" spans="1:65" s="2" customFormat="1" ht="16.5" customHeight="1">
      <c r="A187" s="37"/>
      <c r="B187" s="38"/>
      <c r="C187" s="181" t="s">
        <v>482</v>
      </c>
      <c r="D187" s="181" t="s">
        <v>199</v>
      </c>
      <c r="E187" s="182" t="s">
        <v>4288</v>
      </c>
      <c r="F187" s="183" t="s">
        <v>4289</v>
      </c>
      <c r="G187" s="184" t="s">
        <v>4150</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1459</v>
      </c>
    </row>
    <row r="188" spans="1:65" s="2" customFormat="1" ht="19.5">
      <c r="A188" s="37"/>
      <c r="B188" s="38"/>
      <c r="C188" s="39"/>
      <c r="D188" s="201" t="s">
        <v>4151</v>
      </c>
      <c r="E188" s="39"/>
      <c r="F188" s="261" t="s">
        <v>4290</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4151</v>
      </c>
      <c r="AU188" s="20" t="s">
        <v>82</v>
      </c>
    </row>
    <row r="189" spans="1:65" s="2" customFormat="1" ht="16.5" customHeight="1">
      <c r="A189" s="37"/>
      <c r="B189" s="38"/>
      <c r="C189" s="181" t="s">
        <v>489</v>
      </c>
      <c r="D189" s="181" t="s">
        <v>199</v>
      </c>
      <c r="E189" s="182" t="s">
        <v>4291</v>
      </c>
      <c r="F189" s="183" t="s">
        <v>4289</v>
      </c>
      <c r="G189" s="184" t="s">
        <v>4150</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1474</v>
      </c>
    </row>
    <row r="190" spans="1:65" s="2" customFormat="1" ht="19.5">
      <c r="A190" s="37"/>
      <c r="B190" s="38"/>
      <c r="C190" s="39"/>
      <c r="D190" s="201" t="s">
        <v>4151</v>
      </c>
      <c r="E190" s="39"/>
      <c r="F190" s="261" t="s">
        <v>4292</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4151</v>
      </c>
      <c r="AU190" s="20" t="s">
        <v>82</v>
      </c>
    </row>
    <row r="191" spans="1:65" s="2" customFormat="1" ht="16.5" customHeight="1">
      <c r="A191" s="37"/>
      <c r="B191" s="38"/>
      <c r="C191" s="181" t="s">
        <v>495</v>
      </c>
      <c r="D191" s="181" t="s">
        <v>199</v>
      </c>
      <c r="E191" s="182" t="s">
        <v>4293</v>
      </c>
      <c r="F191" s="183" t="s">
        <v>4294</v>
      </c>
      <c r="G191" s="184" t="s">
        <v>4150</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1495</v>
      </c>
    </row>
    <row r="192" spans="1:65" s="2" customFormat="1" ht="29.25">
      <c r="A192" s="37"/>
      <c r="B192" s="38"/>
      <c r="C192" s="39"/>
      <c r="D192" s="201" t="s">
        <v>4151</v>
      </c>
      <c r="E192" s="39"/>
      <c r="F192" s="261" t="s">
        <v>4295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4151</v>
      </c>
      <c r="AU192" s="20" t="s">
        <v>82</v>
      </c>
    </row>
    <row r="193" spans="1:65" s="2" customFormat="1" ht="16.5" customHeight="1">
      <c r="A193" s="37"/>
      <c r="B193" s="38"/>
      <c r="C193" s="181" t="s">
        <v>500</v>
      </c>
      <c r="D193" s="181" t="s">
        <v>199</v>
      </c>
      <c r="E193" s="182" t="s">
        <v>4296</v>
      </c>
      <c r="F193" s="183" t="s">
        <v>4297</v>
      </c>
      <c r="G193" s="184" t="s">
        <v>4150</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1510</v>
      </c>
    </row>
    <row r="194" spans="1:65" s="2" customFormat="1" ht="29.25">
      <c r="A194" s="37"/>
      <c r="B194" s="38"/>
      <c r="C194" s="39"/>
      <c r="D194" s="201" t="s">
        <v>4151</v>
      </c>
      <c r="E194" s="39"/>
      <c r="F194" s="261" t="s">
        <v>4298</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4151</v>
      </c>
      <c r="AU194" s="20" t="s">
        <v>82</v>
      </c>
    </row>
    <row r="195" spans="1:65" s="2" customFormat="1" ht="16.5" customHeight="1">
      <c r="A195" s="37"/>
      <c r="B195" s="38"/>
      <c r="C195" s="181" t="s">
        <v>505</v>
      </c>
      <c r="D195" s="181" t="s">
        <v>199</v>
      </c>
      <c r="E195" s="182" t="s">
        <v>4299</v>
      </c>
      <c r="F195" s="183" t="s">
        <v>4300</v>
      </c>
      <c r="G195" s="184" t="s">
        <v>4150</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1523</v>
      </c>
    </row>
    <row r="196" spans="1:65" s="2" customFormat="1" ht="39">
      <c r="A196" s="37"/>
      <c r="B196" s="38"/>
      <c r="C196" s="39"/>
      <c r="D196" s="201" t="s">
        <v>4151</v>
      </c>
      <c r="E196" s="39"/>
      <c r="F196" s="261" t="s">
        <v>4301</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4151</v>
      </c>
      <c r="AU196" s="20" t="s">
        <v>82</v>
      </c>
    </row>
    <row r="197" spans="1:65" s="2" customFormat="1" ht="16.5" customHeight="1">
      <c r="A197" s="37"/>
      <c r="B197" s="38"/>
      <c r="C197" s="181" t="s">
        <v>510</v>
      </c>
      <c r="D197" s="181" t="s">
        <v>199</v>
      </c>
      <c r="E197" s="182" t="s">
        <v>4302</v>
      </c>
      <c r="F197" s="183" t="s">
        <v>4303</v>
      </c>
      <c r="G197" s="184" t="s">
        <v>4150</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1534</v>
      </c>
    </row>
    <row r="198" spans="1:65" s="2" customFormat="1" ht="39">
      <c r="A198" s="37"/>
      <c r="B198" s="38"/>
      <c r="C198" s="39"/>
      <c r="D198" s="201" t="s">
        <v>4151</v>
      </c>
      <c r="E198" s="39"/>
      <c r="F198" s="261" t="s">
        <v>4304</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4151</v>
      </c>
      <c r="AU198" s="20" t="s">
        <v>82</v>
      </c>
    </row>
    <row r="199" spans="1:65" s="2" customFormat="1" ht="16.5" customHeight="1">
      <c r="A199" s="37"/>
      <c r="B199" s="38"/>
      <c r="C199" s="181" t="s">
        <v>514</v>
      </c>
      <c r="D199" s="181" t="s">
        <v>199</v>
      </c>
      <c r="E199" s="182" t="s">
        <v>4305</v>
      </c>
      <c r="F199" s="183" t="s">
        <v>4306</v>
      </c>
      <c r="G199" s="184" t="s">
        <v>4150</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1544</v>
      </c>
    </row>
    <row r="200" spans="1:65" s="2" customFormat="1" ht="29.25">
      <c r="A200" s="37"/>
      <c r="B200" s="38"/>
      <c r="C200" s="39"/>
      <c r="D200" s="201" t="s">
        <v>4151</v>
      </c>
      <c r="E200" s="39"/>
      <c r="F200" s="261" t="s">
        <v>4307</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4151</v>
      </c>
      <c r="AU200" s="20" t="s">
        <v>82</v>
      </c>
    </row>
    <row r="201" spans="1:65" s="2" customFormat="1" ht="16.5" customHeight="1">
      <c r="A201" s="37"/>
      <c r="B201" s="38"/>
      <c r="C201" s="181" t="s">
        <v>523</v>
      </c>
      <c r="D201" s="181" t="s">
        <v>199</v>
      </c>
      <c r="E201" s="182" t="s">
        <v>4308</v>
      </c>
      <c r="F201" s="183" t="s">
        <v>4309</v>
      </c>
      <c r="G201" s="184" t="s">
        <v>4150</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1559</v>
      </c>
    </row>
    <row r="202" spans="1:65" s="2" customFormat="1" ht="29.25">
      <c r="A202" s="37"/>
      <c r="B202" s="38"/>
      <c r="C202" s="39"/>
      <c r="D202" s="201" t="s">
        <v>4151</v>
      </c>
      <c r="E202" s="39"/>
      <c r="F202" s="261" t="s">
        <v>4310</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4151</v>
      </c>
      <c r="AU202" s="20" t="s">
        <v>82</v>
      </c>
    </row>
    <row r="203" spans="1:65" s="2" customFormat="1" ht="16.5" customHeight="1">
      <c r="A203" s="37"/>
      <c r="B203" s="38"/>
      <c r="C203" s="181" t="s">
        <v>532</v>
      </c>
      <c r="D203" s="181" t="s">
        <v>199</v>
      </c>
      <c r="E203" s="182" t="s">
        <v>4311</v>
      </c>
      <c r="F203" s="183" t="s">
        <v>4289</v>
      </c>
      <c r="G203" s="184" t="s">
        <v>4150</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1573</v>
      </c>
    </row>
    <row r="204" spans="1:65" s="2" customFormat="1" ht="29.25">
      <c r="A204" s="37"/>
      <c r="B204" s="38"/>
      <c r="C204" s="39"/>
      <c r="D204" s="201" t="s">
        <v>4151</v>
      </c>
      <c r="E204" s="39"/>
      <c r="F204" s="261" t="s">
        <v>4312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4151</v>
      </c>
      <c r="AU204" s="20" t="s">
        <v>82</v>
      </c>
    </row>
    <row r="205" spans="1:65" s="2" customFormat="1" ht="16.5" customHeight="1">
      <c r="A205" s="37"/>
      <c r="B205" s="38"/>
      <c r="C205" s="181" t="s">
        <v>1047</v>
      </c>
      <c r="D205" s="181" t="s">
        <v>199</v>
      </c>
      <c r="E205" s="182" t="s">
        <v>4313</v>
      </c>
      <c r="F205" s="183" t="s">
        <v>4314</v>
      </c>
      <c r="G205" s="184" t="s">
        <v>4150</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1588</v>
      </c>
    </row>
    <row r="206" spans="1:65" s="2" customFormat="1" ht="29.25">
      <c r="A206" s="37"/>
      <c r="B206" s="38"/>
      <c r="C206" s="39"/>
      <c r="D206" s="201" t="s">
        <v>4151</v>
      </c>
      <c r="E206" s="39"/>
      <c r="F206" s="261" t="s">
        <v>4315</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4151</v>
      </c>
      <c r="AU206" s="20" t="s">
        <v>82</v>
      </c>
    </row>
    <row r="207" spans="1:65" s="2" customFormat="1" ht="16.5" customHeight="1">
      <c r="A207" s="37"/>
      <c r="B207" s="38"/>
      <c r="C207" s="181" t="s">
        <v>1058</v>
      </c>
      <c r="D207" s="181" t="s">
        <v>199</v>
      </c>
      <c r="E207" s="182" t="s">
        <v>4316</v>
      </c>
      <c r="F207" s="183" t="s">
        <v>4317</v>
      </c>
      <c r="G207" s="184" t="s">
        <v>4150</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1600</v>
      </c>
    </row>
    <row r="208" spans="1:65" s="2" customFormat="1" ht="29.25">
      <c r="A208" s="37"/>
      <c r="B208" s="38"/>
      <c r="C208" s="39"/>
      <c r="D208" s="201" t="s">
        <v>4151</v>
      </c>
      <c r="E208" s="39"/>
      <c r="F208" s="261" t="s">
        <v>4318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4151</v>
      </c>
      <c r="AU208" s="20" t="s">
        <v>82</v>
      </c>
    </row>
    <row r="209" spans="1:65" s="2" customFormat="1" ht="16.5" customHeight="1">
      <c r="A209" s="37"/>
      <c r="B209" s="38"/>
      <c r="C209" s="181" t="s">
        <v>1064</v>
      </c>
      <c r="D209" s="181" t="s">
        <v>199</v>
      </c>
      <c r="E209" s="182" t="s">
        <v>4319</v>
      </c>
      <c r="F209" s="183" t="s">
        <v>4320</v>
      </c>
      <c r="G209" s="184" t="s">
        <v>4150</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1609</v>
      </c>
    </row>
    <row r="210" spans="1:65" s="2" customFormat="1" ht="29.25">
      <c r="A210" s="37"/>
      <c r="B210" s="38"/>
      <c r="C210" s="39"/>
      <c r="D210" s="201" t="s">
        <v>4151</v>
      </c>
      <c r="E210" s="39"/>
      <c r="F210" s="261" t="s">
        <v>4321</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4151</v>
      </c>
      <c r="AU210" s="20" t="s">
        <v>82</v>
      </c>
    </row>
    <row r="211" spans="1:65" s="2" customFormat="1" ht="16.5" customHeight="1">
      <c r="A211" s="37"/>
      <c r="B211" s="38"/>
      <c r="C211" s="181" t="s">
        <v>1089</v>
      </c>
      <c r="D211" s="181" t="s">
        <v>199</v>
      </c>
      <c r="E211" s="182" t="s">
        <v>4322</v>
      </c>
      <c r="F211" s="183" t="s">
        <v>4323</v>
      </c>
      <c r="G211" s="184" t="s">
        <v>4150</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4151</v>
      </c>
      <c r="E212" s="39"/>
      <c r="F212" s="261" t="s">
        <v>4324</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4151</v>
      </c>
      <c r="AU212" s="20" t="s">
        <v>82</v>
      </c>
    </row>
    <row r="213" spans="1:65" s="2" customFormat="1" ht="16.5" customHeight="1">
      <c r="A213" s="37"/>
      <c r="B213" s="38"/>
      <c r="C213" s="181" t="s">
        <v>526</v>
      </c>
      <c r="D213" s="181" t="s">
        <v>199</v>
      </c>
      <c r="E213" s="182" t="s">
        <v>4325</v>
      </c>
      <c r="F213" s="183" t="s">
        <v>4300</v>
      </c>
      <c r="G213" s="184" t="s">
        <v>4150</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1640</v>
      </c>
    </row>
    <row r="214" spans="1:65" s="2" customFormat="1" ht="39">
      <c r="A214" s="37"/>
      <c r="B214" s="38"/>
      <c r="C214" s="39"/>
      <c r="D214" s="201" t="s">
        <v>4151</v>
      </c>
      <c r="E214" s="39"/>
      <c r="F214" s="261" t="s">
        <v>4326</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4151</v>
      </c>
      <c r="AU214" s="20" t="s">
        <v>82</v>
      </c>
    </row>
    <row r="215" spans="1:65" s="2" customFormat="1" ht="16.5" customHeight="1">
      <c r="A215" s="37"/>
      <c r="B215" s="38"/>
      <c r="C215" s="181" t="s">
        <v>1116</v>
      </c>
      <c r="D215" s="181" t="s">
        <v>199</v>
      </c>
      <c r="E215" s="182" t="s">
        <v>4327</v>
      </c>
      <c r="F215" s="183" t="s">
        <v>4328</v>
      </c>
      <c r="G215" s="184" t="s">
        <v>4150</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1671</v>
      </c>
    </row>
    <row r="216" spans="1:65" s="2" customFormat="1" ht="29.25">
      <c r="A216" s="37"/>
      <c r="B216" s="38"/>
      <c r="C216" s="39"/>
      <c r="D216" s="201" t="s">
        <v>4151</v>
      </c>
      <c r="E216" s="39"/>
      <c r="F216" s="261" t="s">
        <v>4329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4151</v>
      </c>
      <c r="AU216" s="20" t="s">
        <v>82</v>
      </c>
    </row>
    <row r="217" spans="1:65" s="2" customFormat="1" ht="16.5" customHeight="1">
      <c r="A217" s="37"/>
      <c r="B217" s="38"/>
      <c r="C217" s="181" t="s">
        <v>1122</v>
      </c>
      <c r="D217" s="181" t="s">
        <v>199</v>
      </c>
      <c r="E217" s="182" t="s">
        <v>4330</v>
      </c>
      <c r="F217" s="183" t="s">
        <v>4331</v>
      </c>
      <c r="G217" s="184" t="s">
        <v>4150</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1690</v>
      </c>
    </row>
    <row r="218" spans="1:65" s="2" customFormat="1" ht="29.25">
      <c r="A218" s="37"/>
      <c r="B218" s="38"/>
      <c r="C218" s="39"/>
      <c r="D218" s="201" t="s">
        <v>4151</v>
      </c>
      <c r="E218" s="39"/>
      <c r="F218" s="261" t="s">
        <v>4332</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4151</v>
      </c>
      <c r="AU218" s="20" t="s">
        <v>82</v>
      </c>
    </row>
    <row r="219" spans="1:65" s="12" customFormat="1" ht="25.9" customHeight="1">
      <c r="B219" s="165"/>
      <c r="C219" s="166"/>
      <c r="D219" s="167" t="s">
        <v>73</v>
      </c>
      <c r="E219" s="168" t="s">
        <v>4333</v>
      </c>
      <c r="F219" s="168" t="s">
        <v>4334</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1127</v>
      </c>
      <c r="D220" s="181" t="s">
        <v>199</v>
      </c>
      <c r="E220" s="182" t="s">
        <v>4335</v>
      </c>
      <c r="F220" s="183" t="s">
        <v>4336</v>
      </c>
      <c r="G220" s="184" t="s">
        <v>4150</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1702</v>
      </c>
    </row>
    <row r="221" spans="1:65" s="2" customFormat="1" ht="39">
      <c r="A221" s="37"/>
      <c r="B221" s="38"/>
      <c r="C221" s="39"/>
      <c r="D221" s="201" t="s">
        <v>4151</v>
      </c>
      <c r="E221" s="39"/>
      <c r="F221" s="261" t="s">
        <v>4337</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4151</v>
      </c>
      <c r="AU221" s="20" t="s">
        <v>82</v>
      </c>
    </row>
    <row r="222" spans="1:65" s="2" customFormat="1" ht="16.5" customHeight="1">
      <c r="A222" s="37"/>
      <c r="B222" s="38"/>
      <c r="C222" s="181" t="s">
        <v>1146</v>
      </c>
      <c r="D222" s="181" t="s">
        <v>199</v>
      </c>
      <c r="E222" s="182" t="s">
        <v>4338</v>
      </c>
      <c r="F222" s="183" t="s">
        <v>4339</v>
      </c>
      <c r="G222" s="184" t="s">
        <v>4150</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1720</v>
      </c>
    </row>
    <row r="223" spans="1:65" s="2" customFormat="1" ht="39">
      <c r="A223" s="37"/>
      <c r="B223" s="38"/>
      <c r="C223" s="39"/>
      <c r="D223" s="201" t="s">
        <v>4151</v>
      </c>
      <c r="E223" s="39"/>
      <c r="F223" s="261" t="s">
        <v>4340</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4151</v>
      </c>
      <c r="AU223" s="20" t="s">
        <v>82</v>
      </c>
    </row>
    <row r="224" spans="1:65" s="2" customFormat="1" ht="16.5" customHeight="1">
      <c r="A224" s="37"/>
      <c r="B224" s="38"/>
      <c r="C224" s="181" t="s">
        <v>1153</v>
      </c>
      <c r="D224" s="181" t="s">
        <v>199</v>
      </c>
      <c r="E224" s="182" t="s">
        <v>4341</v>
      </c>
      <c r="F224" s="183" t="s">
        <v>4342</v>
      </c>
      <c r="G224" s="184" t="s">
        <v>4150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1737</v>
      </c>
    </row>
    <row r="225" spans="1:65" s="2" customFormat="1" ht="39">
      <c r="A225" s="37"/>
      <c r="B225" s="38"/>
      <c r="C225" s="39"/>
      <c r="D225" s="201" t="s">
        <v>4151</v>
      </c>
      <c r="E225" s="39"/>
      <c r="F225" s="261" t="s">
        <v>4343</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4151</v>
      </c>
      <c r="AU225" s="20" t="s">
        <v>82</v>
      </c>
    </row>
    <row r="226" spans="1:65" s="2" customFormat="1" ht="16.5" customHeight="1">
      <c r="A226" s="37"/>
      <c r="B226" s="38"/>
      <c r="C226" s="181" t="s">
        <v>1168</v>
      </c>
      <c r="D226" s="181" t="s">
        <v>199</v>
      </c>
      <c r="E226" s="182" t="s">
        <v>4344</v>
      </c>
      <c r="F226" s="183" t="s">
        <v>4345</v>
      </c>
      <c r="G226" s="184" t="s">
        <v>4150</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1755</v>
      </c>
    </row>
    <row r="227" spans="1:65" s="2" customFormat="1" ht="29.25">
      <c r="A227" s="37"/>
      <c r="B227" s="38"/>
      <c r="C227" s="39"/>
      <c r="D227" s="201" t="s">
        <v>4151</v>
      </c>
      <c r="E227" s="39"/>
      <c r="F227" s="261" t="s">
        <v>4346</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4151</v>
      </c>
      <c r="AU227" s="20" t="s">
        <v>82</v>
      </c>
    </row>
    <row r="228" spans="1:65" s="2" customFormat="1" ht="16.5" customHeight="1">
      <c r="A228" s="37"/>
      <c r="B228" s="38"/>
      <c r="C228" s="181" t="s">
        <v>1178</v>
      </c>
      <c r="D228" s="181" t="s">
        <v>199</v>
      </c>
      <c r="E228" s="182" t="s">
        <v>4347</v>
      </c>
      <c r="F228" s="183" t="s">
        <v>4348</v>
      </c>
      <c r="G228" s="184" t="s">
        <v>4150</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1769</v>
      </c>
    </row>
    <row r="229" spans="1:65" s="2" customFormat="1" ht="29.25">
      <c r="A229" s="37"/>
      <c r="B229" s="38"/>
      <c r="C229" s="39"/>
      <c r="D229" s="201" t="s">
        <v>4151</v>
      </c>
      <c r="E229" s="39"/>
      <c r="F229" s="261" t="s">
        <v>4349</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4151</v>
      </c>
      <c r="AU229" s="20" t="s">
        <v>82</v>
      </c>
    </row>
    <row r="230" spans="1:65" s="2" customFormat="1" ht="16.5" customHeight="1">
      <c r="A230" s="37"/>
      <c r="B230" s="38"/>
      <c r="C230" s="181" t="s">
        <v>1183</v>
      </c>
      <c r="D230" s="181" t="s">
        <v>199</v>
      </c>
      <c r="E230" s="182" t="s">
        <v>4350</v>
      </c>
      <c r="F230" s="183" t="s">
        <v>4351</v>
      </c>
      <c r="G230" s="184" t="s">
        <v>4150</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1792</v>
      </c>
    </row>
    <row r="231" spans="1:65" s="2" customFormat="1" ht="29.25">
      <c r="A231" s="37"/>
      <c r="B231" s="38"/>
      <c r="C231" s="39"/>
      <c r="D231" s="201" t="s">
        <v>4151</v>
      </c>
      <c r="E231" s="39"/>
      <c r="F231" s="261" t="s">
        <v>4352</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4151</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y3d/WCMlqJTiuU/YBN1JTlGqYx2cYD6RJUlQc27KfydjZbn6JjswPlEEm8CbC8PEhWptafjOgBrOQGb/kUfJ2w==" saltValue="V/y9zZQJz7hIegI3hu9u1rlQQ5rIzBFIaVRWEstmt6EBNoTt9HI19kTZFOnEeamSn3Taj2mToJeod4BHZkKw2g=="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4353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4354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4355</v>
      </c>
      <c r="E64" s="146"/>
      <c r="F64" s="146"/>
      <c r="G64" s="146"/>
      <c r="H64" s="146"/>
      <c r="I64" s="146"/>
      <c r="J64" s="147">
        <f>J93</f>
        <v>0</v>
      </c>
      <c r="K64" s="144"/>
      <c r="L64" s="148"/>
    </row>
    <row r="65" spans="1:31" s="9" customFormat="1" ht="24.95" customHeight="1">
      <c r="B65" s="143"/>
      <c r="C65" s="144"/>
      <c r="D65" s="145" t="s">
        <v>4356</v>
      </c>
      <c r="E65" s="146"/>
      <c r="F65" s="146"/>
      <c r="G65" s="146"/>
      <c r="H65" s="146"/>
      <c r="I65" s="146"/>
      <c r="J65" s="147">
        <f>J122</f>
        <v>0</v>
      </c>
      <c r="K65" s="144"/>
      <c r="L65" s="148"/>
    </row>
    <row r="66" spans="1:31" s="9" customFormat="1" ht="24.95" customHeight="1">
      <c r="B66" s="143"/>
      <c r="C66" s="144"/>
      <c r="D66" s="145" t="s">
        <v>4357</v>
      </c>
      <c r="E66" s="146"/>
      <c r="F66" s="146"/>
      <c r="G66" s="146"/>
      <c r="H66" s="146"/>
      <c r="I66" s="146"/>
      <c r="J66" s="147">
        <f>J146</f>
        <v>0</v>
      </c>
      <c r="K66" s="144"/>
      <c r="L66" s="148"/>
    </row>
    <row r="67" spans="1:31" s="9" customFormat="1" ht="24.95" customHeight="1">
      <c r="B67" s="143"/>
      <c r="C67" s="144"/>
      <c r="D67" s="145" t="s">
        <v>4358</v>
      </c>
      <c r="E67" s="146"/>
      <c r="F67" s="146"/>
      <c r="G67" s="146"/>
      <c r="H67" s="146"/>
      <c r="I67" s="146"/>
      <c r="J67" s="147">
        <f>J171</f>
        <v>0</v>
      </c>
      <c r="K67" s="144"/>
      <c r="L67" s="148"/>
    </row>
    <row r="68" spans="1:31" s="9" customFormat="1" ht="24.95" customHeight="1">
      <c r="B68" s="143"/>
      <c r="C68" s="144"/>
      <c r="D68" s="145" t="s">
        <v>4359</v>
      </c>
      <c r="E68" s="146"/>
      <c r="F68" s="146"/>
      <c r="G68" s="146"/>
      <c r="H68" s="146"/>
      <c r="I68" s="146"/>
      <c r="J68" s="147">
        <f>J191</f>
        <v>0</v>
      </c>
      <c r="K68" s="144"/>
      <c r="L68" s="148"/>
    </row>
    <row r="69" spans="1:31" s="9" customFormat="1" ht="24.95" customHeight="1">
      <c r="B69" s="143"/>
      <c r="C69" s="144"/>
      <c r="D69" s="145" t="s">
        <v>4360</v>
      </c>
      <c r="E69" s="146"/>
      <c r="F69" s="146"/>
      <c r="G69" s="146"/>
      <c r="H69" s="146"/>
      <c r="I69" s="146"/>
      <c r="J69" s="147">
        <f>J204</f>
        <v>0</v>
      </c>
      <c r="K69" s="144"/>
      <c r="L69" s="148"/>
    </row>
    <row r="70" spans="1:31" s="9" customFormat="1" ht="24.95" customHeight="1">
      <c r="B70" s="143"/>
      <c r="C70" s="144"/>
      <c r="D70" s="145" t="s">
        <v>4361</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6. 3. 2025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4362</v>
      </c>
      <c r="F93" s="168" t="s">
        <v>4363</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4362</v>
      </c>
      <c r="F94" s="183" t="s">
        <v>4364</v>
      </c>
      <c r="G94" s="184" t="s">
        <v>4365</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4366</v>
      </c>
      <c r="F95" s="183" t="s">
        <v>4367</v>
      </c>
      <c r="G95" s="184" t="s">
        <v>4365</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4368</v>
      </c>
      <c r="F96" s="183" t="s">
        <v>4369</v>
      </c>
      <c r="G96" s="184" t="s">
        <v>4365</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4370</v>
      </c>
      <c r="F97" s="183" t="s">
        <v>4371</v>
      </c>
      <c r="G97" s="184" t="s">
        <v>4365</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4372</v>
      </c>
      <c r="F98" s="183" t="s">
        <v>4373</v>
      </c>
      <c r="G98" s="184" t="s">
        <v>4365</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4374</v>
      </c>
      <c r="F99" s="183" t="s">
        <v>4375</v>
      </c>
      <c r="G99" s="184" t="s">
        <v>4365</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4364</v>
      </c>
      <c r="G100" s="184" t="s">
        <v>4365</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4376</v>
      </c>
      <c r="F101" s="183" t="s">
        <v>4377</v>
      </c>
      <c r="G101" s="184" t="s">
        <v>4365</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4378</v>
      </c>
      <c r="F102" s="183" t="s">
        <v>4379</v>
      </c>
      <c r="G102" s="184" t="s">
        <v>4365</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4380</v>
      </c>
      <c r="F103" s="183" t="s">
        <v>4381</v>
      </c>
      <c r="G103" s="184" t="s">
        <v>4365</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4382</v>
      </c>
      <c r="F104" s="183" t="s">
        <v>4383</v>
      </c>
      <c r="G104" s="184" t="s">
        <v>4365</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4384</v>
      </c>
      <c r="F105" s="183" t="s">
        <v>4385</v>
      </c>
      <c r="G105" s="184" t="s">
        <v>4365</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4386</v>
      </c>
      <c r="F106" s="183" t="s">
        <v>4387</v>
      </c>
      <c r="G106" s="184" t="s">
        <v>4365</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4388</v>
      </c>
      <c r="F107" s="183" t="s">
        <v>4389</v>
      </c>
      <c r="G107" s="184" t="s">
        <v>4365</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4390</v>
      </c>
      <c r="F108" s="183" t="s">
        <v>4391</v>
      </c>
      <c r="G108" s="184" t="s">
        <v>4365</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4392</v>
      </c>
      <c r="F109" s="183" t="s">
        <v>4393</v>
      </c>
      <c r="G109" s="184" t="s">
        <v>4365</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4394</v>
      </c>
      <c r="F110" s="183" t="s">
        <v>4395</v>
      </c>
      <c r="G110" s="184" t="s">
        <v>4365</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4396</v>
      </c>
      <c r="F111" s="183" t="s">
        <v>4397</v>
      </c>
      <c r="G111" s="184" t="s">
        <v>4365</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4398</v>
      </c>
      <c r="F112" s="183" t="s">
        <v>4399</v>
      </c>
      <c r="G112" s="184" t="s">
        <v>4365</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4400</v>
      </c>
      <c r="F113" s="183" t="s">
        <v>4401</v>
      </c>
      <c r="G113" s="184" t="s">
        <v>4365</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4402</v>
      </c>
      <c r="F114" s="183" t="s">
        <v>4403</v>
      </c>
      <c r="G114" s="184" t="s">
        <v>4365</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4404</v>
      </c>
      <c r="F115" s="183" t="s">
        <v>4405</v>
      </c>
      <c r="G115" s="184" t="s">
        <v>4365</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4406</v>
      </c>
      <c r="F116" s="183" t="s">
        <v>4407</v>
      </c>
      <c r="G116" s="184" t="s">
        <v>4365</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4408</v>
      </c>
      <c r="F117" s="183" t="s">
        <v>4409</v>
      </c>
      <c r="G117" s="184" t="s">
        <v>4365</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4410</v>
      </c>
      <c r="F118" s="183" t="s">
        <v>4411</v>
      </c>
      <c r="G118" s="184" t="s">
        <v>4365</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4412</v>
      </c>
      <c r="F119" s="183" t="s">
        <v>4413</v>
      </c>
      <c r="G119" s="184" t="s">
        <v>4365</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4414</v>
      </c>
      <c r="F120" s="183" t="s">
        <v>4415</v>
      </c>
      <c r="G120" s="184" t="s">
        <v>4365</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4416</v>
      </c>
      <c r="F121" s="183" t="s">
        <v>4417</v>
      </c>
      <c r="G121" s="184" t="s">
        <v>4365</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4368</v>
      </c>
      <c r="F122" s="168" t="s">
        <v>4418</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4419</v>
      </c>
      <c r="F123" s="183" t="s">
        <v>4420</v>
      </c>
      <c r="G123" s="184" t="s">
        <v>4365</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4421</v>
      </c>
      <c r="F124" s="183" t="s">
        <v>4422</v>
      </c>
      <c r="G124" s="184" t="s">
        <v>4365</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1047</v>
      </c>
    </row>
    <row r="125" spans="1:65" s="2" customFormat="1" ht="16.5" customHeight="1">
      <c r="A125" s="37"/>
      <c r="B125" s="38"/>
      <c r="C125" s="181" t="s">
        <v>360</v>
      </c>
      <c r="D125" s="181" t="s">
        <v>199</v>
      </c>
      <c r="E125" s="182" t="s">
        <v>4423</v>
      </c>
      <c r="F125" s="183" t="s">
        <v>4424</v>
      </c>
      <c r="G125" s="184" t="s">
        <v>4365</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1064</v>
      </c>
    </row>
    <row r="126" spans="1:65" s="2" customFormat="1" ht="16.5" customHeight="1">
      <c r="A126" s="37"/>
      <c r="B126" s="38"/>
      <c r="C126" s="181" t="s">
        <v>365</v>
      </c>
      <c r="D126" s="181" t="s">
        <v>199</v>
      </c>
      <c r="E126" s="182" t="s">
        <v>4425</v>
      </c>
      <c r="F126" s="183" t="s">
        <v>4426</v>
      </c>
      <c r="G126" s="184" t="s">
        <v>4365</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4427</v>
      </c>
      <c r="F127" s="183" t="s">
        <v>4428</v>
      </c>
      <c r="G127" s="184" t="s">
        <v>4365</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1122</v>
      </c>
    </row>
    <row r="128" spans="1:65" s="2" customFormat="1" ht="16.5" customHeight="1">
      <c r="A128" s="37"/>
      <c r="B128" s="38"/>
      <c r="C128" s="181" t="s">
        <v>375</v>
      </c>
      <c r="D128" s="181" t="s">
        <v>199</v>
      </c>
      <c r="E128" s="182" t="s">
        <v>4429</v>
      </c>
      <c r="F128" s="183" t="s">
        <v>4430</v>
      </c>
      <c r="G128" s="184" t="s">
        <v>4365</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1146</v>
      </c>
    </row>
    <row r="129" spans="1:65" s="2" customFormat="1" ht="16.5" customHeight="1">
      <c r="A129" s="37"/>
      <c r="B129" s="38"/>
      <c r="C129" s="181" t="s">
        <v>380</v>
      </c>
      <c r="D129" s="181" t="s">
        <v>199</v>
      </c>
      <c r="E129" s="182" t="s">
        <v>4431</v>
      </c>
      <c r="F129" s="183" t="s">
        <v>4432</v>
      </c>
      <c r="G129" s="184" t="s">
        <v>4365</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1168</v>
      </c>
    </row>
    <row r="130" spans="1:65" s="2" customFormat="1" ht="16.5" customHeight="1">
      <c r="A130" s="37"/>
      <c r="B130" s="38"/>
      <c r="C130" s="181" t="s">
        <v>385</v>
      </c>
      <c r="D130" s="181" t="s">
        <v>199</v>
      </c>
      <c r="E130" s="182" t="s">
        <v>4433</v>
      </c>
      <c r="F130" s="183" t="s">
        <v>4434</v>
      </c>
      <c r="G130" s="184" t="s">
        <v>4365</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1183</v>
      </c>
    </row>
    <row r="131" spans="1:65" s="2" customFormat="1" ht="24.2" customHeight="1">
      <c r="A131" s="37"/>
      <c r="B131" s="38"/>
      <c r="C131" s="181" t="s">
        <v>390</v>
      </c>
      <c r="D131" s="181" t="s">
        <v>199</v>
      </c>
      <c r="E131" s="182" t="s">
        <v>4435</v>
      </c>
      <c r="F131" s="183" t="s">
        <v>4436</v>
      </c>
      <c r="G131" s="184" t="s">
        <v>4365</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1205</v>
      </c>
    </row>
    <row r="132" spans="1:65" s="2" customFormat="1" ht="24.2" customHeight="1">
      <c r="A132" s="37"/>
      <c r="B132" s="38"/>
      <c r="C132" s="181" t="s">
        <v>395</v>
      </c>
      <c r="D132" s="181" t="s">
        <v>199</v>
      </c>
      <c r="E132" s="182" t="s">
        <v>4437</v>
      </c>
      <c r="F132" s="183" t="s">
        <v>4438</v>
      </c>
      <c r="G132" s="184" t="s">
        <v>4365</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1223</v>
      </c>
    </row>
    <row r="133" spans="1:65" s="2" customFormat="1" ht="21.75" customHeight="1">
      <c r="A133" s="37"/>
      <c r="B133" s="38"/>
      <c r="C133" s="181" t="s">
        <v>400</v>
      </c>
      <c r="D133" s="181" t="s">
        <v>199</v>
      </c>
      <c r="E133" s="182" t="s">
        <v>4439</v>
      </c>
      <c r="F133" s="183" t="s">
        <v>4440</v>
      </c>
      <c r="G133" s="184" t="s">
        <v>4365</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1234</v>
      </c>
    </row>
    <row r="134" spans="1:65" s="2" customFormat="1" ht="21.75" customHeight="1">
      <c r="A134" s="37"/>
      <c r="B134" s="38"/>
      <c r="C134" s="181" t="s">
        <v>406</v>
      </c>
      <c r="D134" s="181" t="s">
        <v>199</v>
      </c>
      <c r="E134" s="182" t="s">
        <v>4441</v>
      </c>
      <c r="F134" s="183" t="s">
        <v>4442</v>
      </c>
      <c r="G134" s="184" t="s">
        <v>4365</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1252</v>
      </c>
    </row>
    <row r="135" spans="1:65" s="2" customFormat="1" ht="24.2" customHeight="1">
      <c r="A135" s="37"/>
      <c r="B135" s="38"/>
      <c r="C135" s="181" t="s">
        <v>419</v>
      </c>
      <c r="D135" s="181" t="s">
        <v>199</v>
      </c>
      <c r="E135" s="182" t="s">
        <v>4443</v>
      </c>
      <c r="F135" s="183" t="s">
        <v>4444</v>
      </c>
      <c r="G135" s="184" t="s">
        <v>4365</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1264</v>
      </c>
    </row>
    <row r="136" spans="1:65" s="2" customFormat="1" ht="24.2" customHeight="1">
      <c r="A136" s="37"/>
      <c r="B136" s="38"/>
      <c r="C136" s="181" t="s">
        <v>425</v>
      </c>
      <c r="D136" s="181" t="s">
        <v>199</v>
      </c>
      <c r="E136" s="182" t="s">
        <v>4445</v>
      </c>
      <c r="F136" s="183" t="s">
        <v>4446</v>
      </c>
      <c r="G136" s="184" t="s">
        <v>4365</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1274</v>
      </c>
    </row>
    <row r="137" spans="1:65" s="2" customFormat="1" ht="24.2" customHeight="1">
      <c r="A137" s="37"/>
      <c r="B137" s="38"/>
      <c r="C137" s="181" t="s">
        <v>433</v>
      </c>
      <c r="D137" s="181" t="s">
        <v>199</v>
      </c>
      <c r="E137" s="182" t="s">
        <v>4447</v>
      </c>
      <c r="F137" s="183" t="s">
        <v>4448</v>
      </c>
      <c r="G137" s="184" t="s">
        <v>4365</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1359</v>
      </c>
    </row>
    <row r="138" spans="1:65" s="2" customFormat="1" ht="24.2" customHeight="1">
      <c r="A138" s="37"/>
      <c r="B138" s="38"/>
      <c r="C138" s="181" t="s">
        <v>439</v>
      </c>
      <c r="D138" s="181" t="s">
        <v>199</v>
      </c>
      <c r="E138" s="182" t="s">
        <v>4449</v>
      </c>
      <c r="F138" s="183" t="s">
        <v>4450</v>
      </c>
      <c r="G138" s="184" t="s">
        <v>4365</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1371</v>
      </c>
    </row>
    <row r="139" spans="1:65" s="2" customFormat="1" ht="21.75" customHeight="1">
      <c r="A139" s="37"/>
      <c r="B139" s="38"/>
      <c r="C139" s="181" t="s">
        <v>445</v>
      </c>
      <c r="D139" s="181" t="s">
        <v>199</v>
      </c>
      <c r="E139" s="182" t="s">
        <v>4451</v>
      </c>
      <c r="F139" s="183" t="s">
        <v>4452</v>
      </c>
      <c r="G139" s="184" t="s">
        <v>4365</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1383</v>
      </c>
    </row>
    <row r="140" spans="1:65" s="2" customFormat="1" ht="24.2" customHeight="1">
      <c r="A140" s="37"/>
      <c r="B140" s="38"/>
      <c r="C140" s="181" t="s">
        <v>451</v>
      </c>
      <c r="D140" s="181" t="s">
        <v>199</v>
      </c>
      <c r="E140" s="182" t="s">
        <v>4453</v>
      </c>
      <c r="F140" s="183" t="s">
        <v>4454</v>
      </c>
      <c r="G140" s="184" t="s">
        <v>4365</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1399</v>
      </c>
    </row>
    <row r="141" spans="1:65" s="2" customFormat="1" ht="16.5" customHeight="1">
      <c r="A141" s="37"/>
      <c r="B141" s="38"/>
      <c r="C141" s="181" t="s">
        <v>457</v>
      </c>
      <c r="D141" s="181" t="s">
        <v>199</v>
      </c>
      <c r="E141" s="182" t="s">
        <v>4455</v>
      </c>
      <c r="F141" s="183" t="s">
        <v>4456</v>
      </c>
      <c r="G141" s="184" t="s">
        <v>4365</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1411</v>
      </c>
    </row>
    <row r="142" spans="1:65" s="2" customFormat="1" ht="21.75" customHeight="1">
      <c r="A142" s="37"/>
      <c r="B142" s="38"/>
      <c r="C142" s="181" t="s">
        <v>463</v>
      </c>
      <c r="D142" s="181" t="s">
        <v>199</v>
      </c>
      <c r="E142" s="182" t="s">
        <v>4457</v>
      </c>
      <c r="F142" s="183" t="s">
        <v>4458</v>
      </c>
      <c r="G142" s="184" t="s">
        <v>4365</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1423</v>
      </c>
    </row>
    <row r="143" spans="1:65" s="2" customFormat="1" ht="37.9" customHeight="1">
      <c r="A143" s="37"/>
      <c r="B143" s="38"/>
      <c r="C143" s="181" t="s">
        <v>470</v>
      </c>
      <c r="D143" s="181" t="s">
        <v>199</v>
      </c>
      <c r="E143" s="182" t="s">
        <v>4459</v>
      </c>
      <c r="F143" s="183" t="s">
        <v>4460</v>
      </c>
      <c r="G143" s="184" t="s">
        <v>4365</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1433</v>
      </c>
    </row>
    <row r="144" spans="1:65" s="2" customFormat="1" ht="16.5" customHeight="1">
      <c r="A144" s="37"/>
      <c r="B144" s="38"/>
      <c r="C144" s="181" t="s">
        <v>476</v>
      </c>
      <c r="D144" s="181" t="s">
        <v>199</v>
      </c>
      <c r="E144" s="182" t="s">
        <v>4461</v>
      </c>
      <c r="F144" s="183" t="s">
        <v>4462</v>
      </c>
      <c r="G144" s="184" t="s">
        <v>4365</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1443</v>
      </c>
    </row>
    <row r="145" spans="1:65" s="2" customFormat="1" ht="16.5" customHeight="1">
      <c r="A145" s="37"/>
      <c r="B145" s="38"/>
      <c r="C145" s="181" t="s">
        <v>482</v>
      </c>
      <c r="D145" s="181" t="s">
        <v>199</v>
      </c>
      <c r="E145" s="182" t="s">
        <v>4463</v>
      </c>
      <c r="F145" s="183" t="s">
        <v>4464</v>
      </c>
      <c r="G145" s="184" t="s">
        <v>4365</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1459</v>
      </c>
    </row>
    <row r="146" spans="1:65" s="12" customFormat="1" ht="25.9" customHeight="1">
      <c r="B146" s="165"/>
      <c r="C146" s="166"/>
      <c r="D146" s="167" t="s">
        <v>73</v>
      </c>
      <c r="E146" s="168" t="s">
        <v>4374</v>
      </c>
      <c r="F146" s="168" t="s">
        <v>4465</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4466</v>
      </c>
      <c r="F147" s="183" t="s">
        <v>4467</v>
      </c>
      <c r="G147" s="184" t="s">
        <v>4365</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1474</v>
      </c>
    </row>
    <row r="148" spans="1:65" s="2" customFormat="1" ht="24.2" customHeight="1">
      <c r="A148" s="37"/>
      <c r="B148" s="38"/>
      <c r="C148" s="181" t="s">
        <v>495</v>
      </c>
      <c r="D148" s="181" t="s">
        <v>199</v>
      </c>
      <c r="E148" s="182" t="s">
        <v>4468</v>
      </c>
      <c r="F148" s="183" t="s">
        <v>4469</v>
      </c>
      <c r="G148" s="184" t="s">
        <v>4365</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1495</v>
      </c>
    </row>
    <row r="149" spans="1:65" s="2" customFormat="1" ht="24.2" customHeight="1">
      <c r="A149" s="37"/>
      <c r="B149" s="38"/>
      <c r="C149" s="181" t="s">
        <v>500</v>
      </c>
      <c r="D149" s="181" t="s">
        <v>199</v>
      </c>
      <c r="E149" s="182" t="s">
        <v>4470</v>
      </c>
      <c r="F149" s="183" t="s">
        <v>4471</v>
      </c>
      <c r="G149" s="184" t="s">
        <v>4365</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1510</v>
      </c>
    </row>
    <row r="150" spans="1:65" s="2" customFormat="1" ht="24.2" customHeight="1">
      <c r="A150" s="37"/>
      <c r="B150" s="38"/>
      <c r="C150" s="181" t="s">
        <v>505</v>
      </c>
      <c r="D150" s="181" t="s">
        <v>199</v>
      </c>
      <c r="E150" s="182" t="s">
        <v>4472</v>
      </c>
      <c r="F150" s="183" t="s">
        <v>4473</v>
      </c>
      <c r="G150" s="184" t="s">
        <v>4365</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1523</v>
      </c>
    </row>
    <row r="151" spans="1:65" s="2" customFormat="1" ht="24.2" customHeight="1">
      <c r="A151" s="37"/>
      <c r="B151" s="38"/>
      <c r="C151" s="181" t="s">
        <v>510</v>
      </c>
      <c r="D151" s="181" t="s">
        <v>199</v>
      </c>
      <c r="E151" s="182" t="s">
        <v>4474</v>
      </c>
      <c r="F151" s="183" t="s">
        <v>4475</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1534</v>
      </c>
    </row>
    <row r="152" spans="1:65" s="2" customFormat="1" ht="24.2" customHeight="1">
      <c r="A152" s="37"/>
      <c r="B152" s="38"/>
      <c r="C152" s="181" t="s">
        <v>514</v>
      </c>
      <c r="D152" s="181" t="s">
        <v>199</v>
      </c>
      <c r="E152" s="182" t="s">
        <v>4476</v>
      </c>
      <c r="F152" s="183" t="s">
        <v>4477</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1544</v>
      </c>
    </row>
    <row r="153" spans="1:65" s="2" customFormat="1" ht="24.2" customHeight="1">
      <c r="A153" s="37"/>
      <c r="B153" s="38"/>
      <c r="C153" s="181" t="s">
        <v>523</v>
      </c>
      <c r="D153" s="181" t="s">
        <v>199</v>
      </c>
      <c r="E153" s="182" t="s">
        <v>4478</v>
      </c>
      <c r="F153" s="183" t="s">
        <v>4479</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1559</v>
      </c>
    </row>
    <row r="154" spans="1:65" s="2" customFormat="1" ht="24.2" customHeight="1">
      <c r="A154" s="37"/>
      <c r="B154" s="38"/>
      <c r="C154" s="181" t="s">
        <v>532</v>
      </c>
      <c r="D154" s="181" t="s">
        <v>199</v>
      </c>
      <c r="E154" s="182" t="s">
        <v>4480</v>
      </c>
      <c r="F154" s="183" t="s">
        <v>4481</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1573</v>
      </c>
    </row>
    <row r="155" spans="1:65" s="2" customFormat="1" ht="24.2" customHeight="1">
      <c r="A155" s="37"/>
      <c r="B155" s="38"/>
      <c r="C155" s="181" t="s">
        <v>1047</v>
      </c>
      <c r="D155" s="181" t="s">
        <v>199</v>
      </c>
      <c r="E155" s="182" t="s">
        <v>4482</v>
      </c>
      <c r="F155" s="183" t="s">
        <v>4483</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1588</v>
      </c>
    </row>
    <row r="156" spans="1:65" s="2" customFormat="1" ht="24.2" customHeight="1">
      <c r="A156" s="37"/>
      <c r="B156" s="38"/>
      <c r="C156" s="181" t="s">
        <v>1058</v>
      </c>
      <c r="D156" s="181" t="s">
        <v>199</v>
      </c>
      <c r="E156" s="182" t="s">
        <v>4484</v>
      </c>
      <c r="F156" s="183" t="s">
        <v>4485</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1600</v>
      </c>
    </row>
    <row r="157" spans="1:65" s="2" customFormat="1" ht="24.2" customHeight="1">
      <c r="A157" s="37"/>
      <c r="B157" s="38"/>
      <c r="C157" s="181" t="s">
        <v>1064</v>
      </c>
      <c r="D157" s="181" t="s">
        <v>199</v>
      </c>
      <c r="E157" s="182" t="s">
        <v>4486</v>
      </c>
      <c r="F157" s="183" t="s">
        <v>4487</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1609</v>
      </c>
    </row>
    <row r="158" spans="1:65" s="2" customFormat="1" ht="24.2" customHeight="1">
      <c r="A158" s="37"/>
      <c r="B158" s="38"/>
      <c r="C158" s="181" t="s">
        <v>1089</v>
      </c>
      <c r="D158" s="181" t="s">
        <v>199</v>
      </c>
      <c r="E158" s="182" t="s">
        <v>4488</v>
      </c>
      <c r="F158" s="183" t="s">
        <v>4489</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4490</v>
      </c>
      <c r="F159" s="183" t="s">
        <v>4491</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1640</v>
      </c>
    </row>
    <row r="160" spans="1:65" s="2" customFormat="1" ht="37.9" customHeight="1">
      <c r="A160" s="37"/>
      <c r="B160" s="38"/>
      <c r="C160" s="181" t="s">
        <v>1116</v>
      </c>
      <c r="D160" s="181" t="s">
        <v>199</v>
      </c>
      <c r="E160" s="182" t="s">
        <v>4492</v>
      </c>
      <c r="F160" s="183" t="s">
        <v>4493</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1671</v>
      </c>
    </row>
    <row r="161" spans="1:65" s="2" customFormat="1" ht="37.9" customHeight="1">
      <c r="A161" s="37"/>
      <c r="B161" s="38"/>
      <c r="C161" s="181" t="s">
        <v>1122</v>
      </c>
      <c r="D161" s="181" t="s">
        <v>199</v>
      </c>
      <c r="E161" s="182" t="s">
        <v>4494</v>
      </c>
      <c r="F161" s="183" t="s">
        <v>4495</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1690</v>
      </c>
    </row>
    <row r="162" spans="1:65" s="2" customFormat="1" ht="37.9" customHeight="1">
      <c r="A162" s="37"/>
      <c r="B162" s="38"/>
      <c r="C162" s="181" t="s">
        <v>1127</v>
      </c>
      <c r="D162" s="181" t="s">
        <v>199</v>
      </c>
      <c r="E162" s="182" t="s">
        <v>4496</v>
      </c>
      <c r="F162" s="183" t="s">
        <v>4497</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1702</v>
      </c>
    </row>
    <row r="163" spans="1:65" s="2" customFormat="1" ht="16.5" customHeight="1">
      <c r="A163" s="37"/>
      <c r="B163" s="38"/>
      <c r="C163" s="181" t="s">
        <v>1146</v>
      </c>
      <c r="D163" s="181" t="s">
        <v>199</v>
      </c>
      <c r="E163" s="182" t="s">
        <v>4498</v>
      </c>
      <c r="F163" s="183" t="s">
        <v>4499</v>
      </c>
      <c r="G163" s="184" t="s">
        <v>4365</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1720</v>
      </c>
    </row>
    <row r="164" spans="1:65" s="2" customFormat="1" ht="24.2" customHeight="1">
      <c r="A164" s="37"/>
      <c r="B164" s="38"/>
      <c r="C164" s="181" t="s">
        <v>1153</v>
      </c>
      <c r="D164" s="181" t="s">
        <v>199</v>
      </c>
      <c r="E164" s="182" t="s">
        <v>4500</v>
      </c>
      <c r="F164" s="183" t="s">
        <v>4501</v>
      </c>
      <c r="G164" s="184" t="s">
        <v>4365</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1737</v>
      </c>
    </row>
    <row r="165" spans="1:65" s="2" customFormat="1" ht="24.2" customHeight="1">
      <c r="A165" s="37"/>
      <c r="B165" s="38"/>
      <c r="C165" s="181" t="s">
        <v>1168</v>
      </c>
      <c r="D165" s="181" t="s">
        <v>199</v>
      </c>
      <c r="E165" s="182" t="s">
        <v>4502</v>
      </c>
      <c r="F165" s="183" t="s">
        <v>4503</v>
      </c>
      <c r="G165" s="184" t="s">
        <v>4365</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1755</v>
      </c>
    </row>
    <row r="166" spans="1:65" s="2" customFormat="1" ht="24.2" customHeight="1">
      <c r="A166" s="37"/>
      <c r="B166" s="38"/>
      <c r="C166" s="181" t="s">
        <v>1178</v>
      </c>
      <c r="D166" s="181" t="s">
        <v>199</v>
      </c>
      <c r="E166" s="182" t="s">
        <v>4504</v>
      </c>
      <c r="F166" s="183" t="s">
        <v>4505</v>
      </c>
      <c r="G166" s="184" t="s">
        <v>4365</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1769</v>
      </c>
    </row>
    <row r="167" spans="1:65" s="2" customFormat="1" ht="16.5" customHeight="1">
      <c r="A167" s="37"/>
      <c r="B167" s="38"/>
      <c r="C167" s="181" t="s">
        <v>1183</v>
      </c>
      <c r="D167" s="181" t="s">
        <v>199</v>
      </c>
      <c r="E167" s="182" t="s">
        <v>4506</v>
      </c>
      <c r="F167" s="183" t="s">
        <v>4507</v>
      </c>
      <c r="G167" s="184" t="s">
        <v>4365</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1792</v>
      </c>
    </row>
    <row r="168" spans="1:65" s="2" customFormat="1" ht="16.5" customHeight="1">
      <c r="A168" s="37"/>
      <c r="B168" s="38"/>
      <c r="C168" s="181" t="s">
        <v>1189</v>
      </c>
      <c r="D168" s="181" t="s">
        <v>199</v>
      </c>
      <c r="E168" s="182" t="s">
        <v>4508</v>
      </c>
      <c r="F168" s="183" t="s">
        <v>4509</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1804</v>
      </c>
    </row>
    <row r="169" spans="1:65" s="2" customFormat="1" ht="16.5" customHeight="1">
      <c r="A169" s="37"/>
      <c r="B169" s="38"/>
      <c r="C169" s="181" t="s">
        <v>1205</v>
      </c>
      <c r="D169" s="181" t="s">
        <v>199</v>
      </c>
      <c r="E169" s="182" t="s">
        <v>4510</v>
      </c>
      <c r="F169" s="183" t="s">
        <v>4415</v>
      </c>
      <c r="G169" s="184" t="s">
        <v>4365</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1827</v>
      </c>
    </row>
    <row r="170" spans="1:65" s="2" customFormat="1" ht="16.5" customHeight="1">
      <c r="A170" s="37"/>
      <c r="B170" s="38"/>
      <c r="C170" s="181" t="s">
        <v>1211</v>
      </c>
      <c r="D170" s="181" t="s">
        <v>199</v>
      </c>
      <c r="E170" s="182" t="s">
        <v>4511</v>
      </c>
      <c r="F170" s="183" t="s">
        <v>4417</v>
      </c>
      <c r="G170" s="184" t="s">
        <v>4365</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1835</v>
      </c>
    </row>
    <row r="171" spans="1:65" s="12" customFormat="1" ht="25.9" customHeight="1">
      <c r="B171" s="165"/>
      <c r="C171" s="166"/>
      <c r="D171" s="167" t="s">
        <v>73</v>
      </c>
      <c r="E171" s="168" t="s">
        <v>73</v>
      </c>
      <c r="F171" s="168" t="s">
        <v>4512</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1223</v>
      </c>
      <c r="D172" s="181" t="s">
        <v>199</v>
      </c>
      <c r="E172" s="182" t="s">
        <v>4513</v>
      </c>
      <c r="F172" s="183" t="s">
        <v>4514</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1852</v>
      </c>
    </row>
    <row r="173" spans="1:65" s="2" customFormat="1" ht="16.5" customHeight="1">
      <c r="A173" s="37"/>
      <c r="B173" s="38"/>
      <c r="C173" s="181" t="s">
        <v>1228</v>
      </c>
      <c r="D173" s="181" t="s">
        <v>199</v>
      </c>
      <c r="E173" s="182" t="s">
        <v>4515</v>
      </c>
      <c r="F173" s="183" t="s">
        <v>4516</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1860</v>
      </c>
    </row>
    <row r="174" spans="1:65" s="2" customFormat="1" ht="16.5" customHeight="1">
      <c r="A174" s="37"/>
      <c r="B174" s="38"/>
      <c r="C174" s="181" t="s">
        <v>1234</v>
      </c>
      <c r="D174" s="181" t="s">
        <v>199</v>
      </c>
      <c r="E174" s="182" t="s">
        <v>4517</v>
      </c>
      <c r="F174" s="183" t="s">
        <v>4518</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1868</v>
      </c>
    </row>
    <row r="175" spans="1:65" s="2" customFormat="1" ht="16.5" customHeight="1">
      <c r="A175" s="37"/>
      <c r="B175" s="38"/>
      <c r="C175" s="181" t="s">
        <v>1240</v>
      </c>
      <c r="D175" s="181" t="s">
        <v>199</v>
      </c>
      <c r="E175" s="182" t="s">
        <v>4519</v>
      </c>
      <c r="F175" s="183" t="s">
        <v>4520</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1880</v>
      </c>
    </row>
    <row r="176" spans="1:65" s="2" customFormat="1" ht="16.5" customHeight="1">
      <c r="A176" s="37"/>
      <c r="B176" s="38"/>
      <c r="C176" s="181" t="s">
        <v>1252</v>
      </c>
      <c r="D176" s="181" t="s">
        <v>199</v>
      </c>
      <c r="E176" s="182" t="s">
        <v>4521</v>
      </c>
      <c r="F176" s="183" t="s">
        <v>4522</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1888</v>
      </c>
    </row>
    <row r="177" spans="1:65" s="2" customFormat="1" ht="16.5" customHeight="1">
      <c r="A177" s="37"/>
      <c r="B177" s="38"/>
      <c r="C177" s="181" t="s">
        <v>1259</v>
      </c>
      <c r="D177" s="181" t="s">
        <v>199</v>
      </c>
      <c r="E177" s="182" t="s">
        <v>4523</v>
      </c>
      <c r="F177" s="183" t="s">
        <v>4524</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1900</v>
      </c>
    </row>
    <row r="178" spans="1:65" s="2" customFormat="1" ht="16.5" customHeight="1">
      <c r="A178" s="37"/>
      <c r="B178" s="38"/>
      <c r="C178" s="181" t="s">
        <v>1264</v>
      </c>
      <c r="D178" s="181" t="s">
        <v>199</v>
      </c>
      <c r="E178" s="182" t="s">
        <v>4525</v>
      </c>
      <c r="F178" s="183" t="s">
        <v>4526</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1910</v>
      </c>
    </row>
    <row r="179" spans="1:65" s="2" customFormat="1" ht="16.5" customHeight="1">
      <c r="A179" s="37"/>
      <c r="B179" s="38"/>
      <c r="C179" s="181" t="s">
        <v>1269</v>
      </c>
      <c r="D179" s="181" t="s">
        <v>199</v>
      </c>
      <c r="E179" s="182" t="s">
        <v>4527</v>
      </c>
      <c r="F179" s="183" t="s">
        <v>4528</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1920</v>
      </c>
    </row>
    <row r="180" spans="1:65" s="2" customFormat="1" ht="16.5" customHeight="1">
      <c r="A180" s="37"/>
      <c r="B180" s="38"/>
      <c r="C180" s="181" t="s">
        <v>1274</v>
      </c>
      <c r="D180" s="181" t="s">
        <v>199</v>
      </c>
      <c r="E180" s="182" t="s">
        <v>4529</v>
      </c>
      <c r="F180" s="183" t="s">
        <v>4530</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1930</v>
      </c>
    </row>
    <row r="181" spans="1:65" s="2" customFormat="1" ht="16.5" customHeight="1">
      <c r="A181" s="37"/>
      <c r="B181" s="38"/>
      <c r="C181" s="181" t="s">
        <v>1279</v>
      </c>
      <c r="D181" s="181" t="s">
        <v>199</v>
      </c>
      <c r="E181" s="182" t="s">
        <v>4531</v>
      </c>
      <c r="F181" s="183" t="s">
        <v>4532</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1941</v>
      </c>
    </row>
    <row r="182" spans="1:65" s="2" customFormat="1" ht="16.5" customHeight="1">
      <c r="A182" s="37"/>
      <c r="B182" s="38"/>
      <c r="C182" s="181" t="s">
        <v>1359</v>
      </c>
      <c r="D182" s="181" t="s">
        <v>199</v>
      </c>
      <c r="E182" s="182" t="s">
        <v>4533</v>
      </c>
      <c r="F182" s="183" t="s">
        <v>4534</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1955</v>
      </c>
    </row>
    <row r="183" spans="1:65" s="2" customFormat="1" ht="16.5" customHeight="1">
      <c r="A183" s="37"/>
      <c r="B183" s="38"/>
      <c r="C183" s="181" t="s">
        <v>1365</v>
      </c>
      <c r="D183" s="181" t="s">
        <v>199</v>
      </c>
      <c r="E183" s="182" t="s">
        <v>4535</v>
      </c>
      <c r="F183" s="183" t="s">
        <v>4536</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1969</v>
      </c>
    </row>
    <row r="184" spans="1:65" s="2" customFormat="1" ht="16.5" customHeight="1">
      <c r="A184" s="37"/>
      <c r="B184" s="38"/>
      <c r="C184" s="181" t="s">
        <v>1371</v>
      </c>
      <c r="D184" s="181" t="s">
        <v>199</v>
      </c>
      <c r="E184" s="182" t="s">
        <v>4537</v>
      </c>
      <c r="F184" s="183" t="s">
        <v>4538</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1977</v>
      </c>
    </row>
    <row r="185" spans="1:65" s="2" customFormat="1" ht="16.5" customHeight="1">
      <c r="A185" s="37"/>
      <c r="B185" s="38"/>
      <c r="C185" s="181" t="s">
        <v>1378</v>
      </c>
      <c r="D185" s="181" t="s">
        <v>199</v>
      </c>
      <c r="E185" s="182" t="s">
        <v>4539</v>
      </c>
      <c r="F185" s="183" t="s">
        <v>4540</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1990</v>
      </c>
    </row>
    <row r="186" spans="1:65" s="2" customFormat="1" ht="16.5" customHeight="1">
      <c r="A186" s="37"/>
      <c r="B186" s="38"/>
      <c r="C186" s="181" t="s">
        <v>1383</v>
      </c>
      <c r="D186" s="181" t="s">
        <v>199</v>
      </c>
      <c r="E186" s="182" t="s">
        <v>4541</v>
      </c>
      <c r="F186" s="183" t="s">
        <v>4542</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2027</v>
      </c>
    </row>
    <row r="187" spans="1:65" s="2" customFormat="1" ht="16.5" customHeight="1">
      <c r="A187" s="37"/>
      <c r="B187" s="38"/>
      <c r="C187" s="181" t="s">
        <v>1390</v>
      </c>
      <c r="D187" s="181" t="s">
        <v>199</v>
      </c>
      <c r="E187" s="182" t="s">
        <v>4543</v>
      </c>
      <c r="F187" s="183" t="s">
        <v>4544</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2045</v>
      </c>
    </row>
    <row r="188" spans="1:65" s="2" customFormat="1" ht="16.5" customHeight="1">
      <c r="A188" s="37"/>
      <c r="B188" s="38"/>
      <c r="C188" s="181" t="s">
        <v>1399</v>
      </c>
      <c r="D188" s="181" t="s">
        <v>199</v>
      </c>
      <c r="E188" s="182" t="s">
        <v>4545</v>
      </c>
      <c r="F188" s="183" t="s">
        <v>4546</v>
      </c>
      <c r="G188" s="184" t="s">
        <v>4365</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2061</v>
      </c>
    </row>
    <row r="189" spans="1:65" s="2" customFormat="1" ht="16.5" customHeight="1">
      <c r="A189" s="37"/>
      <c r="B189" s="38"/>
      <c r="C189" s="181" t="s">
        <v>1406</v>
      </c>
      <c r="D189" s="181" t="s">
        <v>199</v>
      </c>
      <c r="E189" s="182" t="s">
        <v>4547</v>
      </c>
      <c r="F189" s="183" t="s">
        <v>4415</v>
      </c>
      <c r="G189" s="184" t="s">
        <v>4365</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2074</v>
      </c>
    </row>
    <row r="190" spans="1:65" s="2" customFormat="1" ht="16.5" customHeight="1">
      <c r="A190" s="37"/>
      <c r="B190" s="38"/>
      <c r="C190" s="181" t="s">
        <v>1411</v>
      </c>
      <c r="D190" s="181" t="s">
        <v>199</v>
      </c>
      <c r="E190" s="182" t="s">
        <v>4548</v>
      </c>
      <c r="F190" s="183" t="s">
        <v>4417</v>
      </c>
      <c r="G190" s="184" t="s">
        <v>4365</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2088</v>
      </c>
    </row>
    <row r="191" spans="1:65" s="12" customFormat="1" ht="25.9" customHeight="1">
      <c r="B191" s="165"/>
      <c r="C191" s="166"/>
      <c r="D191" s="167" t="s">
        <v>73</v>
      </c>
      <c r="E191" s="168" t="s">
        <v>4376</v>
      </c>
      <c r="F191" s="168" t="s">
        <v>4549</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1416</v>
      </c>
      <c r="D192" s="181" t="s">
        <v>199</v>
      </c>
      <c r="E192" s="182" t="s">
        <v>4550</v>
      </c>
      <c r="F192" s="183" t="s">
        <v>4551</v>
      </c>
      <c r="G192" s="184" t="s">
        <v>4365</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2103</v>
      </c>
    </row>
    <row r="193" spans="1:65" s="2" customFormat="1" ht="29.25">
      <c r="A193" s="37"/>
      <c r="B193" s="38"/>
      <c r="C193" s="39"/>
      <c r="D193" s="201" t="s">
        <v>4151</v>
      </c>
      <c r="E193" s="39"/>
      <c r="F193" s="261" t="s">
        <v>4552</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4151</v>
      </c>
      <c r="AU193" s="20" t="s">
        <v>82</v>
      </c>
    </row>
    <row r="194" spans="1:65" s="2" customFormat="1" ht="16.5" customHeight="1">
      <c r="A194" s="37"/>
      <c r="B194" s="38"/>
      <c r="C194" s="181" t="s">
        <v>1423</v>
      </c>
      <c r="D194" s="181" t="s">
        <v>199</v>
      </c>
      <c r="E194" s="182" t="s">
        <v>4553</v>
      </c>
      <c r="F194" s="183" t="s">
        <v>4554</v>
      </c>
      <c r="G194" s="184" t="s">
        <v>4365</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2115</v>
      </c>
    </row>
    <row r="195" spans="1:65" s="2" customFormat="1" ht="19.5">
      <c r="A195" s="37"/>
      <c r="B195" s="38"/>
      <c r="C195" s="39"/>
      <c r="D195" s="201" t="s">
        <v>4151</v>
      </c>
      <c r="E195" s="39"/>
      <c r="F195" s="261" t="s">
        <v>4555</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4151</v>
      </c>
      <c r="AU195" s="20" t="s">
        <v>82</v>
      </c>
    </row>
    <row r="196" spans="1:65" s="2" customFormat="1" ht="16.5" customHeight="1">
      <c r="A196" s="37"/>
      <c r="B196" s="38"/>
      <c r="C196" s="181" t="s">
        <v>1428</v>
      </c>
      <c r="D196" s="181" t="s">
        <v>199</v>
      </c>
      <c r="E196" s="182" t="s">
        <v>4556</v>
      </c>
      <c r="F196" s="183" t="s">
        <v>4557</v>
      </c>
      <c r="G196" s="184" t="s">
        <v>4365</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2128</v>
      </c>
    </row>
    <row r="197" spans="1:65" s="2" customFormat="1" ht="19.5">
      <c r="A197" s="37"/>
      <c r="B197" s="38"/>
      <c r="C197" s="39"/>
      <c r="D197" s="201" t="s">
        <v>4151</v>
      </c>
      <c r="E197" s="39"/>
      <c r="F197" s="261" t="s">
        <v>4558</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4151</v>
      </c>
      <c r="AU197" s="20" t="s">
        <v>82</v>
      </c>
    </row>
    <row r="198" spans="1:65" s="2" customFormat="1" ht="16.5" customHeight="1">
      <c r="A198" s="37"/>
      <c r="B198" s="38"/>
      <c r="C198" s="181" t="s">
        <v>1433</v>
      </c>
      <c r="D198" s="181" t="s">
        <v>199</v>
      </c>
      <c r="E198" s="182" t="s">
        <v>4559</v>
      </c>
      <c r="F198" s="183" t="s">
        <v>4560</v>
      </c>
      <c r="G198" s="184" t="s">
        <v>4365</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2140</v>
      </c>
    </row>
    <row r="199" spans="1:65" s="2" customFormat="1" ht="19.5">
      <c r="A199" s="37"/>
      <c r="B199" s="38"/>
      <c r="C199" s="39"/>
      <c r="D199" s="201" t="s">
        <v>4151</v>
      </c>
      <c r="E199" s="39"/>
      <c r="F199" s="261" t="s">
        <v>4561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4151</v>
      </c>
      <c r="AU199" s="20" t="s">
        <v>82</v>
      </c>
    </row>
    <row r="200" spans="1:65" s="2" customFormat="1" ht="16.5" customHeight="1">
      <c r="A200" s="37"/>
      <c r="B200" s="38"/>
      <c r="C200" s="181" t="s">
        <v>1438</v>
      </c>
      <c r="D200" s="181" t="s">
        <v>199</v>
      </c>
      <c r="E200" s="182" t="s">
        <v>4562</v>
      </c>
      <c r="F200" s="183" t="s">
        <v>4563</v>
      </c>
      <c r="G200" s="184" t="s">
        <v>4365</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2153</v>
      </c>
    </row>
    <row r="201" spans="1:65" s="2" customFormat="1" ht="19.5">
      <c r="A201" s="37"/>
      <c r="B201" s="38"/>
      <c r="C201" s="39"/>
      <c r="D201" s="201" t="s">
        <v>4151</v>
      </c>
      <c r="E201" s="39"/>
      <c r="F201" s="261" t="s">
        <v>4564</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4151</v>
      </c>
      <c r="AU201" s="20" t="s">
        <v>82</v>
      </c>
    </row>
    <row r="202" spans="1:65" s="2" customFormat="1" ht="16.5" customHeight="1">
      <c r="A202" s="37"/>
      <c r="B202" s="38"/>
      <c r="C202" s="181" t="s">
        <v>1443</v>
      </c>
      <c r="D202" s="181" t="s">
        <v>199</v>
      </c>
      <c r="E202" s="182" t="s">
        <v>4565</v>
      </c>
      <c r="F202" s="183" t="s">
        <v>4415</v>
      </c>
      <c r="G202" s="184" t="s">
        <v>4365</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2163</v>
      </c>
    </row>
    <row r="203" spans="1:65" s="2" customFormat="1" ht="16.5" customHeight="1">
      <c r="A203" s="37"/>
      <c r="B203" s="38"/>
      <c r="C203" s="181" t="s">
        <v>1451</v>
      </c>
      <c r="D203" s="181" t="s">
        <v>199</v>
      </c>
      <c r="E203" s="182" t="s">
        <v>4566</v>
      </c>
      <c r="F203" s="183" t="s">
        <v>4417</v>
      </c>
      <c r="G203" s="184" t="s">
        <v>4365</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2173</v>
      </c>
    </row>
    <row r="204" spans="1:65" s="12" customFormat="1" ht="25.9" customHeight="1">
      <c r="B204" s="165"/>
      <c r="C204" s="166"/>
      <c r="D204" s="167" t="s">
        <v>73</v>
      </c>
      <c r="E204" s="168" t="s">
        <v>4380</v>
      </c>
      <c r="F204" s="168" t="s">
        <v>4567</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1459</v>
      </c>
      <c r="D205" s="181" t="s">
        <v>199</v>
      </c>
      <c r="E205" s="182" t="s">
        <v>4568</v>
      </c>
      <c r="F205" s="183" t="s">
        <v>4569</v>
      </c>
      <c r="G205" s="184" t="s">
        <v>4365</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2183</v>
      </c>
    </row>
    <row r="206" spans="1:65" s="2" customFormat="1" ht="16.5" customHeight="1">
      <c r="A206" s="37"/>
      <c r="B206" s="38"/>
      <c r="C206" s="181" t="s">
        <v>1469</v>
      </c>
      <c r="D206" s="181" t="s">
        <v>199</v>
      </c>
      <c r="E206" s="182" t="s">
        <v>4570</v>
      </c>
      <c r="F206" s="183" t="s">
        <v>4571</v>
      </c>
      <c r="G206" s="184" t="s">
        <v>4138</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2198</v>
      </c>
    </row>
    <row r="207" spans="1:65" s="2" customFormat="1" ht="24.2" customHeight="1">
      <c r="A207" s="37"/>
      <c r="B207" s="38"/>
      <c r="C207" s="181" t="s">
        <v>1474</v>
      </c>
      <c r="D207" s="181" t="s">
        <v>199</v>
      </c>
      <c r="E207" s="182" t="s">
        <v>4572</v>
      </c>
      <c r="F207" s="183" t="s">
        <v>4573</v>
      </c>
      <c r="G207" s="184" t="s">
        <v>4365</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2211</v>
      </c>
    </row>
    <row r="208" spans="1:65" s="2" customFormat="1" ht="16.5" customHeight="1">
      <c r="A208" s="37"/>
      <c r="B208" s="38"/>
      <c r="C208" s="181" t="s">
        <v>1490</v>
      </c>
      <c r="D208" s="181" t="s">
        <v>199</v>
      </c>
      <c r="E208" s="182" t="s">
        <v>4574</v>
      </c>
      <c r="F208" s="183" t="s">
        <v>4575</v>
      </c>
      <c r="G208" s="184" t="s">
        <v>4138</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2222</v>
      </c>
    </row>
    <row r="209" spans="1:65" s="2" customFormat="1" ht="16.5" customHeight="1">
      <c r="A209" s="37"/>
      <c r="B209" s="38"/>
      <c r="C209" s="181" t="s">
        <v>1495</v>
      </c>
      <c r="D209" s="181" t="s">
        <v>199</v>
      </c>
      <c r="E209" s="182" t="s">
        <v>4576</v>
      </c>
      <c r="F209" s="183" t="s">
        <v>4577</v>
      </c>
      <c r="G209" s="184" t="s">
        <v>4365</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2233</v>
      </c>
    </row>
    <row r="210" spans="1:65" s="2" customFormat="1" ht="16.5" customHeight="1">
      <c r="A210" s="37"/>
      <c r="B210" s="38"/>
      <c r="C210" s="181" t="s">
        <v>1503</v>
      </c>
      <c r="D210" s="181" t="s">
        <v>199</v>
      </c>
      <c r="E210" s="182" t="s">
        <v>4578</v>
      </c>
      <c r="F210" s="183" t="s">
        <v>4579</v>
      </c>
      <c r="G210" s="184" t="s">
        <v>4365</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2246</v>
      </c>
    </row>
    <row r="211" spans="1:65" s="2" customFormat="1" ht="24.2" customHeight="1">
      <c r="A211" s="37"/>
      <c r="B211" s="38"/>
      <c r="C211" s="181" t="s">
        <v>1510</v>
      </c>
      <c r="D211" s="181" t="s">
        <v>199</v>
      </c>
      <c r="E211" s="182" t="s">
        <v>4580</v>
      </c>
      <c r="F211" s="183" t="s">
        <v>4581</v>
      </c>
      <c r="G211" s="184" t="s">
        <v>4365</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2258</v>
      </c>
    </row>
    <row r="212" spans="1:65" s="2" customFormat="1" ht="16.5" customHeight="1">
      <c r="A212" s="37"/>
      <c r="B212" s="38"/>
      <c r="C212" s="181" t="s">
        <v>1520</v>
      </c>
      <c r="D212" s="181" t="s">
        <v>199</v>
      </c>
      <c r="E212" s="182" t="s">
        <v>4582</v>
      </c>
      <c r="F212" s="183" t="s">
        <v>4583</v>
      </c>
      <c r="G212" s="184" t="s">
        <v>4584</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2268</v>
      </c>
    </row>
    <row r="213" spans="1:65" s="2" customFormat="1" ht="24.2" customHeight="1">
      <c r="A213" s="37"/>
      <c r="B213" s="38"/>
      <c r="C213" s="181" t="s">
        <v>1523</v>
      </c>
      <c r="D213" s="181" t="s">
        <v>199</v>
      </c>
      <c r="E213" s="182" t="s">
        <v>4585</v>
      </c>
      <c r="F213" s="183" t="s">
        <v>4586</v>
      </c>
      <c r="G213" s="184" t="s">
        <v>4365</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2280</v>
      </c>
    </row>
    <row r="214" spans="1:65" s="12" customFormat="1" ht="25.9" customHeight="1">
      <c r="B214" s="165"/>
      <c r="C214" s="166"/>
      <c r="D214" s="167" t="s">
        <v>73</v>
      </c>
      <c r="E214" s="168" t="s">
        <v>4382</v>
      </c>
      <c r="F214" s="168" t="s">
        <v>4587</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1528</v>
      </c>
      <c r="D215" s="181" t="s">
        <v>199</v>
      </c>
      <c r="E215" s="182" t="s">
        <v>4588</v>
      </c>
      <c r="F215" s="183" t="s">
        <v>4589</v>
      </c>
      <c r="G215" s="184" t="s">
        <v>4365</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2289</v>
      </c>
    </row>
    <row r="216" spans="1:65" s="2" customFormat="1" ht="16.5" customHeight="1">
      <c r="A216" s="37"/>
      <c r="B216" s="38"/>
      <c r="C216" s="181" t="s">
        <v>1534</v>
      </c>
      <c r="D216" s="181" t="s">
        <v>199</v>
      </c>
      <c r="E216" s="182" t="s">
        <v>4590</v>
      </c>
      <c r="F216" s="183" t="s">
        <v>4591</v>
      </c>
      <c r="G216" s="184" t="s">
        <v>4365</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2297</v>
      </c>
    </row>
    <row r="217" spans="1:65" s="2" customFormat="1" ht="16.5" customHeight="1">
      <c r="A217" s="37"/>
      <c r="B217" s="38"/>
      <c r="C217" s="181" t="s">
        <v>1539</v>
      </c>
      <c r="D217" s="181" t="s">
        <v>199</v>
      </c>
      <c r="E217" s="182" t="s">
        <v>4592</v>
      </c>
      <c r="F217" s="183" t="s">
        <v>4593</v>
      </c>
      <c r="G217" s="184" t="s">
        <v>4365</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2307</v>
      </c>
    </row>
    <row r="218" spans="1:65" s="2" customFormat="1" ht="16.5" customHeight="1">
      <c r="A218" s="37"/>
      <c r="B218" s="38"/>
      <c r="C218" s="181" t="s">
        <v>1544</v>
      </c>
      <c r="D218" s="181" t="s">
        <v>199</v>
      </c>
      <c r="E218" s="182" t="s">
        <v>4594</v>
      </c>
      <c r="F218" s="183" t="s">
        <v>4595</v>
      </c>
      <c r="G218" s="184" t="s">
        <v>4365</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2319</v>
      </c>
    </row>
    <row r="219" spans="1:65" s="2" customFormat="1" ht="16.5" customHeight="1">
      <c r="A219" s="37"/>
      <c r="B219" s="38"/>
      <c r="C219" s="181" t="s">
        <v>1551</v>
      </c>
      <c r="D219" s="181" t="s">
        <v>199</v>
      </c>
      <c r="E219" s="182" t="s">
        <v>4596</v>
      </c>
      <c r="F219" s="183" t="s">
        <v>4597</v>
      </c>
      <c r="G219" s="184" t="s">
        <v>4365</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2327</v>
      </c>
    </row>
    <row r="220" spans="1:65" s="2" customFormat="1" ht="16.5" customHeight="1">
      <c r="A220" s="37"/>
      <c r="B220" s="38"/>
      <c r="C220" s="181" t="s">
        <v>1559</v>
      </c>
      <c r="D220" s="181" t="s">
        <v>199</v>
      </c>
      <c r="E220" s="182" t="s">
        <v>4598</v>
      </c>
      <c r="F220" s="183" t="s">
        <v>4599</v>
      </c>
      <c r="G220" s="184" t="s">
        <v>4365</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2336</v>
      </c>
    </row>
    <row r="221" spans="1:65" s="2" customFormat="1" ht="16.5" customHeight="1">
      <c r="A221" s="37"/>
      <c r="B221" s="38"/>
      <c r="C221" s="181" t="s">
        <v>1567</v>
      </c>
      <c r="D221" s="181" t="s">
        <v>199</v>
      </c>
      <c r="E221" s="182" t="s">
        <v>4600</v>
      </c>
      <c r="F221" s="183" t="s">
        <v>4589</v>
      </c>
      <c r="G221" s="184" t="s">
        <v>4365</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2344</v>
      </c>
    </row>
    <row r="222" spans="1:65" s="2" customFormat="1" ht="16.5" customHeight="1">
      <c r="A222" s="37"/>
      <c r="B222" s="38"/>
      <c r="C222" s="181" t="s">
        <v>1573</v>
      </c>
      <c r="D222" s="181" t="s">
        <v>199</v>
      </c>
      <c r="E222" s="182" t="s">
        <v>4601</v>
      </c>
      <c r="F222" s="183" t="s">
        <v>4602</v>
      </c>
      <c r="G222" s="184" t="s">
        <v>4365</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2362</v>
      </c>
    </row>
    <row r="223" spans="1:65" s="2" customFormat="1" ht="16.5" customHeight="1">
      <c r="A223" s="37"/>
      <c r="B223" s="38"/>
      <c r="C223" s="181" t="s">
        <v>1583</v>
      </c>
      <c r="D223" s="181" t="s">
        <v>199</v>
      </c>
      <c r="E223" s="182" t="s">
        <v>4603</v>
      </c>
      <c r="F223" s="183" t="s">
        <v>4604</v>
      </c>
      <c r="G223" s="184" t="s">
        <v>4365</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2375</v>
      </c>
    </row>
    <row r="224" spans="1:65" s="2" customFormat="1" ht="16.5" customHeight="1">
      <c r="A224" s="37"/>
      <c r="B224" s="38"/>
      <c r="C224" s="181" t="s">
        <v>1588</v>
      </c>
      <c r="D224" s="181" t="s">
        <v>199</v>
      </c>
      <c r="E224" s="182" t="s">
        <v>4605</v>
      </c>
      <c r="F224" s="183" t="s">
        <v>4606</v>
      </c>
      <c r="G224" s="184" t="s">
        <v>4365</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2387</v>
      </c>
    </row>
    <row r="225" spans="1:65" s="2" customFormat="1" ht="16.5" customHeight="1">
      <c r="A225" s="37"/>
      <c r="B225" s="38"/>
      <c r="C225" s="181" t="s">
        <v>1595</v>
      </c>
      <c r="D225" s="181" t="s">
        <v>199</v>
      </c>
      <c r="E225" s="182" t="s">
        <v>4607</v>
      </c>
      <c r="F225" s="183" t="s">
        <v>4608</v>
      </c>
      <c r="G225" s="184" t="s">
        <v>4365</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2397</v>
      </c>
    </row>
    <row r="226" spans="1:65" s="2" customFormat="1" ht="16.5" customHeight="1">
      <c r="A226" s="37"/>
      <c r="B226" s="38"/>
      <c r="C226" s="181" t="s">
        <v>1600</v>
      </c>
      <c r="D226" s="181" t="s">
        <v>199</v>
      </c>
      <c r="E226" s="182" t="s">
        <v>4609</v>
      </c>
      <c r="F226" s="183" t="s">
        <v>4595</v>
      </c>
      <c r="G226" s="184" t="s">
        <v>4365</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2407</v>
      </c>
    </row>
    <row r="227" spans="1:65" s="2" customFormat="1" ht="16.5" customHeight="1">
      <c r="A227" s="37"/>
      <c r="B227" s="38"/>
      <c r="C227" s="181" t="s">
        <v>1604</v>
      </c>
      <c r="D227" s="181" t="s">
        <v>199</v>
      </c>
      <c r="E227" s="182" t="s">
        <v>4610</v>
      </c>
      <c r="F227" s="183" t="s">
        <v>4597</v>
      </c>
      <c r="G227" s="184" t="s">
        <v>4365</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2421</v>
      </c>
    </row>
    <row r="228" spans="1:65" s="2" customFormat="1" ht="16.5" customHeight="1">
      <c r="A228" s="37"/>
      <c r="B228" s="38"/>
      <c r="C228" s="181" t="s">
        <v>1609</v>
      </c>
      <c r="D228" s="181" t="s">
        <v>199</v>
      </c>
      <c r="E228" s="182" t="s">
        <v>4611</v>
      </c>
      <c r="F228" s="183" t="s">
        <v>4599</v>
      </c>
      <c r="G228" s="184" t="s">
        <v>4365</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2431</v>
      </c>
    </row>
    <row r="229" spans="1:65" s="2" customFormat="1" ht="16.5" customHeight="1">
      <c r="A229" s="37"/>
      <c r="B229" s="38"/>
      <c r="C229" s="181" t="s">
        <v>1614</v>
      </c>
      <c r="D229" s="181" t="s">
        <v>199</v>
      </c>
      <c r="E229" s="182" t="s">
        <v>4612</v>
      </c>
      <c r="F229" s="183" t="s">
        <v>4613</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2441</v>
      </c>
    </row>
    <row r="230" spans="1:65" s="2" customFormat="1" ht="16.5" customHeight="1">
      <c r="A230" s="37"/>
      <c r="B230" s="38"/>
      <c r="C230" s="181" t="s">
        <v>21</v>
      </c>
      <c r="D230" s="181" t="s">
        <v>199</v>
      </c>
      <c r="E230" s="182" t="s">
        <v>4614</v>
      </c>
      <c r="F230" s="183" t="s">
        <v>4615</v>
      </c>
      <c r="G230" s="184" t="s">
        <v>4365</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2452</v>
      </c>
    </row>
    <row r="231" spans="1:65" s="2" customFormat="1" ht="16.5" customHeight="1">
      <c r="A231" s="37"/>
      <c r="B231" s="38"/>
      <c r="C231" s="181" t="s">
        <v>1636</v>
      </c>
      <c r="D231" s="181" t="s">
        <v>199</v>
      </c>
      <c r="E231" s="182" t="s">
        <v>4616</v>
      </c>
      <c r="F231" s="183" t="s">
        <v>4617</v>
      </c>
      <c r="G231" s="184" t="s">
        <v>4365</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2461</v>
      </c>
    </row>
    <row r="232" spans="1:65" s="2" customFormat="1" ht="16.5" customHeight="1">
      <c r="A232" s="37"/>
      <c r="B232" s="38"/>
      <c r="C232" s="181" t="s">
        <v>1640</v>
      </c>
      <c r="D232" s="181" t="s">
        <v>199</v>
      </c>
      <c r="E232" s="182" t="s">
        <v>4618</v>
      </c>
      <c r="F232" s="183" t="s">
        <v>4619</v>
      </c>
      <c r="G232" s="184" t="s">
        <v>4365</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2472</v>
      </c>
    </row>
    <row r="233" spans="1:65" s="2" customFormat="1" ht="16.5" customHeight="1">
      <c r="A233" s="37"/>
      <c r="B233" s="38"/>
      <c r="C233" s="181" t="s">
        <v>1666</v>
      </c>
      <c r="D233" s="181" t="s">
        <v>199</v>
      </c>
      <c r="E233" s="182" t="s">
        <v>4620</v>
      </c>
      <c r="F233" s="183" t="s">
        <v>4621</v>
      </c>
      <c r="G233" s="184" t="s">
        <v>4365</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2489</v>
      </c>
    </row>
    <row r="234" spans="1:65" s="2" customFormat="1" ht="16.5" customHeight="1">
      <c r="A234" s="37"/>
      <c r="B234" s="38"/>
      <c r="C234" s="181" t="s">
        <v>1671</v>
      </c>
      <c r="D234" s="181" t="s">
        <v>199</v>
      </c>
      <c r="E234" s="182" t="s">
        <v>4622</v>
      </c>
      <c r="F234" s="183" t="s">
        <v>4623</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2504</v>
      </c>
    </row>
    <row r="235" spans="1:65" s="2" customFormat="1" ht="16.5" customHeight="1">
      <c r="A235" s="37"/>
      <c r="B235" s="38"/>
      <c r="C235" s="181" t="s">
        <v>1680</v>
      </c>
      <c r="D235" s="181" t="s">
        <v>199</v>
      </c>
      <c r="E235" s="182" t="s">
        <v>4624</v>
      </c>
      <c r="F235" s="183" t="s">
        <v>4621</v>
      </c>
      <c r="G235" s="184" t="s">
        <v>4365</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2510</v>
      </c>
    </row>
    <row r="236" spans="1:65" s="2" customFormat="1" ht="16.5" customHeight="1">
      <c r="A236" s="37"/>
      <c r="B236" s="38"/>
      <c r="C236" s="181" t="s">
        <v>1690</v>
      </c>
      <c r="D236" s="181" t="s">
        <v>199</v>
      </c>
      <c r="E236" s="182" t="s">
        <v>4625</v>
      </c>
      <c r="F236" s="183" t="s">
        <v>4626</v>
      </c>
      <c r="G236" s="184" t="s">
        <v>4365</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2518</v>
      </c>
    </row>
    <row r="237" spans="1:65" s="2" customFormat="1" ht="16.5" customHeight="1">
      <c r="A237" s="37"/>
      <c r="B237" s="38"/>
      <c r="C237" s="181" t="s">
        <v>1697</v>
      </c>
      <c r="D237" s="181" t="s">
        <v>199</v>
      </c>
      <c r="E237" s="182" t="s">
        <v>4627</v>
      </c>
      <c r="F237" s="183" t="s">
        <v>4628</v>
      </c>
      <c r="G237" s="184" t="s">
        <v>4365</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2526</v>
      </c>
    </row>
    <row r="238" spans="1:65" s="2" customFormat="1" ht="16.5" customHeight="1">
      <c r="A238" s="37"/>
      <c r="B238" s="38"/>
      <c r="C238" s="181" t="s">
        <v>1702</v>
      </c>
      <c r="D238" s="181" t="s">
        <v>199</v>
      </c>
      <c r="E238" s="182" t="s">
        <v>4629</v>
      </c>
      <c r="F238" s="183" t="s">
        <v>4630</v>
      </c>
      <c r="G238" s="184" t="s">
        <v>4365</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2530</v>
      </c>
    </row>
    <row r="239" spans="1:65" s="2" customFormat="1" ht="16.5" customHeight="1">
      <c r="A239" s="37"/>
      <c r="B239" s="38"/>
      <c r="C239" s="181" t="s">
        <v>1714</v>
      </c>
      <c r="D239" s="181" t="s">
        <v>199</v>
      </c>
      <c r="E239" s="182" t="s">
        <v>4631</v>
      </c>
      <c r="F239" s="183" t="s">
        <v>4632</v>
      </c>
      <c r="G239" s="184" t="s">
        <v>4365</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2537</v>
      </c>
    </row>
    <row r="240" spans="1:65" s="2" customFormat="1" ht="16.5" customHeight="1">
      <c r="A240" s="37"/>
      <c r="B240" s="38"/>
      <c r="C240" s="181" t="s">
        <v>1720</v>
      </c>
      <c r="D240" s="181" t="s">
        <v>199</v>
      </c>
      <c r="E240" s="182" t="s">
        <v>4633</v>
      </c>
      <c r="F240" s="183" t="s">
        <v>4634</v>
      </c>
      <c r="G240" s="184" t="s">
        <v>4365</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2549</v>
      </c>
    </row>
    <row r="241" spans="1:65" s="2" customFormat="1" ht="16.5" customHeight="1">
      <c r="A241" s="37"/>
      <c r="B241" s="38"/>
      <c r="C241" s="181" t="s">
        <v>1727</v>
      </c>
      <c r="D241" s="181" t="s">
        <v>199</v>
      </c>
      <c r="E241" s="182" t="s">
        <v>4635</v>
      </c>
      <c r="F241" s="183" t="s">
        <v>4636</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2563</v>
      </c>
    </row>
    <row r="242" spans="1:65" s="2" customFormat="1" ht="16.5" customHeight="1">
      <c r="A242" s="37"/>
      <c r="B242" s="38"/>
      <c r="C242" s="181" t="s">
        <v>1737</v>
      </c>
      <c r="D242" s="181" t="s">
        <v>199</v>
      </c>
      <c r="E242" s="182" t="s">
        <v>4637</v>
      </c>
      <c r="F242" s="183" t="s">
        <v>4638</v>
      </c>
      <c r="G242" s="184" t="s">
        <v>4365</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2581</v>
      </c>
    </row>
    <row r="243" spans="1:65" s="2" customFormat="1" ht="16.5" customHeight="1">
      <c r="A243" s="37"/>
      <c r="B243" s="38"/>
      <c r="C243" s="181" t="s">
        <v>1750</v>
      </c>
      <c r="D243" s="181" t="s">
        <v>199</v>
      </c>
      <c r="E243" s="182" t="s">
        <v>4639</v>
      </c>
      <c r="F243" s="183" t="s">
        <v>4640</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2592</v>
      </c>
    </row>
    <row r="244" spans="1:65" s="2" customFormat="1" ht="16.5" customHeight="1">
      <c r="A244" s="37"/>
      <c r="B244" s="38"/>
      <c r="C244" s="181" t="s">
        <v>1755</v>
      </c>
      <c r="D244" s="181" t="s">
        <v>199</v>
      </c>
      <c r="E244" s="182" t="s">
        <v>4641</v>
      </c>
      <c r="F244" s="183" t="s">
        <v>4642</v>
      </c>
      <c r="G244" s="184" t="s">
        <v>4365</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2603</v>
      </c>
    </row>
    <row r="245" spans="1:65" s="2" customFormat="1" ht="16.5" customHeight="1">
      <c r="A245" s="37"/>
      <c r="B245" s="38"/>
      <c r="C245" s="181" t="s">
        <v>1760</v>
      </c>
      <c r="D245" s="181" t="s">
        <v>199</v>
      </c>
      <c r="E245" s="182" t="s">
        <v>4643</v>
      </c>
      <c r="F245" s="183" t="s">
        <v>4644</v>
      </c>
      <c r="G245" s="184" t="s">
        <v>4365</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2614</v>
      </c>
    </row>
    <row r="246" spans="1:65" s="2" customFormat="1" ht="16.5" customHeight="1">
      <c r="A246" s="37"/>
      <c r="B246" s="38"/>
      <c r="C246" s="181" t="s">
        <v>1769</v>
      </c>
      <c r="D246" s="181" t="s">
        <v>199</v>
      </c>
      <c r="E246" s="182" t="s">
        <v>4645</v>
      </c>
      <c r="F246" s="183" t="s">
        <v>4646</v>
      </c>
      <c r="G246" s="184" t="s">
        <v>4365</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2625</v>
      </c>
    </row>
    <row r="247" spans="1:65" s="2" customFormat="1" ht="16.5" customHeight="1">
      <c r="A247" s="37"/>
      <c r="B247" s="38"/>
      <c r="C247" s="181" t="s">
        <v>1784</v>
      </c>
      <c r="D247" s="181" t="s">
        <v>199</v>
      </c>
      <c r="E247" s="182" t="s">
        <v>4647</v>
      </c>
      <c r="F247" s="183" t="s">
        <v>4648</v>
      </c>
      <c r="G247" s="184" t="s">
        <v>4365</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2635</v>
      </c>
    </row>
    <row r="248" spans="1:65" s="2" customFormat="1" ht="16.5" customHeight="1">
      <c r="A248" s="37"/>
      <c r="B248" s="38"/>
      <c r="C248" s="181" t="s">
        <v>1792</v>
      </c>
      <c r="D248" s="181" t="s">
        <v>199</v>
      </c>
      <c r="E248" s="182" t="s">
        <v>4649</v>
      </c>
      <c r="F248" s="183" t="s">
        <v>4650</v>
      </c>
      <c r="G248" s="184" t="s">
        <v>4365</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2645</v>
      </c>
    </row>
    <row r="249" spans="1:65" s="2" customFormat="1" ht="16.5" customHeight="1">
      <c r="A249" s="37"/>
      <c r="B249" s="38"/>
      <c r="C249" s="181" t="s">
        <v>1799</v>
      </c>
      <c r="D249" s="181" t="s">
        <v>199</v>
      </c>
      <c r="E249" s="182" t="s">
        <v>4651</v>
      </c>
      <c r="F249" s="183" t="s">
        <v>4652</v>
      </c>
      <c r="G249" s="184" t="s">
        <v>4584</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2654</v>
      </c>
    </row>
    <row r="250" spans="1:65" s="2" customFormat="1" ht="24.2" customHeight="1">
      <c r="A250" s="37"/>
      <c r="B250" s="38"/>
      <c r="C250" s="181" t="s">
        <v>1804</v>
      </c>
      <c r="D250" s="181" t="s">
        <v>199</v>
      </c>
      <c r="E250" s="182" t="s">
        <v>4653</v>
      </c>
      <c r="F250" s="183" t="s">
        <v>4654</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2665</v>
      </c>
    </row>
    <row r="251" spans="1:65" s="2" customFormat="1" ht="16.5" customHeight="1">
      <c r="A251" s="37"/>
      <c r="B251" s="38"/>
      <c r="C251" s="181" t="s">
        <v>1823</v>
      </c>
      <c r="D251" s="181" t="s">
        <v>199</v>
      </c>
      <c r="E251" s="182" t="s">
        <v>4655</v>
      </c>
      <c r="F251" s="183" t="s">
        <v>4656</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2679</v>
      </c>
    </row>
    <row r="252" spans="1:65" s="2" customFormat="1" ht="16.5" customHeight="1">
      <c r="A252" s="37"/>
      <c r="B252" s="38"/>
      <c r="C252" s="181" t="s">
        <v>1827</v>
      </c>
      <c r="D252" s="181" t="s">
        <v>199</v>
      </c>
      <c r="E252" s="182" t="s">
        <v>4657</v>
      </c>
      <c r="F252" s="183" t="s">
        <v>4658</v>
      </c>
      <c r="G252" s="184" t="s">
        <v>4659</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2692</v>
      </c>
    </row>
    <row r="253" spans="1:65" s="2" customFormat="1" ht="16.5" customHeight="1">
      <c r="A253" s="37"/>
      <c r="B253" s="38"/>
      <c r="C253" s="181" t="s">
        <v>1831</v>
      </c>
      <c r="D253" s="181" t="s">
        <v>199</v>
      </c>
      <c r="E253" s="182" t="s">
        <v>4660</v>
      </c>
      <c r="F253" s="183" t="s">
        <v>4661</v>
      </c>
      <c r="G253" s="184" t="s">
        <v>4365</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2704</v>
      </c>
    </row>
    <row r="254" spans="1:65" s="2" customFormat="1" ht="16.5" customHeight="1">
      <c r="A254" s="37"/>
      <c r="B254" s="38"/>
      <c r="C254" s="181" t="s">
        <v>1835</v>
      </c>
      <c r="D254" s="181" t="s">
        <v>199</v>
      </c>
      <c r="E254" s="182" t="s">
        <v>4662</v>
      </c>
      <c r="F254" s="183" t="s">
        <v>4663</v>
      </c>
      <c r="G254" s="184" t="s">
        <v>4365</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2714</v>
      </c>
    </row>
    <row r="255" spans="1:65" s="2" customFormat="1" ht="16.5" customHeight="1">
      <c r="A255" s="37"/>
      <c r="B255" s="38"/>
      <c r="C255" s="181" t="s">
        <v>1839</v>
      </c>
      <c r="D255" s="181" t="s">
        <v>199</v>
      </c>
      <c r="E255" s="182" t="s">
        <v>4664</v>
      </c>
      <c r="F255" s="183" t="s">
        <v>4579</v>
      </c>
      <c r="G255" s="184" t="s">
        <v>4365</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2725</v>
      </c>
    </row>
    <row r="256" spans="1:65" s="2" customFormat="1" ht="16.5" customHeight="1">
      <c r="A256" s="37"/>
      <c r="B256" s="38"/>
      <c r="C256" s="181" t="s">
        <v>1852</v>
      </c>
      <c r="D256" s="181" t="s">
        <v>199</v>
      </c>
      <c r="E256" s="182" t="s">
        <v>4665</v>
      </c>
      <c r="F256" s="183" t="s">
        <v>4415</v>
      </c>
      <c r="G256" s="184" t="s">
        <v>4365</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2736</v>
      </c>
    </row>
    <row r="257" spans="1:65" s="2" customFormat="1" ht="16.5" customHeight="1">
      <c r="A257" s="37"/>
      <c r="B257" s="38"/>
      <c r="C257" s="181" t="s">
        <v>1856</v>
      </c>
      <c r="D257" s="181" t="s">
        <v>199</v>
      </c>
      <c r="E257" s="182" t="s">
        <v>4666</v>
      </c>
      <c r="F257" s="183" t="s">
        <v>4417</v>
      </c>
      <c r="G257" s="184" t="s">
        <v>4365</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2745</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GKv0HgCATuZlQa0T+cOCbDwqCtZXgpt9a2RQJkkznytrQ4rqLBFR3U3spWPOfdrIZISnw4dwEDTnDfgADPPTQA==" saltValue="KecfFSWgU/6e5M3vXdOduizXE26RltzlcXPSjDOt0X7acGzUtmXV2TyLg0jdXUx3cx78VQ9UGAGykgc+vyl+Kg=="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4667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4668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4669</v>
      </c>
      <c r="E64" s="146"/>
      <c r="F64" s="146"/>
      <c r="G64" s="146"/>
      <c r="H64" s="146"/>
      <c r="I64" s="146"/>
      <c r="J64" s="147">
        <f>J123</f>
        <v>0</v>
      </c>
      <c r="K64" s="144"/>
      <c r="L64" s="148"/>
    </row>
    <row r="65" spans="2:12" s="10" customFormat="1" ht="19.899999999999999" customHeight="1">
      <c r="B65" s="149"/>
      <c r="C65" s="100"/>
      <c r="D65" s="150" t="s">
        <v>4670</v>
      </c>
      <c r="E65" s="151"/>
      <c r="F65" s="151"/>
      <c r="G65" s="151"/>
      <c r="H65" s="151"/>
      <c r="I65" s="151"/>
      <c r="J65" s="152">
        <f>J124</f>
        <v>0</v>
      </c>
      <c r="K65" s="100"/>
      <c r="L65" s="153"/>
    </row>
    <row r="66" spans="2:12" s="10" customFormat="1" ht="19.899999999999999" customHeight="1">
      <c r="B66" s="149"/>
      <c r="C66" s="100"/>
      <c r="D66" s="150" t="s">
        <v>4671</v>
      </c>
      <c r="E66" s="151"/>
      <c r="F66" s="151"/>
      <c r="G66" s="151"/>
      <c r="H66" s="151"/>
      <c r="I66" s="151"/>
      <c r="J66" s="152">
        <f>J130</f>
        <v>0</v>
      </c>
      <c r="K66" s="100"/>
      <c r="L66" s="153"/>
    </row>
    <row r="67" spans="2:12" s="10" customFormat="1" ht="19.899999999999999" customHeight="1">
      <c r="B67" s="149"/>
      <c r="C67" s="100"/>
      <c r="D67" s="150" t="s">
        <v>4672</v>
      </c>
      <c r="E67" s="151"/>
      <c r="F67" s="151"/>
      <c r="G67" s="151"/>
      <c r="H67" s="151"/>
      <c r="I67" s="151"/>
      <c r="J67" s="152">
        <f>J136</f>
        <v>0</v>
      </c>
      <c r="K67" s="100"/>
      <c r="L67" s="153"/>
    </row>
    <row r="68" spans="2:12" s="10" customFormat="1" ht="19.899999999999999" customHeight="1">
      <c r="B68" s="149"/>
      <c r="C68" s="100"/>
      <c r="D68" s="150" t="s">
        <v>4673</v>
      </c>
      <c r="E68" s="151"/>
      <c r="F68" s="151"/>
      <c r="G68" s="151"/>
      <c r="H68" s="151"/>
      <c r="I68" s="151"/>
      <c r="J68" s="152">
        <f>J141</f>
        <v>0</v>
      </c>
      <c r="K68" s="100"/>
      <c r="L68" s="153"/>
    </row>
    <row r="69" spans="2:12" s="10" customFormat="1" ht="19.899999999999999" customHeight="1">
      <c r="B69" s="149"/>
      <c r="C69" s="100"/>
      <c r="D69" s="150" t="s">
        <v>4674</v>
      </c>
      <c r="E69" s="151"/>
      <c r="F69" s="151"/>
      <c r="G69" s="151"/>
      <c r="H69" s="151"/>
      <c r="I69" s="151"/>
      <c r="J69" s="152">
        <f>J147</f>
        <v>0</v>
      </c>
      <c r="K69" s="100"/>
      <c r="L69" s="153"/>
    </row>
    <row r="70" spans="2:12" s="10" customFormat="1" ht="19.899999999999999" customHeight="1">
      <c r="B70" s="149"/>
      <c r="C70" s="100"/>
      <c r="D70" s="150" t="s">
        <v>4675</v>
      </c>
      <c r="E70" s="151"/>
      <c r="F70" s="151"/>
      <c r="G70" s="151"/>
      <c r="H70" s="151"/>
      <c r="I70" s="151"/>
      <c r="J70" s="152">
        <f>J157</f>
        <v>0</v>
      </c>
      <c r="K70" s="100"/>
      <c r="L70" s="153"/>
    </row>
    <row r="71" spans="2:12" s="10" customFormat="1" ht="19.899999999999999" customHeight="1">
      <c r="B71" s="149"/>
      <c r="C71" s="100"/>
      <c r="D71" s="150" t="s">
        <v>4676</v>
      </c>
      <c r="E71" s="151"/>
      <c r="F71" s="151"/>
      <c r="G71" s="151"/>
      <c r="H71" s="151"/>
      <c r="I71" s="151"/>
      <c r="J71" s="152">
        <f>J160</f>
        <v>0</v>
      </c>
      <c r="K71" s="100"/>
      <c r="L71" s="153"/>
    </row>
    <row r="72" spans="2:12" s="9" customFormat="1" ht="24.95" customHeight="1">
      <c r="B72" s="143"/>
      <c r="C72" s="144"/>
      <c r="D72" s="145" t="s">
        <v>4677</v>
      </c>
      <c r="E72" s="146"/>
      <c r="F72" s="146"/>
      <c r="G72" s="146"/>
      <c r="H72" s="146"/>
      <c r="I72" s="146"/>
      <c r="J72" s="147">
        <f>J165</f>
        <v>0</v>
      </c>
      <c r="K72" s="144"/>
      <c r="L72" s="148"/>
    </row>
    <row r="73" spans="2:12" s="10" customFormat="1" ht="19.899999999999999" customHeight="1">
      <c r="B73" s="149"/>
      <c r="C73" s="100"/>
      <c r="D73" s="150" t="s">
        <v>4678</v>
      </c>
      <c r="E73" s="151"/>
      <c r="F73" s="151"/>
      <c r="G73" s="151"/>
      <c r="H73" s="151"/>
      <c r="I73" s="151"/>
      <c r="J73" s="152">
        <f>J166</f>
        <v>0</v>
      </c>
      <c r="K73" s="100"/>
      <c r="L73" s="153"/>
    </row>
    <row r="74" spans="2:12" s="10" customFormat="1" ht="19.899999999999999" customHeight="1">
      <c r="B74" s="149"/>
      <c r="C74" s="100"/>
      <c r="D74" s="150" t="s">
        <v>4679</v>
      </c>
      <c r="E74" s="151"/>
      <c r="F74" s="151"/>
      <c r="G74" s="151"/>
      <c r="H74" s="151"/>
      <c r="I74" s="151"/>
      <c r="J74" s="152">
        <f>J181</f>
        <v>0</v>
      </c>
      <c r="K74" s="100"/>
      <c r="L74" s="153"/>
    </row>
    <row r="75" spans="2:12" s="10" customFormat="1" ht="19.899999999999999" customHeight="1">
      <c r="B75" s="149"/>
      <c r="C75" s="100"/>
      <c r="D75" s="150" t="s">
        <v>4680</v>
      </c>
      <c r="E75" s="151"/>
      <c r="F75" s="151"/>
      <c r="G75" s="151"/>
      <c r="H75" s="151"/>
      <c r="I75" s="151"/>
      <c r="J75" s="152">
        <f>J195</f>
        <v>0</v>
      </c>
      <c r="K75" s="100"/>
      <c r="L75" s="153"/>
    </row>
    <row r="76" spans="2:12" s="9" customFormat="1" ht="24.95" customHeight="1">
      <c r="B76" s="143"/>
      <c r="C76" s="144"/>
      <c r="D76" s="145" t="s">
        <v>4681</v>
      </c>
      <c r="E76" s="146"/>
      <c r="F76" s="146"/>
      <c r="G76" s="146"/>
      <c r="H76" s="146"/>
      <c r="I76" s="146"/>
      <c r="J76" s="147">
        <f>J201</f>
        <v>0</v>
      </c>
      <c r="K76" s="144"/>
      <c r="L76" s="148"/>
    </row>
    <row r="77" spans="2:12" s="10" customFormat="1" ht="19.899999999999999" customHeight="1">
      <c r="B77" s="149"/>
      <c r="C77" s="100"/>
      <c r="D77" s="150" t="s">
        <v>4682</v>
      </c>
      <c r="E77" s="151"/>
      <c r="F77" s="151"/>
      <c r="G77" s="151"/>
      <c r="H77" s="151"/>
      <c r="I77" s="151"/>
      <c r="J77" s="152">
        <f>J202</f>
        <v>0</v>
      </c>
      <c r="K77" s="100"/>
      <c r="L77" s="153"/>
    </row>
    <row r="78" spans="2:12" s="10" customFormat="1" ht="19.899999999999999" customHeight="1">
      <c r="B78" s="149"/>
      <c r="C78" s="100"/>
      <c r="D78" s="150" t="s">
        <v>4683</v>
      </c>
      <c r="E78" s="151"/>
      <c r="F78" s="151"/>
      <c r="G78" s="151"/>
      <c r="H78" s="151"/>
      <c r="I78" s="151"/>
      <c r="J78" s="152">
        <f>J210</f>
        <v>0</v>
      </c>
      <c r="K78" s="100"/>
      <c r="L78" s="153"/>
    </row>
    <row r="79" spans="2:12" s="10" customFormat="1" ht="19.899999999999999" customHeight="1">
      <c r="B79" s="149"/>
      <c r="C79" s="100"/>
      <c r="D79" s="150" t="s">
        <v>4684</v>
      </c>
      <c r="E79" s="151"/>
      <c r="F79" s="151"/>
      <c r="G79" s="151"/>
      <c r="H79" s="151"/>
      <c r="I79" s="151"/>
      <c r="J79" s="152">
        <f>J215</f>
        <v>0</v>
      </c>
      <c r="K79" s="100"/>
      <c r="L79" s="153"/>
    </row>
    <row r="80" spans="2:12" s="9" customFormat="1" ht="24.95" customHeight="1">
      <c r="B80" s="143"/>
      <c r="C80" s="144"/>
      <c r="D80" s="145" t="s">
        <v>4685</v>
      </c>
      <c r="E80" s="146"/>
      <c r="F80" s="146"/>
      <c r="G80" s="146"/>
      <c r="H80" s="146"/>
      <c r="I80" s="146"/>
      <c r="J80" s="147">
        <f>J219</f>
        <v>0</v>
      </c>
      <c r="K80" s="144"/>
      <c r="L80" s="148"/>
    </row>
    <row r="81" spans="2:12" s="10" customFormat="1" ht="19.899999999999999" customHeight="1">
      <c r="B81" s="149"/>
      <c r="C81" s="100"/>
      <c r="D81" s="150" t="s">
        <v>4686</v>
      </c>
      <c r="E81" s="151"/>
      <c r="F81" s="151"/>
      <c r="G81" s="151"/>
      <c r="H81" s="151"/>
      <c r="I81" s="151"/>
      <c r="J81" s="152">
        <f>J220</f>
        <v>0</v>
      </c>
      <c r="K81" s="100"/>
      <c r="L81" s="153"/>
    </row>
    <row r="82" spans="2:12" s="10" customFormat="1" ht="19.899999999999999" customHeight="1">
      <c r="B82" s="149"/>
      <c r="C82" s="100"/>
      <c r="D82" s="150" t="s">
        <v>4687</v>
      </c>
      <c r="E82" s="151"/>
      <c r="F82" s="151"/>
      <c r="G82" s="151"/>
      <c r="H82" s="151"/>
      <c r="I82" s="151"/>
      <c r="J82" s="152">
        <f>J237</f>
        <v>0</v>
      </c>
      <c r="K82" s="100"/>
      <c r="L82" s="153"/>
    </row>
    <row r="83" spans="2:12" s="10" customFormat="1" ht="19.899999999999999" customHeight="1">
      <c r="B83" s="149"/>
      <c r="C83" s="100"/>
      <c r="D83" s="150" t="s">
        <v>4688</v>
      </c>
      <c r="E83" s="151"/>
      <c r="F83" s="151"/>
      <c r="G83" s="151"/>
      <c r="H83" s="151"/>
      <c r="I83" s="151"/>
      <c r="J83" s="152">
        <f>J243</f>
        <v>0</v>
      </c>
      <c r="K83" s="100"/>
      <c r="L83" s="153"/>
    </row>
    <row r="84" spans="2:12" s="9" customFormat="1" ht="24.95" customHeight="1">
      <c r="B84" s="143"/>
      <c r="C84" s="144"/>
      <c r="D84" s="145" t="s">
        <v>4689</v>
      </c>
      <c r="E84" s="146"/>
      <c r="F84" s="146"/>
      <c r="G84" s="146"/>
      <c r="H84" s="146"/>
      <c r="I84" s="146"/>
      <c r="J84" s="147">
        <f>J248</f>
        <v>0</v>
      </c>
      <c r="K84" s="144"/>
      <c r="L84" s="148"/>
    </row>
    <row r="85" spans="2:12" s="10" customFormat="1" ht="19.899999999999999" customHeight="1">
      <c r="B85" s="149"/>
      <c r="C85" s="100"/>
      <c r="D85" s="150" t="s">
        <v>4690</v>
      </c>
      <c r="E85" s="151"/>
      <c r="F85" s="151"/>
      <c r="G85" s="151"/>
      <c r="H85" s="151"/>
      <c r="I85" s="151"/>
      <c r="J85" s="152">
        <f>J249</f>
        <v>0</v>
      </c>
      <c r="K85" s="100"/>
      <c r="L85" s="153"/>
    </row>
    <row r="86" spans="2:12" s="10" customFormat="1" ht="19.899999999999999" customHeight="1">
      <c r="B86" s="149"/>
      <c r="C86" s="100"/>
      <c r="D86" s="150" t="s">
        <v>4691</v>
      </c>
      <c r="E86" s="151"/>
      <c r="F86" s="151"/>
      <c r="G86" s="151"/>
      <c r="H86" s="151"/>
      <c r="I86" s="151"/>
      <c r="J86" s="152">
        <f>J259</f>
        <v>0</v>
      </c>
      <c r="K86" s="100"/>
      <c r="L86" s="153"/>
    </row>
    <row r="87" spans="2:12" s="10" customFormat="1" ht="19.899999999999999" customHeight="1">
      <c r="B87" s="149"/>
      <c r="C87" s="100"/>
      <c r="D87" s="150" t="s">
        <v>4692</v>
      </c>
      <c r="E87" s="151"/>
      <c r="F87" s="151"/>
      <c r="G87" s="151"/>
      <c r="H87" s="151"/>
      <c r="I87" s="151"/>
      <c r="J87" s="152">
        <f>J262</f>
        <v>0</v>
      </c>
      <c r="K87" s="100"/>
      <c r="L87" s="153"/>
    </row>
    <row r="88" spans="2:12" s="9" customFormat="1" ht="24.95" customHeight="1">
      <c r="B88" s="143"/>
      <c r="C88" s="144"/>
      <c r="D88" s="145" t="s">
        <v>4693</v>
      </c>
      <c r="E88" s="146"/>
      <c r="F88" s="146"/>
      <c r="G88" s="146"/>
      <c r="H88" s="146"/>
      <c r="I88" s="146"/>
      <c r="J88" s="147">
        <f>J266</f>
        <v>0</v>
      </c>
      <c r="K88" s="144"/>
      <c r="L88" s="148"/>
    </row>
    <row r="89" spans="2:12" s="10" customFormat="1" ht="19.899999999999999" customHeight="1">
      <c r="B89" s="149"/>
      <c r="C89" s="100"/>
      <c r="D89" s="150" t="s">
        <v>4694</v>
      </c>
      <c r="E89" s="151"/>
      <c r="F89" s="151"/>
      <c r="G89" s="151"/>
      <c r="H89" s="151"/>
      <c r="I89" s="151"/>
      <c r="J89" s="152">
        <f>J267</f>
        <v>0</v>
      </c>
      <c r="K89" s="100"/>
      <c r="L89" s="153"/>
    </row>
    <row r="90" spans="2:12" s="10" customFormat="1" ht="19.899999999999999" customHeight="1">
      <c r="B90" s="149"/>
      <c r="C90" s="100"/>
      <c r="D90" s="150" t="s">
        <v>4695</v>
      </c>
      <c r="E90" s="151"/>
      <c r="F90" s="151"/>
      <c r="G90" s="151"/>
      <c r="H90" s="151"/>
      <c r="I90" s="151"/>
      <c r="J90" s="152">
        <f>J279</f>
        <v>0</v>
      </c>
      <c r="K90" s="100"/>
      <c r="L90" s="153"/>
    </row>
    <row r="91" spans="2:12" s="9" customFormat="1" ht="24.95" customHeight="1">
      <c r="B91" s="143"/>
      <c r="C91" s="144"/>
      <c r="D91" s="145" t="s">
        <v>4696</v>
      </c>
      <c r="E91" s="146"/>
      <c r="F91" s="146"/>
      <c r="G91" s="146"/>
      <c r="H91" s="146"/>
      <c r="I91" s="146"/>
      <c r="J91" s="147">
        <f>J284</f>
        <v>0</v>
      </c>
      <c r="K91" s="144"/>
      <c r="L91" s="148"/>
    </row>
    <row r="92" spans="2:12" s="10" customFormat="1" ht="19.899999999999999" customHeight="1">
      <c r="B92" s="149"/>
      <c r="C92" s="100"/>
      <c r="D92" s="150" t="s">
        <v>4697</v>
      </c>
      <c r="E92" s="151"/>
      <c r="F92" s="151"/>
      <c r="G92" s="151"/>
      <c r="H92" s="151"/>
      <c r="I92" s="151"/>
      <c r="J92" s="152">
        <f>J285</f>
        <v>0</v>
      </c>
      <c r="K92" s="100"/>
      <c r="L92" s="153"/>
    </row>
    <row r="93" spans="2:12" s="10" customFormat="1" ht="19.899999999999999" customHeight="1">
      <c r="B93" s="149"/>
      <c r="C93" s="100"/>
      <c r="D93" s="150" t="s">
        <v>4698</v>
      </c>
      <c r="E93" s="151"/>
      <c r="F93" s="151"/>
      <c r="G93" s="151"/>
      <c r="H93" s="151"/>
      <c r="I93" s="151"/>
      <c r="J93" s="152">
        <f>J288</f>
        <v>0</v>
      </c>
      <c r="K93" s="100"/>
      <c r="L93" s="153"/>
    </row>
    <row r="94" spans="2:12" s="10" customFormat="1" ht="19.899999999999999" customHeight="1">
      <c r="B94" s="149"/>
      <c r="C94" s="100"/>
      <c r="D94" s="150" t="s">
        <v>4699</v>
      </c>
      <c r="E94" s="151"/>
      <c r="F94" s="151"/>
      <c r="G94" s="151"/>
      <c r="H94" s="151"/>
      <c r="I94" s="151"/>
      <c r="J94" s="152">
        <f>J292</f>
        <v>0</v>
      </c>
      <c r="K94" s="100"/>
      <c r="L94" s="153"/>
    </row>
    <row r="95" spans="2:12" s="10" customFormat="1" ht="19.899999999999999" customHeight="1">
      <c r="B95" s="149"/>
      <c r="C95" s="100"/>
      <c r="D95" s="150" t="s">
        <v>4700</v>
      </c>
      <c r="E95" s="151"/>
      <c r="F95" s="151"/>
      <c r="G95" s="151"/>
      <c r="H95" s="151"/>
      <c r="I95" s="151"/>
      <c r="J95" s="152">
        <f>J296</f>
        <v>0</v>
      </c>
      <c r="K95" s="100"/>
      <c r="L95" s="153"/>
    </row>
    <row r="96" spans="2:12" s="10" customFormat="1" ht="19.899999999999999" customHeight="1">
      <c r="B96" s="149"/>
      <c r="C96" s="100"/>
      <c r="D96" s="150" t="s">
        <v>4701</v>
      </c>
      <c r="E96" s="151"/>
      <c r="F96" s="151"/>
      <c r="G96" s="151"/>
      <c r="H96" s="151"/>
      <c r="I96" s="151"/>
      <c r="J96" s="152">
        <f>J300</f>
        <v>0</v>
      </c>
      <c r="K96" s="100"/>
      <c r="L96" s="153"/>
    </row>
    <row r="97" spans="1:31" s="10" customFormat="1" ht="19.899999999999999" customHeight="1">
      <c r="B97" s="149"/>
      <c r="C97" s="100"/>
      <c r="D97" s="150" t="s">
        <v>4702</v>
      </c>
      <c r="E97" s="151"/>
      <c r="F97" s="151"/>
      <c r="G97" s="151"/>
      <c r="H97" s="151"/>
      <c r="I97" s="151"/>
      <c r="J97" s="152">
        <f>J302</f>
        <v>0</v>
      </c>
      <c r="K97" s="100"/>
      <c r="L97" s="153"/>
    </row>
    <row r="98" spans="1:31" s="9" customFormat="1" ht="24.95" customHeight="1">
      <c r="B98" s="143"/>
      <c r="C98" s="144"/>
      <c r="D98" s="145" t="s">
        <v>4703</v>
      </c>
      <c r="E98" s="146"/>
      <c r="F98" s="146"/>
      <c r="G98" s="146"/>
      <c r="H98" s="146"/>
      <c r="I98" s="146"/>
      <c r="J98" s="147">
        <f>J306</f>
        <v>0</v>
      </c>
      <c r="K98" s="144"/>
      <c r="L98" s="148"/>
    </row>
    <row r="99" spans="1:31" s="10" customFormat="1" ht="19.899999999999999" customHeight="1">
      <c r="B99" s="149"/>
      <c r="C99" s="100"/>
      <c r="D99" s="150" t="s">
        <v>4704</v>
      </c>
      <c r="E99" s="151"/>
      <c r="F99" s="151"/>
      <c r="G99" s="151"/>
      <c r="H99" s="151"/>
      <c r="I99" s="151"/>
      <c r="J99" s="152">
        <f>J307</f>
        <v>0</v>
      </c>
      <c r="K99" s="100"/>
      <c r="L99" s="153"/>
    </row>
    <row r="100" spans="1:31" s="9" customFormat="1" ht="24.95" customHeight="1">
      <c r="B100" s="143"/>
      <c r="C100" s="144"/>
      <c r="D100" s="145" t="s">
        <v>4705</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6. 3. 2025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4148</v>
      </c>
      <c r="F123" s="168" t="s">
        <v>4706</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4146</v>
      </c>
      <c r="F124" s="179" t="s">
        <v>4707</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4708</v>
      </c>
      <c r="F125" s="183" t="s">
        <v>4709</v>
      </c>
      <c r="G125" s="184" t="s">
        <v>4365</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4710</v>
      </c>
      <c r="F126" s="183" t="s">
        <v>4711</v>
      </c>
      <c r="G126" s="184" t="s">
        <v>4365</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4712</v>
      </c>
      <c r="F127" s="183" t="s">
        <v>4713</v>
      </c>
      <c r="G127" s="184" t="s">
        <v>4365</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4714</v>
      </c>
      <c r="F128" s="183" t="s">
        <v>4715</v>
      </c>
      <c r="G128" s="184" t="s">
        <v>4365</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4716</v>
      </c>
      <c r="F129" s="183" t="s">
        <v>4717</v>
      </c>
      <c r="G129" s="184" t="s">
        <v>4365</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4244</v>
      </c>
      <c r="F130" s="179" t="s">
        <v>4549</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4718</v>
      </c>
      <c r="F131" s="183" t="s">
        <v>4719</v>
      </c>
      <c r="G131" s="184" t="s">
        <v>4365</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4720</v>
      </c>
      <c r="F132" s="183" t="s">
        <v>4721</v>
      </c>
      <c r="G132" s="184" t="s">
        <v>4365</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4722</v>
      </c>
      <c r="F133" s="183" t="s">
        <v>4723</v>
      </c>
      <c r="G133" s="184" t="s">
        <v>4365</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4724</v>
      </c>
      <c r="F134" s="183" t="s">
        <v>4725</v>
      </c>
      <c r="G134" s="184" t="s">
        <v>4365</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4726</v>
      </c>
      <c r="F135" s="183" t="s">
        <v>4727</v>
      </c>
      <c r="G135" s="184" t="s">
        <v>4365</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4333</v>
      </c>
      <c r="F136" s="179" t="s">
        <v>4728</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4729</v>
      </c>
      <c r="F137" s="183" t="s">
        <v>4730</v>
      </c>
      <c r="G137" s="184" t="s">
        <v>4365</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4731</v>
      </c>
      <c r="F138" s="183" t="s">
        <v>4732</v>
      </c>
      <c r="G138" s="184" t="s">
        <v>4365</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4733</v>
      </c>
      <c r="F139" s="183" t="s">
        <v>4734</v>
      </c>
      <c r="G139" s="184" t="s">
        <v>4365</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4735</v>
      </c>
      <c r="F140" s="183" t="s">
        <v>4736</v>
      </c>
      <c r="G140" s="184" t="s">
        <v>4365</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4737</v>
      </c>
      <c r="F141" s="179" t="s">
        <v>4738</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4739</v>
      </c>
      <c r="F142" s="183" t="s">
        <v>4740</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4741</v>
      </c>
      <c r="F143" s="183" t="s">
        <v>4742</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4743</v>
      </c>
      <c r="F144" s="183" t="s">
        <v>4744</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4745</v>
      </c>
      <c r="F145" s="183" t="s">
        <v>4746</v>
      </c>
      <c r="G145" s="184" t="s">
        <v>4365</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4747</v>
      </c>
      <c r="F146" s="183" t="s">
        <v>4748</v>
      </c>
      <c r="G146" s="184" t="s">
        <v>4365</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4749</v>
      </c>
      <c r="F147" s="179" t="s">
        <v>4750</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4751</v>
      </c>
      <c r="F148" s="183" t="s">
        <v>4752</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4753</v>
      </c>
      <c r="F149" s="183" t="s">
        <v>4754</v>
      </c>
      <c r="G149" s="184" t="s">
        <v>4365</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4755</v>
      </c>
      <c r="F150" s="183" t="s">
        <v>4756</v>
      </c>
      <c r="G150" s="184" t="s">
        <v>4365</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4757</v>
      </c>
      <c r="F151" s="183" t="s">
        <v>4758</v>
      </c>
      <c r="G151" s="184" t="s">
        <v>4365</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4759</v>
      </c>
      <c r="F152" s="183" t="s">
        <v>4760</v>
      </c>
      <c r="G152" s="184" t="s">
        <v>4365</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4761</v>
      </c>
      <c r="F153" s="183" t="s">
        <v>4762</v>
      </c>
      <c r="G153" s="184" t="s">
        <v>4365</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4763</v>
      </c>
      <c r="F154" s="183" t="s">
        <v>4764</v>
      </c>
      <c r="G154" s="184" t="s">
        <v>4365</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4765</v>
      </c>
      <c r="F155" s="183" t="s">
        <v>4766</v>
      </c>
      <c r="G155" s="184" t="s">
        <v>4365</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4767</v>
      </c>
      <c r="F156" s="183" t="s">
        <v>4768</v>
      </c>
      <c r="G156" s="184" t="s">
        <v>4365</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4769</v>
      </c>
      <c r="F157" s="179" t="s">
        <v>4770</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4771</v>
      </c>
      <c r="F158" s="183" t="s">
        <v>4772</v>
      </c>
      <c r="G158" s="184" t="s">
        <v>4365</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4773</v>
      </c>
      <c r="F159" s="183" t="s">
        <v>4774</v>
      </c>
      <c r="G159" s="184" t="s">
        <v>4365</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1047</v>
      </c>
    </row>
    <row r="160" spans="1:65" s="12" customFormat="1" ht="22.9" customHeight="1">
      <c r="B160" s="165"/>
      <c r="C160" s="166"/>
      <c r="D160" s="167" t="s">
        <v>73</v>
      </c>
      <c r="E160" s="179" t="s">
        <v>4775</v>
      </c>
      <c r="F160" s="179" t="s">
        <v>4776</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4777</v>
      </c>
      <c r="F161" s="183" t="s">
        <v>4778</v>
      </c>
      <c r="G161" s="184" t="s">
        <v>4365</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1064</v>
      </c>
    </row>
    <row r="162" spans="1:65" s="2" customFormat="1" ht="16.5" customHeight="1">
      <c r="A162" s="37"/>
      <c r="B162" s="38"/>
      <c r="C162" s="181" t="s">
        <v>365</v>
      </c>
      <c r="D162" s="181" t="s">
        <v>199</v>
      </c>
      <c r="E162" s="182" t="s">
        <v>4779</v>
      </c>
      <c r="F162" s="183" t="s">
        <v>4780</v>
      </c>
      <c r="G162" s="184" t="s">
        <v>4138</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4781</v>
      </c>
      <c r="F163" s="183" t="s">
        <v>4782</v>
      </c>
      <c r="G163" s="184" t="s">
        <v>4138</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1122</v>
      </c>
    </row>
    <row r="164" spans="1:65" s="2" customFormat="1" ht="16.5" customHeight="1">
      <c r="A164" s="37"/>
      <c r="B164" s="38"/>
      <c r="C164" s="181" t="s">
        <v>375</v>
      </c>
      <c r="D164" s="181" t="s">
        <v>199</v>
      </c>
      <c r="E164" s="182" t="s">
        <v>4783</v>
      </c>
      <c r="F164" s="183" t="s">
        <v>4784</v>
      </c>
      <c r="G164" s="184" t="s">
        <v>4138</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1146</v>
      </c>
    </row>
    <row r="165" spans="1:65" s="12" customFormat="1" ht="25.9" customHeight="1">
      <c r="B165" s="165"/>
      <c r="C165" s="166"/>
      <c r="D165" s="167" t="s">
        <v>73</v>
      </c>
      <c r="E165" s="168" t="s">
        <v>4785</v>
      </c>
      <c r="F165" s="168" t="s">
        <v>4786</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4787</v>
      </c>
      <c r="F166" s="179" t="s">
        <v>4788</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4789</v>
      </c>
      <c r="F167" s="183" t="s">
        <v>4790</v>
      </c>
      <c r="G167" s="184" t="s">
        <v>4365</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1168</v>
      </c>
    </row>
    <row r="168" spans="1:65" s="2" customFormat="1" ht="16.5" customHeight="1">
      <c r="A168" s="37"/>
      <c r="B168" s="38"/>
      <c r="C168" s="181" t="s">
        <v>385</v>
      </c>
      <c r="D168" s="181" t="s">
        <v>199</v>
      </c>
      <c r="E168" s="182" t="s">
        <v>4791</v>
      </c>
      <c r="F168" s="183" t="s">
        <v>4792</v>
      </c>
      <c r="G168" s="184" t="s">
        <v>4365</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1183</v>
      </c>
    </row>
    <row r="169" spans="1:65" s="2" customFormat="1" ht="16.5" customHeight="1">
      <c r="A169" s="37"/>
      <c r="B169" s="38"/>
      <c r="C169" s="181" t="s">
        <v>390</v>
      </c>
      <c r="D169" s="181" t="s">
        <v>199</v>
      </c>
      <c r="E169" s="182" t="s">
        <v>4793</v>
      </c>
      <c r="F169" s="183" t="s">
        <v>4794</v>
      </c>
      <c r="G169" s="184" t="s">
        <v>4365</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1205</v>
      </c>
    </row>
    <row r="170" spans="1:65" s="2" customFormat="1" ht="24.2" customHeight="1">
      <c r="A170" s="37"/>
      <c r="B170" s="38"/>
      <c r="C170" s="181" t="s">
        <v>395</v>
      </c>
      <c r="D170" s="181" t="s">
        <v>199</v>
      </c>
      <c r="E170" s="182" t="s">
        <v>4795</v>
      </c>
      <c r="F170" s="183" t="s">
        <v>4796</v>
      </c>
      <c r="G170" s="184" t="s">
        <v>4365</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1223</v>
      </c>
    </row>
    <row r="171" spans="1:65" s="2" customFormat="1" ht="16.5" customHeight="1">
      <c r="A171" s="37"/>
      <c r="B171" s="38"/>
      <c r="C171" s="181" t="s">
        <v>400</v>
      </c>
      <c r="D171" s="181" t="s">
        <v>199</v>
      </c>
      <c r="E171" s="182" t="s">
        <v>4797</v>
      </c>
      <c r="F171" s="183" t="s">
        <v>4798</v>
      </c>
      <c r="G171" s="184" t="s">
        <v>4365</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1234</v>
      </c>
    </row>
    <row r="172" spans="1:65" s="2" customFormat="1" ht="16.5" customHeight="1">
      <c r="A172" s="37"/>
      <c r="B172" s="38"/>
      <c r="C172" s="181" t="s">
        <v>406</v>
      </c>
      <c r="D172" s="181" t="s">
        <v>199</v>
      </c>
      <c r="E172" s="182" t="s">
        <v>4799</v>
      </c>
      <c r="F172" s="183" t="s">
        <v>4800</v>
      </c>
      <c r="G172" s="184" t="s">
        <v>4365</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1252</v>
      </c>
    </row>
    <row r="173" spans="1:65" s="2" customFormat="1" ht="16.5" customHeight="1">
      <c r="A173" s="37"/>
      <c r="B173" s="38"/>
      <c r="C173" s="181" t="s">
        <v>419</v>
      </c>
      <c r="D173" s="181" t="s">
        <v>199</v>
      </c>
      <c r="E173" s="182" t="s">
        <v>4801</v>
      </c>
      <c r="F173" s="183" t="s">
        <v>4802</v>
      </c>
      <c r="G173" s="184" t="s">
        <v>4365</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1264</v>
      </c>
    </row>
    <row r="174" spans="1:65" s="2" customFormat="1" ht="16.5" customHeight="1">
      <c r="A174" s="37"/>
      <c r="B174" s="38"/>
      <c r="C174" s="181" t="s">
        <v>425</v>
      </c>
      <c r="D174" s="181" t="s">
        <v>199</v>
      </c>
      <c r="E174" s="182" t="s">
        <v>4803</v>
      </c>
      <c r="F174" s="183" t="s">
        <v>4804</v>
      </c>
      <c r="G174" s="184" t="s">
        <v>4365</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1274</v>
      </c>
    </row>
    <row r="175" spans="1:65" s="2" customFormat="1" ht="16.5" customHeight="1">
      <c r="A175" s="37"/>
      <c r="B175" s="38"/>
      <c r="C175" s="181" t="s">
        <v>433</v>
      </c>
      <c r="D175" s="181" t="s">
        <v>199</v>
      </c>
      <c r="E175" s="182" t="s">
        <v>4805</v>
      </c>
      <c r="F175" s="183" t="s">
        <v>4806</v>
      </c>
      <c r="G175" s="184" t="s">
        <v>4365</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1359</v>
      </c>
    </row>
    <row r="176" spans="1:65" s="2" customFormat="1" ht="16.5" customHeight="1">
      <c r="A176" s="37"/>
      <c r="B176" s="38"/>
      <c r="C176" s="181" t="s">
        <v>439</v>
      </c>
      <c r="D176" s="181" t="s">
        <v>199</v>
      </c>
      <c r="E176" s="182" t="s">
        <v>4807</v>
      </c>
      <c r="F176" s="183" t="s">
        <v>4808</v>
      </c>
      <c r="G176" s="184" t="s">
        <v>4365</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1371</v>
      </c>
    </row>
    <row r="177" spans="1:65" s="2" customFormat="1" ht="16.5" customHeight="1">
      <c r="A177" s="37"/>
      <c r="B177" s="38"/>
      <c r="C177" s="181" t="s">
        <v>445</v>
      </c>
      <c r="D177" s="181" t="s">
        <v>199</v>
      </c>
      <c r="E177" s="182" t="s">
        <v>4809</v>
      </c>
      <c r="F177" s="183" t="s">
        <v>4810</v>
      </c>
      <c r="G177" s="184" t="s">
        <v>4365</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1383</v>
      </c>
    </row>
    <row r="178" spans="1:65" s="2" customFormat="1" ht="24.2" customHeight="1">
      <c r="A178" s="37"/>
      <c r="B178" s="38"/>
      <c r="C178" s="181" t="s">
        <v>451</v>
      </c>
      <c r="D178" s="181" t="s">
        <v>199</v>
      </c>
      <c r="E178" s="182" t="s">
        <v>4811</v>
      </c>
      <c r="F178" s="183" t="s">
        <v>4812</v>
      </c>
      <c r="G178" s="184" t="s">
        <v>4365</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1399</v>
      </c>
    </row>
    <row r="179" spans="1:65" s="2" customFormat="1" ht="16.5" customHeight="1">
      <c r="A179" s="37"/>
      <c r="B179" s="38"/>
      <c r="C179" s="181" t="s">
        <v>457</v>
      </c>
      <c r="D179" s="181" t="s">
        <v>199</v>
      </c>
      <c r="E179" s="182" t="s">
        <v>4813</v>
      </c>
      <c r="F179" s="183" t="s">
        <v>4814</v>
      </c>
      <c r="G179" s="184" t="s">
        <v>4365</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1411</v>
      </c>
    </row>
    <row r="180" spans="1:65" s="2" customFormat="1" ht="16.5" customHeight="1">
      <c r="A180" s="37"/>
      <c r="B180" s="38"/>
      <c r="C180" s="181" t="s">
        <v>463</v>
      </c>
      <c r="D180" s="181" t="s">
        <v>199</v>
      </c>
      <c r="E180" s="182" t="s">
        <v>4815</v>
      </c>
      <c r="F180" s="183" t="s">
        <v>4816</v>
      </c>
      <c r="G180" s="184" t="s">
        <v>4365</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1423</v>
      </c>
    </row>
    <row r="181" spans="1:65" s="12" customFormat="1" ht="22.9" customHeight="1">
      <c r="B181" s="165"/>
      <c r="C181" s="166"/>
      <c r="D181" s="167" t="s">
        <v>73</v>
      </c>
      <c r="E181" s="179" t="s">
        <v>4817</v>
      </c>
      <c r="F181" s="179" t="s">
        <v>4738</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4818</v>
      </c>
      <c r="F182" s="183" t="s">
        <v>4819</v>
      </c>
      <c r="G182" s="184" t="s">
        <v>4365</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1433</v>
      </c>
    </row>
    <row r="183" spans="1:65" s="2" customFormat="1" ht="16.5" customHeight="1">
      <c r="A183" s="37"/>
      <c r="B183" s="38"/>
      <c r="C183" s="181" t="s">
        <v>476</v>
      </c>
      <c r="D183" s="181" t="s">
        <v>199</v>
      </c>
      <c r="E183" s="182" t="s">
        <v>4820</v>
      </c>
      <c r="F183" s="183" t="s">
        <v>4821</v>
      </c>
      <c r="G183" s="184" t="s">
        <v>4365</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1443</v>
      </c>
    </row>
    <row r="184" spans="1:65" s="2" customFormat="1" ht="16.5" customHeight="1">
      <c r="A184" s="37"/>
      <c r="B184" s="38"/>
      <c r="C184" s="181" t="s">
        <v>482</v>
      </c>
      <c r="D184" s="181" t="s">
        <v>199</v>
      </c>
      <c r="E184" s="182" t="s">
        <v>4822</v>
      </c>
      <c r="F184" s="183" t="s">
        <v>4823</v>
      </c>
      <c r="G184" s="184" t="s">
        <v>4365</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1459</v>
      </c>
    </row>
    <row r="185" spans="1:65" s="2" customFormat="1" ht="16.5" customHeight="1">
      <c r="A185" s="37"/>
      <c r="B185" s="38"/>
      <c r="C185" s="181" t="s">
        <v>489</v>
      </c>
      <c r="D185" s="181" t="s">
        <v>199</v>
      </c>
      <c r="E185" s="182" t="s">
        <v>4824</v>
      </c>
      <c r="F185" s="183" t="s">
        <v>4825</v>
      </c>
      <c r="G185" s="184" t="s">
        <v>4365</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1474</v>
      </c>
    </row>
    <row r="186" spans="1:65" s="2" customFormat="1" ht="16.5" customHeight="1">
      <c r="A186" s="37"/>
      <c r="B186" s="38"/>
      <c r="C186" s="181" t="s">
        <v>495</v>
      </c>
      <c r="D186" s="181" t="s">
        <v>199</v>
      </c>
      <c r="E186" s="182" t="s">
        <v>4826</v>
      </c>
      <c r="F186" s="183" t="s">
        <v>4827</v>
      </c>
      <c r="G186" s="184" t="s">
        <v>4365</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1495</v>
      </c>
    </row>
    <row r="187" spans="1:65" s="2" customFormat="1" ht="16.5" customHeight="1">
      <c r="A187" s="37"/>
      <c r="B187" s="38"/>
      <c r="C187" s="181" t="s">
        <v>500</v>
      </c>
      <c r="D187" s="181" t="s">
        <v>199</v>
      </c>
      <c r="E187" s="182" t="s">
        <v>4828</v>
      </c>
      <c r="F187" s="183" t="s">
        <v>4829</v>
      </c>
      <c r="G187" s="184" t="s">
        <v>4365</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1510</v>
      </c>
    </row>
    <row r="188" spans="1:65" s="2" customFormat="1" ht="16.5" customHeight="1">
      <c r="A188" s="37"/>
      <c r="B188" s="38"/>
      <c r="C188" s="181" t="s">
        <v>505</v>
      </c>
      <c r="D188" s="181" t="s">
        <v>199</v>
      </c>
      <c r="E188" s="182" t="s">
        <v>4830</v>
      </c>
      <c r="F188" s="183" t="s">
        <v>4831</v>
      </c>
      <c r="G188" s="184" t="s">
        <v>4365</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1523</v>
      </c>
    </row>
    <row r="189" spans="1:65" s="2" customFormat="1" ht="16.5" customHeight="1">
      <c r="A189" s="37"/>
      <c r="B189" s="38"/>
      <c r="C189" s="181" t="s">
        <v>510</v>
      </c>
      <c r="D189" s="181" t="s">
        <v>199</v>
      </c>
      <c r="E189" s="182" t="s">
        <v>4832</v>
      </c>
      <c r="F189" s="183" t="s">
        <v>4833</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1534</v>
      </c>
    </row>
    <row r="190" spans="1:65" s="2" customFormat="1" ht="24.2" customHeight="1">
      <c r="A190" s="37"/>
      <c r="B190" s="38"/>
      <c r="C190" s="181" t="s">
        <v>514</v>
      </c>
      <c r="D190" s="181" t="s">
        <v>199</v>
      </c>
      <c r="E190" s="182" t="s">
        <v>4834</v>
      </c>
      <c r="F190" s="183" t="s">
        <v>4835</v>
      </c>
      <c r="G190" s="184" t="s">
        <v>4365</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1544</v>
      </c>
    </row>
    <row r="191" spans="1:65" s="2" customFormat="1" ht="16.5" customHeight="1">
      <c r="A191" s="37"/>
      <c r="B191" s="38"/>
      <c r="C191" s="181" t="s">
        <v>523</v>
      </c>
      <c r="D191" s="181" t="s">
        <v>199</v>
      </c>
      <c r="E191" s="182" t="s">
        <v>4836</v>
      </c>
      <c r="F191" s="183" t="s">
        <v>4837</v>
      </c>
      <c r="G191" s="184" t="s">
        <v>4365</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1559</v>
      </c>
    </row>
    <row r="192" spans="1:65" s="2" customFormat="1" ht="16.5" customHeight="1">
      <c r="A192" s="37"/>
      <c r="B192" s="38"/>
      <c r="C192" s="181" t="s">
        <v>532</v>
      </c>
      <c r="D192" s="181" t="s">
        <v>199</v>
      </c>
      <c r="E192" s="182" t="s">
        <v>4838</v>
      </c>
      <c r="F192" s="183" t="s">
        <v>4839</v>
      </c>
      <c r="G192" s="184" t="s">
        <v>4365</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1573</v>
      </c>
    </row>
    <row r="193" spans="1:65" s="2" customFormat="1" ht="16.5" customHeight="1">
      <c r="A193" s="37"/>
      <c r="B193" s="38"/>
      <c r="C193" s="181" t="s">
        <v>1047</v>
      </c>
      <c r="D193" s="181" t="s">
        <v>199</v>
      </c>
      <c r="E193" s="182" t="s">
        <v>4840</v>
      </c>
      <c r="F193" s="183" t="s">
        <v>4841</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1588</v>
      </c>
    </row>
    <row r="194" spans="1:65" s="2" customFormat="1" ht="21.75" customHeight="1">
      <c r="A194" s="37"/>
      <c r="B194" s="38"/>
      <c r="C194" s="181" t="s">
        <v>1058</v>
      </c>
      <c r="D194" s="181" t="s">
        <v>199</v>
      </c>
      <c r="E194" s="182" t="s">
        <v>4842</v>
      </c>
      <c r="F194" s="183" t="s">
        <v>4843</v>
      </c>
      <c r="G194" s="184" t="s">
        <v>4365</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1600</v>
      </c>
    </row>
    <row r="195" spans="1:65" s="12" customFormat="1" ht="22.9" customHeight="1">
      <c r="B195" s="165"/>
      <c r="C195" s="166"/>
      <c r="D195" s="167" t="s">
        <v>73</v>
      </c>
      <c r="E195" s="179" t="s">
        <v>4844</v>
      </c>
      <c r="F195" s="179" t="s">
        <v>4776</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1064</v>
      </c>
      <c r="D196" s="181" t="s">
        <v>199</v>
      </c>
      <c r="E196" s="182" t="s">
        <v>4845</v>
      </c>
      <c r="F196" s="183" t="s">
        <v>4846</v>
      </c>
      <c r="G196" s="184" t="s">
        <v>4138</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1609</v>
      </c>
    </row>
    <row r="197" spans="1:65" s="2" customFormat="1" ht="16.5" customHeight="1">
      <c r="A197" s="37"/>
      <c r="B197" s="38"/>
      <c r="C197" s="181" t="s">
        <v>1089</v>
      </c>
      <c r="D197" s="181" t="s">
        <v>199</v>
      </c>
      <c r="E197" s="182" t="s">
        <v>4847</v>
      </c>
      <c r="F197" s="183" t="s">
        <v>4780</v>
      </c>
      <c r="G197" s="184" t="s">
        <v>4138</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4848</v>
      </c>
      <c r="F198" s="183" t="s">
        <v>4782</v>
      </c>
      <c r="G198" s="184" t="s">
        <v>4138</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1640</v>
      </c>
    </row>
    <row r="199" spans="1:65" s="2" customFormat="1" ht="16.5" customHeight="1">
      <c r="A199" s="37"/>
      <c r="B199" s="38"/>
      <c r="C199" s="181" t="s">
        <v>1116</v>
      </c>
      <c r="D199" s="181" t="s">
        <v>199</v>
      </c>
      <c r="E199" s="182" t="s">
        <v>4849</v>
      </c>
      <c r="F199" s="183" t="s">
        <v>4850</v>
      </c>
      <c r="G199" s="184" t="s">
        <v>4584</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1671</v>
      </c>
    </row>
    <row r="200" spans="1:65" s="2" customFormat="1" ht="16.5" customHeight="1">
      <c r="A200" s="37"/>
      <c r="B200" s="38"/>
      <c r="C200" s="181" t="s">
        <v>1122</v>
      </c>
      <c r="D200" s="181" t="s">
        <v>199</v>
      </c>
      <c r="E200" s="182" t="s">
        <v>4851</v>
      </c>
      <c r="F200" s="183" t="s">
        <v>4784</v>
      </c>
      <c r="G200" s="184" t="s">
        <v>4138</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1690</v>
      </c>
    </row>
    <row r="201" spans="1:65" s="12" customFormat="1" ht="25.9" customHeight="1">
      <c r="B201" s="165"/>
      <c r="C201" s="166"/>
      <c r="D201" s="167" t="s">
        <v>73</v>
      </c>
      <c r="E201" s="168" t="s">
        <v>4852</v>
      </c>
      <c r="F201" s="168" t="s">
        <v>4853</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4854</v>
      </c>
      <c r="F202" s="179" t="s">
        <v>4855</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1127</v>
      </c>
      <c r="D203" s="181" t="s">
        <v>199</v>
      </c>
      <c r="E203" s="182" t="s">
        <v>4856</v>
      </c>
      <c r="F203" s="183" t="s">
        <v>4857</v>
      </c>
      <c r="G203" s="184" t="s">
        <v>4365</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1702</v>
      </c>
    </row>
    <row r="204" spans="1:65" s="2" customFormat="1" ht="16.5" customHeight="1">
      <c r="A204" s="37"/>
      <c r="B204" s="38"/>
      <c r="C204" s="181" t="s">
        <v>1146</v>
      </c>
      <c r="D204" s="181" t="s">
        <v>199</v>
      </c>
      <c r="E204" s="182" t="s">
        <v>4858</v>
      </c>
      <c r="F204" s="183" t="s">
        <v>4859</v>
      </c>
      <c r="G204" s="184" t="s">
        <v>4365</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1720</v>
      </c>
    </row>
    <row r="205" spans="1:65" s="2" customFormat="1" ht="16.5" customHeight="1">
      <c r="A205" s="37"/>
      <c r="B205" s="38"/>
      <c r="C205" s="181" t="s">
        <v>1153</v>
      </c>
      <c r="D205" s="181" t="s">
        <v>199</v>
      </c>
      <c r="E205" s="182" t="s">
        <v>4860</v>
      </c>
      <c r="F205" s="183" t="s">
        <v>4861</v>
      </c>
      <c r="G205" s="184" t="s">
        <v>4365</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1737</v>
      </c>
    </row>
    <row r="206" spans="1:65" s="2" customFormat="1" ht="16.5" customHeight="1">
      <c r="A206" s="37"/>
      <c r="B206" s="38"/>
      <c r="C206" s="181" t="s">
        <v>1168</v>
      </c>
      <c r="D206" s="181" t="s">
        <v>199</v>
      </c>
      <c r="E206" s="182" t="s">
        <v>4862</v>
      </c>
      <c r="F206" s="183" t="s">
        <v>4863</v>
      </c>
      <c r="G206" s="184" t="s">
        <v>4365</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1755</v>
      </c>
    </row>
    <row r="207" spans="1:65" s="2" customFormat="1" ht="16.5" customHeight="1">
      <c r="A207" s="37"/>
      <c r="B207" s="38"/>
      <c r="C207" s="181" t="s">
        <v>1178</v>
      </c>
      <c r="D207" s="181" t="s">
        <v>199</v>
      </c>
      <c r="E207" s="182" t="s">
        <v>4864</v>
      </c>
      <c r="F207" s="183" t="s">
        <v>4865</v>
      </c>
      <c r="G207" s="184" t="s">
        <v>4365</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1769</v>
      </c>
    </row>
    <row r="208" spans="1:65" s="2" customFormat="1" ht="16.5" customHeight="1">
      <c r="A208" s="37"/>
      <c r="B208" s="38"/>
      <c r="C208" s="181" t="s">
        <v>1183</v>
      </c>
      <c r="D208" s="181" t="s">
        <v>199</v>
      </c>
      <c r="E208" s="182" t="s">
        <v>4866</v>
      </c>
      <c r="F208" s="183" t="s">
        <v>4867</v>
      </c>
      <c r="G208" s="184" t="s">
        <v>4365</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1792</v>
      </c>
    </row>
    <row r="209" spans="1:65" s="2" customFormat="1" ht="16.5" customHeight="1">
      <c r="A209" s="37"/>
      <c r="B209" s="38"/>
      <c r="C209" s="181" t="s">
        <v>1189</v>
      </c>
      <c r="D209" s="181" t="s">
        <v>199</v>
      </c>
      <c r="E209" s="182" t="s">
        <v>4868</v>
      </c>
      <c r="F209" s="183" t="s">
        <v>4869</v>
      </c>
      <c r="G209" s="184" t="s">
        <v>4365</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1804</v>
      </c>
    </row>
    <row r="210" spans="1:65" s="12" customFormat="1" ht="22.9" customHeight="1">
      <c r="B210" s="165"/>
      <c r="C210" s="166"/>
      <c r="D210" s="167" t="s">
        <v>73</v>
      </c>
      <c r="E210" s="179" t="s">
        <v>4870</v>
      </c>
      <c r="F210" s="179" t="s">
        <v>4738</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1205</v>
      </c>
      <c r="D211" s="181" t="s">
        <v>199</v>
      </c>
      <c r="E211" s="182" t="s">
        <v>4871</v>
      </c>
      <c r="F211" s="183" t="s">
        <v>4872</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1827</v>
      </c>
    </row>
    <row r="212" spans="1:65" s="2" customFormat="1" ht="16.5" customHeight="1">
      <c r="A212" s="37"/>
      <c r="B212" s="38"/>
      <c r="C212" s="181" t="s">
        <v>1211</v>
      </c>
      <c r="D212" s="181" t="s">
        <v>199</v>
      </c>
      <c r="E212" s="182" t="s">
        <v>4873</v>
      </c>
      <c r="F212" s="183" t="s">
        <v>4874</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1835</v>
      </c>
    </row>
    <row r="213" spans="1:65" s="2" customFormat="1" ht="16.5" customHeight="1">
      <c r="A213" s="37"/>
      <c r="B213" s="38"/>
      <c r="C213" s="181" t="s">
        <v>1223</v>
      </c>
      <c r="D213" s="181" t="s">
        <v>199</v>
      </c>
      <c r="E213" s="182" t="s">
        <v>4875</v>
      </c>
      <c r="F213" s="183" t="s">
        <v>4876</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1852</v>
      </c>
    </row>
    <row r="214" spans="1:65" s="2" customFormat="1" ht="16.5" customHeight="1">
      <c r="A214" s="37"/>
      <c r="B214" s="38"/>
      <c r="C214" s="181" t="s">
        <v>1228</v>
      </c>
      <c r="D214" s="181" t="s">
        <v>199</v>
      </c>
      <c r="E214" s="182" t="s">
        <v>4877</v>
      </c>
      <c r="F214" s="183" t="s">
        <v>4878</v>
      </c>
      <c r="G214" s="184" t="s">
        <v>4365</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1860</v>
      </c>
    </row>
    <row r="215" spans="1:65" s="12" customFormat="1" ht="22.9" customHeight="1">
      <c r="B215" s="165"/>
      <c r="C215" s="166"/>
      <c r="D215" s="167" t="s">
        <v>73</v>
      </c>
      <c r="E215" s="179" t="s">
        <v>4879</v>
      </c>
      <c r="F215" s="179" t="s">
        <v>4567</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1234</v>
      </c>
      <c r="D216" s="181" t="s">
        <v>199</v>
      </c>
      <c r="E216" s="182" t="s">
        <v>4880</v>
      </c>
      <c r="F216" s="183" t="s">
        <v>4780</v>
      </c>
      <c r="G216" s="184" t="s">
        <v>4138</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1868</v>
      </c>
    </row>
    <row r="217" spans="1:65" s="2" customFormat="1" ht="16.5" customHeight="1">
      <c r="A217" s="37"/>
      <c r="B217" s="38"/>
      <c r="C217" s="181" t="s">
        <v>1240</v>
      </c>
      <c r="D217" s="181" t="s">
        <v>199</v>
      </c>
      <c r="E217" s="182" t="s">
        <v>4881</v>
      </c>
      <c r="F217" s="183" t="s">
        <v>4782</v>
      </c>
      <c r="G217" s="184" t="s">
        <v>4138</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1880</v>
      </c>
    </row>
    <row r="218" spans="1:65" s="2" customFormat="1" ht="16.5" customHeight="1">
      <c r="A218" s="37"/>
      <c r="B218" s="38"/>
      <c r="C218" s="181" t="s">
        <v>1252</v>
      </c>
      <c r="D218" s="181" t="s">
        <v>199</v>
      </c>
      <c r="E218" s="182" t="s">
        <v>4882</v>
      </c>
      <c r="F218" s="183" t="s">
        <v>4883</v>
      </c>
      <c r="G218" s="184" t="s">
        <v>4138</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1888</v>
      </c>
    </row>
    <row r="219" spans="1:65" s="12" customFormat="1" ht="25.9" customHeight="1">
      <c r="B219" s="165"/>
      <c r="C219" s="166"/>
      <c r="D219" s="167" t="s">
        <v>73</v>
      </c>
      <c r="E219" s="168" t="s">
        <v>4884</v>
      </c>
      <c r="F219" s="168" t="s">
        <v>4885</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4886</v>
      </c>
      <c r="F220" s="179" t="s">
        <v>4887</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1259</v>
      </c>
      <c r="D221" s="181" t="s">
        <v>199</v>
      </c>
      <c r="E221" s="182" t="s">
        <v>4888</v>
      </c>
      <c r="F221" s="183" t="s">
        <v>4889</v>
      </c>
      <c r="G221" s="184" t="s">
        <v>4365</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1900</v>
      </c>
    </row>
    <row r="222" spans="1:65" s="2" customFormat="1" ht="16.5" customHeight="1">
      <c r="A222" s="37"/>
      <c r="B222" s="38"/>
      <c r="C222" s="181" t="s">
        <v>1264</v>
      </c>
      <c r="D222" s="181" t="s">
        <v>199</v>
      </c>
      <c r="E222" s="182" t="s">
        <v>4890</v>
      </c>
      <c r="F222" s="183" t="s">
        <v>4891</v>
      </c>
      <c r="G222" s="184" t="s">
        <v>4365</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1910</v>
      </c>
    </row>
    <row r="223" spans="1:65" s="2" customFormat="1" ht="16.5" customHeight="1">
      <c r="A223" s="37"/>
      <c r="B223" s="38"/>
      <c r="C223" s="181" t="s">
        <v>1269</v>
      </c>
      <c r="D223" s="181" t="s">
        <v>199</v>
      </c>
      <c r="E223" s="182" t="s">
        <v>4892</v>
      </c>
      <c r="F223" s="183" t="s">
        <v>4893</v>
      </c>
      <c r="G223" s="184" t="s">
        <v>4365</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1920</v>
      </c>
    </row>
    <row r="224" spans="1:65" s="2" customFormat="1" ht="16.5" customHeight="1">
      <c r="A224" s="37"/>
      <c r="B224" s="38"/>
      <c r="C224" s="181" t="s">
        <v>1274</v>
      </c>
      <c r="D224" s="181" t="s">
        <v>199</v>
      </c>
      <c r="E224" s="182" t="s">
        <v>4894</v>
      </c>
      <c r="F224" s="183" t="s">
        <v>4895</v>
      </c>
      <c r="G224" s="184" t="s">
        <v>4365</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1930</v>
      </c>
    </row>
    <row r="225" spans="1:65" s="2" customFormat="1" ht="16.5" customHeight="1">
      <c r="A225" s="37"/>
      <c r="B225" s="38"/>
      <c r="C225" s="181" t="s">
        <v>1279</v>
      </c>
      <c r="D225" s="181" t="s">
        <v>199</v>
      </c>
      <c r="E225" s="182" t="s">
        <v>4896</v>
      </c>
      <c r="F225" s="183" t="s">
        <v>4897</v>
      </c>
      <c r="G225" s="184" t="s">
        <v>4365</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1941</v>
      </c>
    </row>
    <row r="226" spans="1:65" s="2" customFormat="1" ht="16.5" customHeight="1">
      <c r="A226" s="37"/>
      <c r="B226" s="38"/>
      <c r="C226" s="181" t="s">
        <v>1359</v>
      </c>
      <c r="D226" s="181" t="s">
        <v>199</v>
      </c>
      <c r="E226" s="182" t="s">
        <v>4898</v>
      </c>
      <c r="F226" s="183" t="s">
        <v>4899</v>
      </c>
      <c r="G226" s="184" t="s">
        <v>4365</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1955</v>
      </c>
    </row>
    <row r="227" spans="1:65" s="2" customFormat="1" ht="16.5" customHeight="1">
      <c r="A227" s="37"/>
      <c r="B227" s="38"/>
      <c r="C227" s="181" t="s">
        <v>1365</v>
      </c>
      <c r="D227" s="181" t="s">
        <v>199</v>
      </c>
      <c r="E227" s="182" t="s">
        <v>4900</v>
      </c>
      <c r="F227" s="183" t="s">
        <v>4901</v>
      </c>
      <c r="G227" s="184" t="s">
        <v>4365</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1969</v>
      </c>
    </row>
    <row r="228" spans="1:65" s="2" customFormat="1" ht="16.5" customHeight="1">
      <c r="A228" s="37"/>
      <c r="B228" s="38"/>
      <c r="C228" s="181" t="s">
        <v>1371</v>
      </c>
      <c r="D228" s="181" t="s">
        <v>199</v>
      </c>
      <c r="E228" s="182" t="s">
        <v>4902</v>
      </c>
      <c r="F228" s="183" t="s">
        <v>4903</v>
      </c>
      <c r="G228" s="184" t="s">
        <v>4365</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1977</v>
      </c>
    </row>
    <row r="229" spans="1:65" s="2" customFormat="1" ht="16.5" customHeight="1">
      <c r="A229" s="37"/>
      <c r="B229" s="38"/>
      <c r="C229" s="181" t="s">
        <v>1378</v>
      </c>
      <c r="D229" s="181" t="s">
        <v>199</v>
      </c>
      <c r="E229" s="182" t="s">
        <v>4904</v>
      </c>
      <c r="F229" s="183" t="s">
        <v>4905</v>
      </c>
      <c r="G229" s="184" t="s">
        <v>4365</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1990</v>
      </c>
    </row>
    <row r="230" spans="1:65" s="2" customFormat="1" ht="16.5" customHeight="1">
      <c r="A230" s="37"/>
      <c r="B230" s="38"/>
      <c r="C230" s="181" t="s">
        <v>1383</v>
      </c>
      <c r="D230" s="181" t="s">
        <v>199</v>
      </c>
      <c r="E230" s="182" t="s">
        <v>4906</v>
      </c>
      <c r="F230" s="183" t="s">
        <v>4907</v>
      </c>
      <c r="G230" s="184" t="s">
        <v>4365</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2027</v>
      </c>
    </row>
    <row r="231" spans="1:65" s="2" customFormat="1" ht="16.5" customHeight="1">
      <c r="A231" s="37"/>
      <c r="B231" s="38"/>
      <c r="C231" s="181" t="s">
        <v>1390</v>
      </c>
      <c r="D231" s="181" t="s">
        <v>199</v>
      </c>
      <c r="E231" s="182" t="s">
        <v>4908</v>
      </c>
      <c r="F231" s="183" t="s">
        <v>4909</v>
      </c>
      <c r="G231" s="184" t="s">
        <v>4365</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2045</v>
      </c>
    </row>
    <row r="232" spans="1:65" s="2" customFormat="1" ht="16.5" customHeight="1">
      <c r="A232" s="37"/>
      <c r="B232" s="38"/>
      <c r="C232" s="181" t="s">
        <v>1399</v>
      </c>
      <c r="D232" s="181" t="s">
        <v>199</v>
      </c>
      <c r="E232" s="182" t="s">
        <v>4910</v>
      </c>
      <c r="F232" s="183" t="s">
        <v>4911</v>
      </c>
      <c r="G232" s="184" t="s">
        <v>4365</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2061</v>
      </c>
    </row>
    <row r="233" spans="1:65" s="2" customFormat="1" ht="16.5" customHeight="1">
      <c r="A233" s="37"/>
      <c r="B233" s="38"/>
      <c r="C233" s="181" t="s">
        <v>1406</v>
      </c>
      <c r="D233" s="181" t="s">
        <v>199</v>
      </c>
      <c r="E233" s="182" t="s">
        <v>4912</v>
      </c>
      <c r="F233" s="183" t="s">
        <v>4913</v>
      </c>
      <c r="G233" s="184" t="s">
        <v>4365</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2074</v>
      </c>
    </row>
    <row r="234" spans="1:65" s="2" customFormat="1" ht="16.5" customHeight="1">
      <c r="A234" s="37"/>
      <c r="B234" s="38"/>
      <c r="C234" s="181" t="s">
        <v>1411</v>
      </c>
      <c r="D234" s="181" t="s">
        <v>199</v>
      </c>
      <c r="E234" s="182" t="s">
        <v>4914</v>
      </c>
      <c r="F234" s="183" t="s">
        <v>4893</v>
      </c>
      <c r="G234" s="184" t="s">
        <v>4365</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2088</v>
      </c>
    </row>
    <row r="235" spans="1:65" s="2" customFormat="1" ht="16.5" customHeight="1">
      <c r="A235" s="37"/>
      <c r="B235" s="38"/>
      <c r="C235" s="181" t="s">
        <v>1416</v>
      </c>
      <c r="D235" s="181" t="s">
        <v>199</v>
      </c>
      <c r="E235" s="182" t="s">
        <v>4915</v>
      </c>
      <c r="F235" s="183" t="s">
        <v>4916</v>
      </c>
      <c r="G235" s="184" t="s">
        <v>4365</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2103</v>
      </c>
    </row>
    <row r="236" spans="1:65" s="2" customFormat="1" ht="16.5" customHeight="1">
      <c r="A236" s="37"/>
      <c r="B236" s="38"/>
      <c r="C236" s="181" t="s">
        <v>1423</v>
      </c>
      <c r="D236" s="181" t="s">
        <v>199</v>
      </c>
      <c r="E236" s="182" t="s">
        <v>4917</v>
      </c>
      <c r="F236" s="183" t="s">
        <v>4918</v>
      </c>
      <c r="G236" s="184" t="s">
        <v>4919</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2115</v>
      </c>
    </row>
    <row r="237" spans="1:65" s="12" customFormat="1" ht="22.9" customHeight="1">
      <c r="B237" s="165"/>
      <c r="C237" s="166"/>
      <c r="D237" s="167" t="s">
        <v>73</v>
      </c>
      <c r="E237" s="179" t="s">
        <v>4920</v>
      </c>
      <c r="F237" s="179" t="s">
        <v>4921</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1428</v>
      </c>
      <c r="D238" s="181" t="s">
        <v>199</v>
      </c>
      <c r="E238" s="182" t="s">
        <v>4922</v>
      </c>
      <c r="F238" s="183" t="s">
        <v>4923</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2128</v>
      </c>
    </row>
    <row r="239" spans="1:65" s="2" customFormat="1" ht="16.5" customHeight="1">
      <c r="A239" s="37"/>
      <c r="B239" s="38"/>
      <c r="C239" s="181" t="s">
        <v>1433</v>
      </c>
      <c r="D239" s="181" t="s">
        <v>199</v>
      </c>
      <c r="E239" s="182" t="s">
        <v>4924</v>
      </c>
      <c r="F239" s="183" t="s">
        <v>4925</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2140</v>
      </c>
    </row>
    <row r="240" spans="1:65" s="2" customFormat="1" ht="16.5" customHeight="1">
      <c r="A240" s="37"/>
      <c r="B240" s="38"/>
      <c r="C240" s="181" t="s">
        <v>1438</v>
      </c>
      <c r="D240" s="181" t="s">
        <v>199</v>
      </c>
      <c r="E240" s="182" t="s">
        <v>4926</v>
      </c>
      <c r="F240" s="183" t="s">
        <v>4876</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2153</v>
      </c>
    </row>
    <row r="241" spans="1:65" s="2" customFormat="1" ht="16.5" customHeight="1">
      <c r="A241" s="37"/>
      <c r="B241" s="38"/>
      <c r="C241" s="181" t="s">
        <v>1443</v>
      </c>
      <c r="D241" s="181" t="s">
        <v>199</v>
      </c>
      <c r="E241" s="182" t="s">
        <v>4927</v>
      </c>
      <c r="F241" s="183" t="s">
        <v>4744</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2163</v>
      </c>
    </row>
    <row r="242" spans="1:65" s="2" customFormat="1" ht="16.5" customHeight="1">
      <c r="A242" s="37"/>
      <c r="B242" s="38"/>
      <c r="C242" s="181" t="s">
        <v>1451</v>
      </c>
      <c r="D242" s="181" t="s">
        <v>199</v>
      </c>
      <c r="E242" s="182" t="s">
        <v>4928</v>
      </c>
      <c r="F242" s="183" t="s">
        <v>4878</v>
      </c>
      <c r="G242" s="184" t="s">
        <v>4365</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2173</v>
      </c>
    </row>
    <row r="243" spans="1:65" s="12" customFormat="1" ht="22.9" customHeight="1">
      <c r="B243" s="165"/>
      <c r="C243" s="166"/>
      <c r="D243" s="167" t="s">
        <v>73</v>
      </c>
      <c r="E243" s="179" t="s">
        <v>4929</v>
      </c>
      <c r="F243" s="179" t="s">
        <v>4776</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1459</v>
      </c>
      <c r="D244" s="181" t="s">
        <v>199</v>
      </c>
      <c r="E244" s="182" t="s">
        <v>4930</v>
      </c>
      <c r="F244" s="183" t="s">
        <v>4133</v>
      </c>
      <c r="G244" s="184" t="s">
        <v>4138</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2183</v>
      </c>
    </row>
    <row r="245" spans="1:65" s="2" customFormat="1" ht="16.5" customHeight="1">
      <c r="A245" s="37"/>
      <c r="B245" s="38"/>
      <c r="C245" s="181" t="s">
        <v>1469</v>
      </c>
      <c r="D245" s="181" t="s">
        <v>199</v>
      </c>
      <c r="E245" s="182" t="s">
        <v>4931</v>
      </c>
      <c r="F245" s="183" t="s">
        <v>4780</v>
      </c>
      <c r="G245" s="184" t="s">
        <v>4138</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2198</v>
      </c>
    </row>
    <row r="246" spans="1:65" s="2" customFormat="1" ht="16.5" customHeight="1">
      <c r="A246" s="37"/>
      <c r="B246" s="38"/>
      <c r="C246" s="181" t="s">
        <v>1474</v>
      </c>
      <c r="D246" s="181" t="s">
        <v>199</v>
      </c>
      <c r="E246" s="182" t="s">
        <v>4932</v>
      </c>
      <c r="F246" s="183" t="s">
        <v>4782</v>
      </c>
      <c r="G246" s="184" t="s">
        <v>4138</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2211</v>
      </c>
    </row>
    <row r="247" spans="1:65" s="2" customFormat="1" ht="16.5" customHeight="1">
      <c r="A247" s="37"/>
      <c r="B247" s="38"/>
      <c r="C247" s="181" t="s">
        <v>1490</v>
      </c>
      <c r="D247" s="181" t="s">
        <v>199</v>
      </c>
      <c r="E247" s="182" t="s">
        <v>4933</v>
      </c>
      <c r="F247" s="183" t="s">
        <v>4784</v>
      </c>
      <c r="G247" s="184" t="s">
        <v>4138</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2222</v>
      </c>
    </row>
    <row r="248" spans="1:65" s="12" customFormat="1" ht="25.9" customHeight="1">
      <c r="B248" s="165"/>
      <c r="C248" s="166"/>
      <c r="D248" s="167" t="s">
        <v>73</v>
      </c>
      <c r="E248" s="168" t="s">
        <v>4934</v>
      </c>
      <c r="F248" s="168" t="s">
        <v>4935</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4936</v>
      </c>
      <c r="F249" s="179" t="s">
        <v>4937</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1495</v>
      </c>
      <c r="D250" s="181" t="s">
        <v>199</v>
      </c>
      <c r="E250" s="182" t="s">
        <v>4938</v>
      </c>
      <c r="F250" s="183" t="s">
        <v>4939</v>
      </c>
      <c r="G250" s="184" t="s">
        <v>4365</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2233</v>
      </c>
    </row>
    <row r="251" spans="1:65" s="2" customFormat="1" ht="16.5" customHeight="1">
      <c r="A251" s="37"/>
      <c r="B251" s="38"/>
      <c r="C251" s="181" t="s">
        <v>1503</v>
      </c>
      <c r="D251" s="181" t="s">
        <v>199</v>
      </c>
      <c r="E251" s="182" t="s">
        <v>4940</v>
      </c>
      <c r="F251" s="183" t="s">
        <v>4941</v>
      </c>
      <c r="G251" s="184" t="s">
        <v>4365</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2246</v>
      </c>
    </row>
    <row r="252" spans="1:65" s="2" customFormat="1" ht="24.2" customHeight="1">
      <c r="A252" s="37"/>
      <c r="B252" s="38"/>
      <c r="C252" s="181" t="s">
        <v>1510</v>
      </c>
      <c r="D252" s="181" t="s">
        <v>199</v>
      </c>
      <c r="E252" s="182" t="s">
        <v>4942</v>
      </c>
      <c r="F252" s="183" t="s">
        <v>4943</v>
      </c>
      <c r="G252" s="184" t="s">
        <v>4365</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2258</v>
      </c>
    </row>
    <row r="253" spans="1:65" s="2" customFormat="1" ht="37.9" customHeight="1">
      <c r="A253" s="37"/>
      <c r="B253" s="38"/>
      <c r="C253" s="181" t="s">
        <v>1520</v>
      </c>
      <c r="D253" s="181" t="s">
        <v>199</v>
      </c>
      <c r="E253" s="182" t="s">
        <v>4944</v>
      </c>
      <c r="F253" s="183" t="s">
        <v>4945</v>
      </c>
      <c r="G253" s="184" t="s">
        <v>4365</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2268</v>
      </c>
    </row>
    <row r="254" spans="1:65" s="2" customFormat="1" ht="16.5" customHeight="1">
      <c r="A254" s="37"/>
      <c r="B254" s="38"/>
      <c r="C254" s="181" t="s">
        <v>1523</v>
      </c>
      <c r="D254" s="181" t="s">
        <v>199</v>
      </c>
      <c r="E254" s="182" t="s">
        <v>4946</v>
      </c>
      <c r="F254" s="183" t="s">
        <v>4947</v>
      </c>
      <c r="G254" s="184" t="s">
        <v>4365</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2280</v>
      </c>
    </row>
    <row r="255" spans="1:65" s="2" customFormat="1" ht="16.5" customHeight="1">
      <c r="A255" s="37"/>
      <c r="B255" s="38"/>
      <c r="C255" s="181" t="s">
        <v>1528</v>
      </c>
      <c r="D255" s="181" t="s">
        <v>199</v>
      </c>
      <c r="E255" s="182" t="s">
        <v>4948</v>
      </c>
      <c r="F255" s="183" t="s">
        <v>4721</v>
      </c>
      <c r="G255" s="184" t="s">
        <v>4365</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2289</v>
      </c>
    </row>
    <row r="256" spans="1:65" s="2" customFormat="1" ht="16.5" customHeight="1">
      <c r="A256" s="37"/>
      <c r="B256" s="38"/>
      <c r="C256" s="181" t="s">
        <v>1534</v>
      </c>
      <c r="D256" s="181" t="s">
        <v>199</v>
      </c>
      <c r="E256" s="182" t="s">
        <v>4949</v>
      </c>
      <c r="F256" s="183" t="s">
        <v>4950</v>
      </c>
      <c r="G256" s="184" t="s">
        <v>4365</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2297</v>
      </c>
    </row>
    <row r="257" spans="1:65" s="2" customFormat="1" ht="16.5" customHeight="1">
      <c r="A257" s="37"/>
      <c r="B257" s="38"/>
      <c r="C257" s="181" t="s">
        <v>1539</v>
      </c>
      <c r="D257" s="181" t="s">
        <v>199</v>
      </c>
      <c r="E257" s="182" t="s">
        <v>4951</v>
      </c>
      <c r="F257" s="183" t="s">
        <v>4952</v>
      </c>
      <c r="G257" s="184" t="s">
        <v>4919</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2307</v>
      </c>
    </row>
    <row r="258" spans="1:65" s="2" customFormat="1" ht="16.5" customHeight="1">
      <c r="A258" s="37"/>
      <c r="B258" s="38"/>
      <c r="C258" s="181" t="s">
        <v>1544</v>
      </c>
      <c r="D258" s="181" t="s">
        <v>199</v>
      </c>
      <c r="E258" s="182" t="s">
        <v>4953</v>
      </c>
      <c r="F258" s="183" t="s">
        <v>4732</v>
      </c>
      <c r="G258" s="184" t="s">
        <v>4365</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2319</v>
      </c>
    </row>
    <row r="259" spans="1:65" s="12" customFormat="1" ht="22.9" customHeight="1">
      <c r="B259" s="165"/>
      <c r="C259" s="166"/>
      <c r="D259" s="167" t="s">
        <v>73</v>
      </c>
      <c r="E259" s="179" t="s">
        <v>4954</v>
      </c>
      <c r="F259" s="179" t="s">
        <v>4738</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1551</v>
      </c>
      <c r="D260" s="181" t="s">
        <v>199</v>
      </c>
      <c r="E260" s="182" t="s">
        <v>4955</v>
      </c>
      <c r="F260" s="183" t="s">
        <v>4956</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2327</v>
      </c>
    </row>
    <row r="261" spans="1:65" s="2" customFormat="1" ht="16.5" customHeight="1">
      <c r="A261" s="37"/>
      <c r="B261" s="38"/>
      <c r="C261" s="181" t="s">
        <v>1559</v>
      </c>
      <c r="D261" s="181" t="s">
        <v>199</v>
      </c>
      <c r="E261" s="182" t="s">
        <v>4957</v>
      </c>
      <c r="F261" s="183" t="s">
        <v>4958</v>
      </c>
      <c r="G261" s="184" t="s">
        <v>4365</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2336</v>
      </c>
    </row>
    <row r="262" spans="1:65" s="12" customFormat="1" ht="22.9" customHeight="1">
      <c r="B262" s="165"/>
      <c r="C262" s="166"/>
      <c r="D262" s="167" t="s">
        <v>73</v>
      </c>
      <c r="E262" s="179" t="s">
        <v>4959</v>
      </c>
      <c r="F262" s="179" t="s">
        <v>4567</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1567</v>
      </c>
      <c r="D263" s="181" t="s">
        <v>199</v>
      </c>
      <c r="E263" s="182" t="s">
        <v>4960</v>
      </c>
      <c r="F263" s="183" t="s">
        <v>4780</v>
      </c>
      <c r="G263" s="184" t="s">
        <v>4138</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2344</v>
      </c>
    </row>
    <row r="264" spans="1:65" s="2" customFormat="1" ht="16.5" customHeight="1">
      <c r="A264" s="37"/>
      <c r="B264" s="38"/>
      <c r="C264" s="181" t="s">
        <v>1573</v>
      </c>
      <c r="D264" s="181" t="s">
        <v>199</v>
      </c>
      <c r="E264" s="182" t="s">
        <v>4961</v>
      </c>
      <c r="F264" s="183" t="s">
        <v>4782</v>
      </c>
      <c r="G264" s="184" t="s">
        <v>4138</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2362</v>
      </c>
    </row>
    <row r="265" spans="1:65" s="2" customFormat="1" ht="16.5" customHeight="1">
      <c r="A265" s="37"/>
      <c r="B265" s="38"/>
      <c r="C265" s="181" t="s">
        <v>1583</v>
      </c>
      <c r="D265" s="181" t="s">
        <v>199</v>
      </c>
      <c r="E265" s="182" t="s">
        <v>4962</v>
      </c>
      <c r="F265" s="183" t="s">
        <v>4883</v>
      </c>
      <c r="G265" s="184" t="s">
        <v>4138</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2375</v>
      </c>
    </row>
    <row r="266" spans="1:65" s="12" customFormat="1" ht="25.9" customHeight="1">
      <c r="B266" s="165"/>
      <c r="C266" s="166"/>
      <c r="D266" s="167" t="s">
        <v>73</v>
      </c>
      <c r="E266" s="168" t="s">
        <v>4963</v>
      </c>
      <c r="F266" s="168" t="s">
        <v>4964</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4965</v>
      </c>
      <c r="F267" s="179" t="s">
        <v>4966</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1588</v>
      </c>
      <c r="D268" s="181" t="s">
        <v>199</v>
      </c>
      <c r="E268" s="182" t="s">
        <v>4967</v>
      </c>
      <c r="F268" s="183" t="s">
        <v>4968</v>
      </c>
      <c r="G268" s="184" t="s">
        <v>4365</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2387</v>
      </c>
    </row>
    <row r="269" spans="1:65" s="2" customFormat="1" ht="58.5">
      <c r="A269" s="37"/>
      <c r="B269" s="38"/>
      <c r="C269" s="39"/>
      <c r="D269" s="201" t="s">
        <v>4151</v>
      </c>
      <c r="E269" s="39"/>
      <c r="F269" s="261" t="s">
        <v>4969</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4151</v>
      </c>
      <c r="AU269" s="20" t="s">
        <v>84</v>
      </c>
    </row>
    <row r="270" spans="1:65" s="2" customFormat="1" ht="16.5" customHeight="1">
      <c r="A270" s="37"/>
      <c r="B270" s="38"/>
      <c r="C270" s="181" t="s">
        <v>1595</v>
      </c>
      <c r="D270" s="181" t="s">
        <v>199</v>
      </c>
      <c r="E270" s="182" t="s">
        <v>4970</v>
      </c>
      <c r="F270" s="183" t="s">
        <v>4971</v>
      </c>
      <c r="G270" s="184" t="s">
        <v>4365</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2397</v>
      </c>
    </row>
    <row r="271" spans="1:65" s="2" customFormat="1" ht="16.5" customHeight="1">
      <c r="A271" s="37"/>
      <c r="B271" s="38"/>
      <c r="C271" s="181" t="s">
        <v>1600</v>
      </c>
      <c r="D271" s="181" t="s">
        <v>199</v>
      </c>
      <c r="E271" s="182" t="s">
        <v>4972</v>
      </c>
      <c r="F271" s="183" t="s">
        <v>4973</v>
      </c>
      <c r="G271" s="184" t="s">
        <v>4365</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2407</v>
      </c>
    </row>
    <row r="272" spans="1:65" s="2" customFormat="1" ht="24.2" customHeight="1">
      <c r="A272" s="37"/>
      <c r="B272" s="38"/>
      <c r="C272" s="181" t="s">
        <v>1604</v>
      </c>
      <c r="D272" s="181" t="s">
        <v>199</v>
      </c>
      <c r="E272" s="182" t="s">
        <v>4974</v>
      </c>
      <c r="F272" s="183" t="s">
        <v>4975</v>
      </c>
      <c r="G272" s="184" t="s">
        <v>4365</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2421</v>
      </c>
    </row>
    <row r="273" spans="1:65" s="2" customFormat="1" ht="24.2" customHeight="1">
      <c r="A273" s="37"/>
      <c r="B273" s="38"/>
      <c r="C273" s="181" t="s">
        <v>1609</v>
      </c>
      <c r="D273" s="181" t="s">
        <v>199</v>
      </c>
      <c r="E273" s="182" t="s">
        <v>4976</v>
      </c>
      <c r="F273" s="183" t="s">
        <v>4977</v>
      </c>
      <c r="G273" s="184" t="s">
        <v>4365</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2431</v>
      </c>
    </row>
    <row r="274" spans="1:65" s="2" customFormat="1" ht="16.5" customHeight="1">
      <c r="A274" s="37"/>
      <c r="B274" s="38"/>
      <c r="C274" s="181" t="s">
        <v>1614</v>
      </c>
      <c r="D274" s="181" t="s">
        <v>199</v>
      </c>
      <c r="E274" s="182" t="s">
        <v>4978</v>
      </c>
      <c r="F274" s="183" t="s">
        <v>4979</v>
      </c>
      <c r="G274" s="184" t="s">
        <v>4365</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2441</v>
      </c>
    </row>
    <row r="275" spans="1:65" s="2" customFormat="1" ht="16.5" customHeight="1">
      <c r="A275" s="37"/>
      <c r="B275" s="38"/>
      <c r="C275" s="181" t="s">
        <v>21</v>
      </c>
      <c r="D275" s="181" t="s">
        <v>199</v>
      </c>
      <c r="E275" s="182" t="s">
        <v>4980</v>
      </c>
      <c r="F275" s="183" t="s">
        <v>4742</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2452</v>
      </c>
    </row>
    <row r="276" spans="1:65" s="2" customFormat="1" ht="16.5" customHeight="1">
      <c r="A276" s="37"/>
      <c r="B276" s="38"/>
      <c r="C276" s="181" t="s">
        <v>1636</v>
      </c>
      <c r="D276" s="181" t="s">
        <v>199</v>
      </c>
      <c r="E276" s="182" t="s">
        <v>4981</v>
      </c>
      <c r="F276" s="183" t="s">
        <v>4982</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2461</v>
      </c>
    </row>
    <row r="277" spans="1:65" s="2" customFormat="1" ht="16.5" customHeight="1">
      <c r="A277" s="37"/>
      <c r="B277" s="38"/>
      <c r="C277" s="181" t="s">
        <v>1640</v>
      </c>
      <c r="D277" s="181" t="s">
        <v>199</v>
      </c>
      <c r="E277" s="182" t="s">
        <v>4983</v>
      </c>
      <c r="F277" s="183" t="s">
        <v>4984</v>
      </c>
      <c r="G277" s="184" t="s">
        <v>4365</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2472</v>
      </c>
    </row>
    <row r="278" spans="1:65" s="2" customFormat="1" ht="16.5" customHeight="1">
      <c r="A278" s="37"/>
      <c r="B278" s="38"/>
      <c r="C278" s="181" t="s">
        <v>1666</v>
      </c>
      <c r="D278" s="181" t="s">
        <v>199</v>
      </c>
      <c r="E278" s="182" t="s">
        <v>4985</v>
      </c>
      <c r="F278" s="183" t="s">
        <v>4986</v>
      </c>
      <c r="G278" s="184" t="s">
        <v>4365</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2489</v>
      </c>
    </row>
    <row r="279" spans="1:65" s="12" customFormat="1" ht="22.9" customHeight="1">
      <c r="B279" s="165"/>
      <c r="C279" s="166"/>
      <c r="D279" s="167" t="s">
        <v>73</v>
      </c>
      <c r="E279" s="179" t="s">
        <v>4987</v>
      </c>
      <c r="F279" s="179" t="s">
        <v>4776</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1671</v>
      </c>
      <c r="D280" s="181" t="s">
        <v>199</v>
      </c>
      <c r="E280" s="182" t="s">
        <v>4988</v>
      </c>
      <c r="F280" s="183" t="s">
        <v>4780</v>
      </c>
      <c r="G280" s="184" t="s">
        <v>4138</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2504</v>
      </c>
    </row>
    <row r="281" spans="1:65" s="2" customFormat="1" ht="16.5" customHeight="1">
      <c r="A281" s="37"/>
      <c r="B281" s="38"/>
      <c r="C281" s="181" t="s">
        <v>1680</v>
      </c>
      <c r="D281" s="181" t="s">
        <v>199</v>
      </c>
      <c r="E281" s="182" t="s">
        <v>4989</v>
      </c>
      <c r="F281" s="183" t="s">
        <v>4850</v>
      </c>
      <c r="G281" s="184" t="s">
        <v>4584</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2510</v>
      </c>
    </row>
    <row r="282" spans="1:65" s="2" customFormat="1" ht="16.5" customHeight="1">
      <c r="A282" s="37"/>
      <c r="B282" s="38"/>
      <c r="C282" s="181" t="s">
        <v>1690</v>
      </c>
      <c r="D282" s="181" t="s">
        <v>199</v>
      </c>
      <c r="E282" s="182" t="s">
        <v>4990</v>
      </c>
      <c r="F282" s="183" t="s">
        <v>4782</v>
      </c>
      <c r="G282" s="184" t="s">
        <v>4138</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2518</v>
      </c>
    </row>
    <row r="283" spans="1:65" s="2" customFormat="1" ht="16.5" customHeight="1">
      <c r="A283" s="37"/>
      <c r="B283" s="38"/>
      <c r="C283" s="181" t="s">
        <v>1697</v>
      </c>
      <c r="D283" s="181" t="s">
        <v>199</v>
      </c>
      <c r="E283" s="182" t="s">
        <v>4991</v>
      </c>
      <c r="F283" s="183" t="s">
        <v>4883</v>
      </c>
      <c r="G283" s="184" t="s">
        <v>4138</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2526</v>
      </c>
    </row>
    <row r="284" spans="1:65" s="12" customFormat="1" ht="25.9" customHeight="1">
      <c r="B284" s="165"/>
      <c r="C284" s="166"/>
      <c r="D284" s="167" t="s">
        <v>73</v>
      </c>
      <c r="E284" s="168" t="s">
        <v>4992</v>
      </c>
      <c r="F284" s="168" t="s">
        <v>4993</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4994</v>
      </c>
      <c r="F285" s="179" t="s">
        <v>4995</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1702</v>
      </c>
      <c r="D286" s="181" t="s">
        <v>199</v>
      </c>
      <c r="E286" s="182" t="s">
        <v>4996</v>
      </c>
      <c r="F286" s="183" t="s">
        <v>4997</v>
      </c>
      <c r="G286" s="184" t="s">
        <v>4365</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2530</v>
      </c>
    </row>
    <row r="287" spans="1:65" s="2" customFormat="1" ht="16.5" customHeight="1">
      <c r="A287" s="37"/>
      <c r="B287" s="38"/>
      <c r="C287" s="181" t="s">
        <v>1714</v>
      </c>
      <c r="D287" s="181" t="s">
        <v>199</v>
      </c>
      <c r="E287" s="182" t="s">
        <v>4998</v>
      </c>
      <c r="F287" s="183" t="s">
        <v>4999</v>
      </c>
      <c r="G287" s="184" t="s">
        <v>4365</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2537</v>
      </c>
    </row>
    <row r="288" spans="1:65" s="12" customFormat="1" ht="22.9" customHeight="1">
      <c r="B288" s="165"/>
      <c r="C288" s="166"/>
      <c r="D288" s="167" t="s">
        <v>73</v>
      </c>
      <c r="E288" s="179" t="s">
        <v>5000</v>
      </c>
      <c r="F288" s="179" t="s">
        <v>5001</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1720</v>
      </c>
      <c r="D289" s="181" t="s">
        <v>199</v>
      </c>
      <c r="E289" s="182" t="s">
        <v>5002</v>
      </c>
      <c r="F289" s="183" t="s">
        <v>5003</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2549</v>
      </c>
    </row>
    <row r="290" spans="1:65" s="2" customFormat="1" ht="16.5" customHeight="1">
      <c r="A290" s="37"/>
      <c r="B290" s="38"/>
      <c r="C290" s="181" t="s">
        <v>1727</v>
      </c>
      <c r="D290" s="181" t="s">
        <v>199</v>
      </c>
      <c r="E290" s="182" t="s">
        <v>5004</v>
      </c>
      <c r="F290" s="183" t="s">
        <v>5005</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2563</v>
      </c>
    </row>
    <row r="291" spans="1:65" s="2" customFormat="1" ht="16.5" customHeight="1">
      <c r="A291" s="37"/>
      <c r="B291" s="38"/>
      <c r="C291" s="181" t="s">
        <v>1737</v>
      </c>
      <c r="D291" s="181" t="s">
        <v>199</v>
      </c>
      <c r="E291" s="182" t="s">
        <v>5006</v>
      </c>
      <c r="F291" s="183" t="s">
        <v>5007</v>
      </c>
      <c r="G291" s="184" t="s">
        <v>4365</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2581</v>
      </c>
    </row>
    <row r="292" spans="1:65" s="12" customFormat="1" ht="22.9" customHeight="1">
      <c r="B292" s="165"/>
      <c r="C292" s="166"/>
      <c r="D292" s="167" t="s">
        <v>73</v>
      </c>
      <c r="E292" s="179" t="s">
        <v>5008</v>
      </c>
      <c r="F292" s="179" t="s">
        <v>5009</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1750</v>
      </c>
      <c r="D293" s="181" t="s">
        <v>199</v>
      </c>
      <c r="E293" s="182" t="s">
        <v>5010</v>
      </c>
      <c r="F293" s="183" t="s">
        <v>5011</v>
      </c>
      <c r="G293" s="184" t="s">
        <v>4365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2592</v>
      </c>
    </row>
    <row r="294" spans="1:65" s="2" customFormat="1" ht="16.5" customHeight="1">
      <c r="A294" s="37"/>
      <c r="B294" s="38"/>
      <c r="C294" s="181" t="s">
        <v>1755</v>
      </c>
      <c r="D294" s="181" t="s">
        <v>199</v>
      </c>
      <c r="E294" s="182" t="s">
        <v>5012</v>
      </c>
      <c r="F294" s="183" t="s">
        <v>5013</v>
      </c>
      <c r="G294" s="184" t="s">
        <v>4365</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2603</v>
      </c>
    </row>
    <row r="295" spans="1:65" s="2" customFormat="1" ht="21.75" customHeight="1">
      <c r="A295" s="37"/>
      <c r="B295" s="38"/>
      <c r="C295" s="181" t="s">
        <v>1760</v>
      </c>
      <c r="D295" s="181" t="s">
        <v>199</v>
      </c>
      <c r="E295" s="182" t="s">
        <v>5014</v>
      </c>
      <c r="F295" s="183" t="s">
        <v>5015</v>
      </c>
      <c r="G295" s="184" t="s">
        <v>4365</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2614</v>
      </c>
    </row>
    <row r="296" spans="1:65" s="12" customFormat="1" ht="22.9" customHeight="1">
      <c r="B296" s="165"/>
      <c r="C296" s="166"/>
      <c r="D296" s="167" t="s">
        <v>73</v>
      </c>
      <c r="E296" s="179" t="s">
        <v>5016</v>
      </c>
      <c r="F296" s="179" t="s">
        <v>5017</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1769</v>
      </c>
      <c r="D297" s="181" t="s">
        <v>199</v>
      </c>
      <c r="E297" s="182" t="s">
        <v>5018</v>
      </c>
      <c r="F297" s="183" t="s">
        <v>5019</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2625</v>
      </c>
    </row>
    <row r="298" spans="1:65" s="2" customFormat="1" ht="16.5" customHeight="1">
      <c r="A298" s="37"/>
      <c r="B298" s="38"/>
      <c r="C298" s="181" t="s">
        <v>1784</v>
      </c>
      <c r="D298" s="181" t="s">
        <v>199</v>
      </c>
      <c r="E298" s="182" t="s">
        <v>5020</v>
      </c>
      <c r="F298" s="183" t="s">
        <v>5021</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2635</v>
      </c>
    </row>
    <row r="299" spans="1:65" s="2" customFormat="1" ht="16.5" customHeight="1">
      <c r="A299" s="37"/>
      <c r="B299" s="38"/>
      <c r="C299" s="181" t="s">
        <v>1792</v>
      </c>
      <c r="D299" s="181" t="s">
        <v>199</v>
      </c>
      <c r="E299" s="182" t="s">
        <v>5022</v>
      </c>
      <c r="F299" s="183" t="s">
        <v>5023</v>
      </c>
      <c r="G299" s="184" t="s">
        <v>4365</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2645</v>
      </c>
    </row>
    <row r="300" spans="1:65" s="12" customFormat="1" ht="22.9" customHeight="1">
      <c r="B300" s="165"/>
      <c r="C300" s="166"/>
      <c r="D300" s="167" t="s">
        <v>73</v>
      </c>
      <c r="E300" s="179" t="s">
        <v>5024</v>
      </c>
      <c r="F300" s="179" t="s">
        <v>5025</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1799</v>
      </c>
      <c r="D301" s="181" t="s">
        <v>199</v>
      </c>
      <c r="E301" s="182" t="s">
        <v>5026</v>
      </c>
      <c r="F301" s="183" t="s">
        <v>5027</v>
      </c>
      <c r="G301" s="184" t="s">
        <v>4919</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2654</v>
      </c>
    </row>
    <row r="302" spans="1:65" s="12" customFormat="1" ht="22.9" customHeight="1">
      <c r="B302" s="165"/>
      <c r="C302" s="166"/>
      <c r="D302" s="167" t="s">
        <v>73</v>
      </c>
      <c r="E302" s="179" t="s">
        <v>5028</v>
      </c>
      <c r="F302" s="179" t="s">
        <v>4776</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1804</v>
      </c>
      <c r="D303" s="181" t="s">
        <v>199</v>
      </c>
      <c r="E303" s="182" t="s">
        <v>5029</v>
      </c>
      <c r="F303" s="183" t="s">
        <v>4780</v>
      </c>
      <c r="G303" s="184" t="s">
        <v>4138</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2665</v>
      </c>
    </row>
    <row r="304" spans="1:65" s="2" customFormat="1" ht="16.5" customHeight="1">
      <c r="A304" s="37"/>
      <c r="B304" s="38"/>
      <c r="C304" s="181" t="s">
        <v>1823</v>
      </c>
      <c r="D304" s="181" t="s">
        <v>199</v>
      </c>
      <c r="E304" s="182" t="s">
        <v>5030</v>
      </c>
      <c r="F304" s="183" t="s">
        <v>4782</v>
      </c>
      <c r="G304" s="184" t="s">
        <v>4138</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2679</v>
      </c>
    </row>
    <row r="305" spans="1:65" s="2" customFormat="1" ht="16.5" customHeight="1">
      <c r="A305" s="37"/>
      <c r="B305" s="38"/>
      <c r="C305" s="181" t="s">
        <v>1827</v>
      </c>
      <c r="D305" s="181" t="s">
        <v>199</v>
      </c>
      <c r="E305" s="182" t="s">
        <v>5031</v>
      </c>
      <c r="F305" s="183" t="s">
        <v>4883</v>
      </c>
      <c r="G305" s="184" t="s">
        <v>4138</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2692</v>
      </c>
    </row>
    <row r="306" spans="1:65" s="12" customFormat="1" ht="25.9" customHeight="1">
      <c r="B306" s="165"/>
      <c r="C306" s="166"/>
      <c r="D306" s="167" t="s">
        <v>73</v>
      </c>
      <c r="E306" s="168" t="s">
        <v>5032</v>
      </c>
      <c r="F306" s="168" t="s">
        <v>5033</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5034</v>
      </c>
      <c r="F307" s="179" t="s">
        <v>5035</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1831</v>
      </c>
      <c r="D308" s="181" t="s">
        <v>199</v>
      </c>
      <c r="E308" s="182" t="s">
        <v>5036</v>
      </c>
      <c r="F308" s="183" t="s">
        <v>5037</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2704</v>
      </c>
    </row>
    <row r="309" spans="1:65" s="2" customFormat="1" ht="16.5" customHeight="1">
      <c r="A309" s="37"/>
      <c r="B309" s="38"/>
      <c r="C309" s="181" t="s">
        <v>1835</v>
      </c>
      <c r="D309" s="181" t="s">
        <v>199</v>
      </c>
      <c r="E309" s="182" t="s">
        <v>5038</v>
      </c>
      <c r="F309" s="183" t="s">
        <v>5039</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2714</v>
      </c>
    </row>
    <row r="310" spans="1:65" s="2" customFormat="1" ht="16.5" customHeight="1">
      <c r="A310" s="37"/>
      <c r="B310" s="38"/>
      <c r="C310" s="181" t="s">
        <v>1839</v>
      </c>
      <c r="D310" s="181" t="s">
        <v>199</v>
      </c>
      <c r="E310" s="182" t="s">
        <v>5040</v>
      </c>
      <c r="F310" s="183" t="s">
        <v>5041</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2725</v>
      </c>
    </row>
    <row r="311" spans="1:65" s="2" customFormat="1" ht="16.5" customHeight="1">
      <c r="A311" s="37"/>
      <c r="B311" s="38"/>
      <c r="C311" s="181" t="s">
        <v>1852</v>
      </c>
      <c r="D311" s="181" t="s">
        <v>199</v>
      </c>
      <c r="E311" s="182" t="s">
        <v>5042</v>
      </c>
      <c r="F311" s="183" t="s">
        <v>5043</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2736</v>
      </c>
    </row>
    <row r="312" spans="1:65" s="2" customFormat="1" ht="16.5" customHeight="1">
      <c r="A312" s="37"/>
      <c r="B312" s="38"/>
      <c r="C312" s="181" t="s">
        <v>1856</v>
      </c>
      <c r="D312" s="181" t="s">
        <v>199</v>
      </c>
      <c r="E312" s="182" t="s">
        <v>5044</v>
      </c>
      <c r="F312" s="183" t="s">
        <v>5045</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2745</v>
      </c>
    </row>
    <row r="313" spans="1:65" s="2" customFormat="1" ht="16.5" customHeight="1">
      <c r="A313" s="37"/>
      <c r="B313" s="38"/>
      <c r="C313" s="181" t="s">
        <v>1860</v>
      </c>
      <c r="D313" s="181" t="s">
        <v>199</v>
      </c>
      <c r="E313" s="182" t="s">
        <v>5046</v>
      </c>
      <c r="F313" s="183" t="s">
        <v>5047</v>
      </c>
      <c r="G313" s="184" t="s">
        <v>4365</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2757</v>
      </c>
    </row>
    <row r="314" spans="1:65" s="2" customFormat="1" ht="16.5" customHeight="1">
      <c r="A314" s="37"/>
      <c r="B314" s="38"/>
      <c r="C314" s="181" t="s">
        <v>1864</v>
      </c>
      <c r="D314" s="181" t="s">
        <v>199</v>
      </c>
      <c r="E314" s="182" t="s">
        <v>5048</v>
      </c>
      <c r="F314" s="183" t="s">
        <v>5049</v>
      </c>
      <c r="G314" s="184" t="s">
        <v>4365</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2767</v>
      </c>
    </row>
    <row r="315" spans="1:65" s="2" customFormat="1" ht="16.5" customHeight="1">
      <c r="A315" s="37"/>
      <c r="B315" s="38"/>
      <c r="C315" s="181" t="s">
        <v>1868</v>
      </c>
      <c r="D315" s="181" t="s">
        <v>199</v>
      </c>
      <c r="E315" s="182" t="s">
        <v>5050</v>
      </c>
      <c r="F315" s="183" t="s">
        <v>5051</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2781</v>
      </c>
    </row>
    <row r="316" spans="1:65" s="2" customFormat="1" ht="16.5" customHeight="1">
      <c r="A316" s="37"/>
      <c r="B316" s="38"/>
      <c r="C316" s="181" t="s">
        <v>1876</v>
      </c>
      <c r="D316" s="181" t="s">
        <v>199</v>
      </c>
      <c r="E316" s="182" t="s">
        <v>5052</v>
      </c>
      <c r="F316" s="183" t="s">
        <v>5053</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2795</v>
      </c>
    </row>
    <row r="317" spans="1:65" s="2" customFormat="1" ht="16.5" customHeight="1">
      <c r="A317" s="37"/>
      <c r="B317" s="38"/>
      <c r="C317" s="181" t="s">
        <v>1880</v>
      </c>
      <c r="D317" s="181" t="s">
        <v>199</v>
      </c>
      <c r="E317" s="182" t="s">
        <v>5054</v>
      </c>
      <c r="F317" s="183" t="s">
        <v>5055</v>
      </c>
      <c r="G317" s="184" t="s">
        <v>4365</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2806</v>
      </c>
    </row>
    <row r="318" spans="1:65" s="2" customFormat="1" ht="16.5" customHeight="1">
      <c r="A318" s="37"/>
      <c r="B318" s="38"/>
      <c r="C318" s="181" t="s">
        <v>1884</v>
      </c>
      <c r="D318" s="181" t="s">
        <v>199</v>
      </c>
      <c r="E318" s="182" t="s">
        <v>5056</v>
      </c>
      <c r="F318" s="183" t="s">
        <v>5057</v>
      </c>
      <c r="G318" s="184" t="s">
        <v>4365</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2818</v>
      </c>
    </row>
    <row r="319" spans="1:65" s="2" customFormat="1" ht="16.5" customHeight="1">
      <c r="A319" s="37"/>
      <c r="B319" s="38"/>
      <c r="C319" s="181" t="s">
        <v>1888</v>
      </c>
      <c r="D319" s="181" t="s">
        <v>199</v>
      </c>
      <c r="E319" s="182" t="s">
        <v>5058</v>
      </c>
      <c r="F319" s="183" t="s">
        <v>5059</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2844</v>
      </c>
    </row>
    <row r="320" spans="1:65" s="2" customFormat="1" ht="16.5" customHeight="1">
      <c r="A320" s="37"/>
      <c r="B320" s="38"/>
      <c r="C320" s="181" t="s">
        <v>1894</v>
      </c>
      <c r="D320" s="181" t="s">
        <v>199</v>
      </c>
      <c r="E320" s="182" t="s">
        <v>5060</v>
      </c>
      <c r="F320" s="183" t="s">
        <v>5061</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2865</v>
      </c>
    </row>
    <row r="321" spans="1:65" s="2" customFormat="1" ht="16.5" customHeight="1">
      <c r="A321" s="37"/>
      <c r="B321" s="38"/>
      <c r="C321" s="181" t="s">
        <v>1900</v>
      </c>
      <c r="D321" s="181" t="s">
        <v>199</v>
      </c>
      <c r="E321" s="182" t="s">
        <v>5062</v>
      </c>
      <c r="F321" s="183" t="s">
        <v>5063</v>
      </c>
      <c r="G321" s="184" t="s">
        <v>4365</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2879</v>
      </c>
    </row>
    <row r="322" spans="1:65" s="2" customFormat="1" ht="16.5" customHeight="1">
      <c r="A322" s="37"/>
      <c r="B322" s="38"/>
      <c r="C322" s="181" t="s">
        <v>1905</v>
      </c>
      <c r="D322" s="181" t="s">
        <v>199</v>
      </c>
      <c r="E322" s="182" t="s">
        <v>5064</v>
      </c>
      <c r="F322" s="183" t="s">
        <v>5065</v>
      </c>
      <c r="G322" s="184" t="s">
        <v>4365</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2891</v>
      </c>
    </row>
    <row r="323" spans="1:65" s="2" customFormat="1" ht="16.5" customHeight="1">
      <c r="A323" s="37"/>
      <c r="B323" s="38"/>
      <c r="C323" s="181" t="s">
        <v>1910</v>
      </c>
      <c r="D323" s="181" t="s">
        <v>199</v>
      </c>
      <c r="E323" s="182" t="s">
        <v>5066</v>
      </c>
      <c r="F323" s="183" t="s">
        <v>5067</v>
      </c>
      <c r="G323" s="184" t="s">
        <v>4365</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2901</v>
      </c>
    </row>
    <row r="324" spans="1:65" s="2" customFormat="1" ht="16.5" customHeight="1">
      <c r="A324" s="37"/>
      <c r="B324" s="38"/>
      <c r="C324" s="181" t="s">
        <v>1915</v>
      </c>
      <c r="D324" s="181" t="s">
        <v>199</v>
      </c>
      <c r="E324" s="182" t="s">
        <v>5068</v>
      </c>
      <c r="F324" s="183" t="s">
        <v>5069</v>
      </c>
      <c r="G324" s="184" t="s">
        <v>4365</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2913</v>
      </c>
    </row>
    <row r="325" spans="1:65" s="2" customFormat="1" ht="16.5" customHeight="1">
      <c r="A325" s="37"/>
      <c r="B325" s="38"/>
      <c r="C325" s="181" t="s">
        <v>1920</v>
      </c>
      <c r="D325" s="181" t="s">
        <v>199</v>
      </c>
      <c r="E325" s="182" t="s">
        <v>5070</v>
      </c>
      <c r="F325" s="183" t="s">
        <v>5071</v>
      </c>
      <c r="G325" s="184" t="s">
        <v>4365</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2926</v>
      </c>
    </row>
    <row r="326" spans="1:65" s="2" customFormat="1" ht="16.5" customHeight="1">
      <c r="A326" s="37"/>
      <c r="B326" s="38"/>
      <c r="C326" s="181" t="s">
        <v>1925</v>
      </c>
      <c r="D326" s="181" t="s">
        <v>199</v>
      </c>
      <c r="E326" s="182" t="s">
        <v>5072</v>
      </c>
      <c r="F326" s="183" t="s">
        <v>5073</v>
      </c>
      <c r="G326" s="184" t="s">
        <v>4365</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2943</v>
      </c>
    </row>
    <row r="327" spans="1:65" s="2" customFormat="1" ht="16.5" customHeight="1">
      <c r="A327" s="37"/>
      <c r="B327" s="38"/>
      <c r="C327" s="181" t="s">
        <v>1930</v>
      </c>
      <c r="D327" s="181" t="s">
        <v>199</v>
      </c>
      <c r="E327" s="182" t="s">
        <v>5074</v>
      </c>
      <c r="F327" s="183" t="s">
        <v>5075</v>
      </c>
      <c r="G327" s="184" t="s">
        <v>4365</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2963</v>
      </c>
    </row>
    <row r="328" spans="1:65" s="2" customFormat="1" ht="16.5" customHeight="1">
      <c r="A328" s="37"/>
      <c r="B328" s="38"/>
      <c r="C328" s="181" t="s">
        <v>1936</v>
      </c>
      <c r="D328" s="181" t="s">
        <v>199</v>
      </c>
      <c r="E328" s="182" t="s">
        <v>5076</v>
      </c>
      <c r="F328" s="183" t="s">
        <v>5077</v>
      </c>
      <c r="G328" s="184" t="s">
        <v>4365</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2975</v>
      </c>
    </row>
    <row r="329" spans="1:65" s="2" customFormat="1" ht="16.5" customHeight="1">
      <c r="A329" s="37"/>
      <c r="B329" s="38"/>
      <c r="C329" s="181" t="s">
        <v>1941</v>
      </c>
      <c r="D329" s="181" t="s">
        <v>199</v>
      </c>
      <c r="E329" s="182" t="s">
        <v>5078</v>
      </c>
      <c r="F329" s="183" t="s">
        <v>5079</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2988</v>
      </c>
    </row>
    <row r="330" spans="1:65" s="2" customFormat="1" ht="16.5" customHeight="1">
      <c r="A330" s="37"/>
      <c r="B330" s="38"/>
      <c r="C330" s="181" t="s">
        <v>1949</v>
      </c>
      <c r="D330" s="181" t="s">
        <v>199</v>
      </c>
      <c r="E330" s="182" t="s">
        <v>5080</v>
      </c>
      <c r="F330" s="183" t="s">
        <v>5081</v>
      </c>
      <c r="G330" s="184" t="s">
        <v>4365</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3000</v>
      </c>
    </row>
    <row r="331" spans="1:65" s="2" customFormat="1" ht="16.5" customHeight="1">
      <c r="A331" s="37"/>
      <c r="B331" s="38"/>
      <c r="C331" s="181" t="s">
        <v>1955</v>
      </c>
      <c r="D331" s="181" t="s">
        <v>199</v>
      </c>
      <c r="E331" s="182" t="s">
        <v>5082</v>
      </c>
      <c r="F331" s="183" t="s">
        <v>5083</v>
      </c>
      <c r="G331" s="184" t="s">
        <v>4365</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3011</v>
      </c>
    </row>
    <row r="332" spans="1:65" s="2" customFormat="1" ht="16.5" customHeight="1">
      <c r="A332" s="37"/>
      <c r="B332" s="38"/>
      <c r="C332" s="181" t="s">
        <v>1961</v>
      </c>
      <c r="D332" s="181" t="s">
        <v>199</v>
      </c>
      <c r="E332" s="182" t="s">
        <v>5084</v>
      </c>
      <c r="F332" s="183" t="s">
        <v>5085</v>
      </c>
      <c r="G332" s="184" t="s">
        <v>4365</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3027</v>
      </c>
    </row>
    <row r="333" spans="1:65" s="2" customFormat="1" ht="16.5" customHeight="1">
      <c r="A333" s="37"/>
      <c r="B333" s="38"/>
      <c r="C333" s="181" t="s">
        <v>1969</v>
      </c>
      <c r="D333" s="181" t="s">
        <v>199</v>
      </c>
      <c r="E333" s="182" t="s">
        <v>5086</v>
      </c>
      <c r="F333" s="183" t="s">
        <v>5087</v>
      </c>
      <c r="G333" s="184" t="s">
        <v>4365</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3038</v>
      </c>
    </row>
    <row r="334" spans="1:65" s="2" customFormat="1" ht="16.5" customHeight="1">
      <c r="A334" s="37"/>
      <c r="B334" s="38"/>
      <c r="C334" s="181" t="s">
        <v>1973</v>
      </c>
      <c r="D334" s="181" t="s">
        <v>199</v>
      </c>
      <c r="E334" s="182" t="s">
        <v>5088</v>
      </c>
      <c r="F334" s="183" t="s">
        <v>5089</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3050</v>
      </c>
    </row>
    <row r="335" spans="1:65" s="2" customFormat="1" ht="16.5" customHeight="1">
      <c r="A335" s="37"/>
      <c r="B335" s="38"/>
      <c r="C335" s="181" t="s">
        <v>1977</v>
      </c>
      <c r="D335" s="181" t="s">
        <v>199</v>
      </c>
      <c r="E335" s="182" t="s">
        <v>5090</v>
      </c>
      <c r="F335" s="183" t="s">
        <v>5091</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3059</v>
      </c>
    </row>
    <row r="336" spans="1:65" s="2" customFormat="1" ht="16.5" customHeight="1">
      <c r="A336" s="37"/>
      <c r="B336" s="38"/>
      <c r="C336" s="181" t="s">
        <v>1983</v>
      </c>
      <c r="D336" s="181" t="s">
        <v>199</v>
      </c>
      <c r="E336" s="182" t="s">
        <v>5092</v>
      </c>
      <c r="F336" s="183" t="s">
        <v>5093</v>
      </c>
      <c r="G336" s="184" t="s">
        <v>4365</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3068</v>
      </c>
    </row>
    <row r="337" spans="1:65" s="2" customFormat="1" ht="16.5" customHeight="1">
      <c r="A337" s="37"/>
      <c r="B337" s="38"/>
      <c r="C337" s="181" t="s">
        <v>1990</v>
      </c>
      <c r="D337" s="181" t="s">
        <v>199</v>
      </c>
      <c r="E337" s="182" t="s">
        <v>5094</v>
      </c>
      <c r="F337" s="183" t="s">
        <v>5095</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3077</v>
      </c>
    </row>
    <row r="338" spans="1:65" s="2" customFormat="1" ht="16.5" customHeight="1">
      <c r="A338" s="37"/>
      <c r="B338" s="38"/>
      <c r="C338" s="181" t="s">
        <v>2016</v>
      </c>
      <c r="D338" s="181" t="s">
        <v>199</v>
      </c>
      <c r="E338" s="182" t="s">
        <v>5096</v>
      </c>
      <c r="F338" s="183" t="s">
        <v>5097</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3086</v>
      </c>
    </row>
    <row r="339" spans="1:65" s="2" customFormat="1" ht="16.5" customHeight="1">
      <c r="A339" s="37"/>
      <c r="B339" s="38"/>
      <c r="C339" s="181" t="s">
        <v>2027</v>
      </c>
      <c r="D339" s="181" t="s">
        <v>199</v>
      </c>
      <c r="E339" s="182" t="s">
        <v>5098</v>
      </c>
      <c r="F339" s="183" t="s">
        <v>5099</v>
      </c>
      <c r="G339" s="184" t="s">
        <v>4138</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3094</v>
      </c>
    </row>
    <row r="340" spans="1:65" s="2" customFormat="1" ht="16.5" customHeight="1">
      <c r="A340" s="37"/>
      <c r="B340" s="38"/>
      <c r="C340" s="181" t="s">
        <v>2037</v>
      </c>
      <c r="D340" s="181" t="s">
        <v>199</v>
      </c>
      <c r="E340" s="182" t="s">
        <v>5100</v>
      </c>
      <c r="F340" s="183" t="s">
        <v>5101</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3103</v>
      </c>
    </row>
    <row r="341" spans="1:65" s="2" customFormat="1" ht="16.5" customHeight="1">
      <c r="A341" s="37"/>
      <c r="B341" s="38"/>
      <c r="C341" s="181" t="s">
        <v>2045</v>
      </c>
      <c r="D341" s="181" t="s">
        <v>199</v>
      </c>
      <c r="E341" s="182" t="s">
        <v>5102</v>
      </c>
      <c r="F341" s="183" t="s">
        <v>5103</v>
      </c>
      <c r="G341" s="184" t="s">
        <v>4138</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3113</v>
      </c>
    </row>
    <row r="342" spans="1:65" s="2" customFormat="1" ht="16.5" customHeight="1">
      <c r="A342" s="37"/>
      <c r="B342" s="38"/>
      <c r="C342" s="181" t="s">
        <v>2054</v>
      </c>
      <c r="D342" s="181" t="s">
        <v>199</v>
      </c>
      <c r="E342" s="182" t="s">
        <v>5104</v>
      </c>
      <c r="F342" s="183" t="s">
        <v>5105</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3122</v>
      </c>
    </row>
    <row r="343" spans="1:65" s="2" customFormat="1" ht="16.5" customHeight="1">
      <c r="A343" s="37"/>
      <c r="B343" s="38"/>
      <c r="C343" s="181" t="s">
        <v>2061</v>
      </c>
      <c r="D343" s="181" t="s">
        <v>199</v>
      </c>
      <c r="E343" s="182" t="s">
        <v>5106</v>
      </c>
      <c r="F343" s="183" t="s">
        <v>5107</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3135</v>
      </c>
    </row>
    <row r="344" spans="1:65" s="2" customFormat="1" ht="16.5" customHeight="1">
      <c r="A344" s="37"/>
      <c r="B344" s="38"/>
      <c r="C344" s="181" t="s">
        <v>2067</v>
      </c>
      <c r="D344" s="181" t="s">
        <v>199</v>
      </c>
      <c r="E344" s="182" t="s">
        <v>5108</v>
      </c>
      <c r="F344" s="183" t="s">
        <v>5109</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3145</v>
      </c>
    </row>
    <row r="345" spans="1:65" s="2" customFormat="1" ht="16.5" customHeight="1">
      <c r="A345" s="37"/>
      <c r="B345" s="38"/>
      <c r="C345" s="181" t="s">
        <v>2074</v>
      </c>
      <c r="D345" s="181" t="s">
        <v>199</v>
      </c>
      <c r="E345" s="182" t="s">
        <v>5110</v>
      </c>
      <c r="F345" s="183" t="s">
        <v>5111</v>
      </c>
      <c r="G345" s="184" t="s">
        <v>5112</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3158</v>
      </c>
    </row>
    <row r="346" spans="1:65" s="12" customFormat="1" ht="25.9" customHeight="1">
      <c r="B346" s="165"/>
      <c r="C346" s="166"/>
      <c r="D346" s="167" t="s">
        <v>73</v>
      </c>
      <c r="E346" s="168" t="s">
        <v>5113</v>
      </c>
      <c r="F346" s="168" t="s">
        <v>4567</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2079</v>
      </c>
      <c r="D347" s="181" t="s">
        <v>199</v>
      </c>
      <c r="E347" s="182" t="s">
        <v>82</v>
      </c>
      <c r="F347" s="183" t="s">
        <v>5114</v>
      </c>
      <c r="G347" s="184" t="s">
        <v>1591</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5115</v>
      </c>
    </row>
    <row r="348" spans="1:65" s="2" customFormat="1" ht="16.5" customHeight="1">
      <c r="A348" s="37"/>
      <c r="B348" s="38"/>
      <c r="C348" s="181" t="s">
        <v>2088</v>
      </c>
      <c r="D348" s="181" t="s">
        <v>199</v>
      </c>
      <c r="E348" s="182" t="s">
        <v>84</v>
      </c>
      <c r="F348" s="183" t="s">
        <v>5116</v>
      </c>
      <c r="G348" s="184" t="s">
        <v>1591</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5117</v>
      </c>
    </row>
    <row r="349" spans="1:65" s="2" customFormat="1" ht="16.5" customHeight="1">
      <c r="A349" s="37"/>
      <c r="B349" s="38"/>
      <c r="C349" s="181" t="s">
        <v>2097</v>
      </c>
      <c r="D349" s="181" t="s">
        <v>199</v>
      </c>
      <c r="E349" s="182" t="s">
        <v>160</v>
      </c>
      <c r="F349" s="183" t="s">
        <v>5118</v>
      </c>
      <c r="G349" s="184" t="s">
        <v>1591</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5119</v>
      </c>
    </row>
    <row r="350" spans="1:65" s="2" customFormat="1" ht="16.5" customHeight="1">
      <c r="A350" s="37"/>
      <c r="B350" s="38"/>
      <c r="C350" s="181" t="s">
        <v>2103</v>
      </c>
      <c r="D350" s="181" t="s">
        <v>199</v>
      </c>
      <c r="E350" s="182" t="s">
        <v>204</v>
      </c>
      <c r="F350" s="183" t="s">
        <v>5120</v>
      </c>
      <c r="G350" s="184" t="s">
        <v>1591</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5121</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m//N5RKyU6DHvbqwXbE0jYx/IjwQXmHD26nywYUAq/VpTnVuADpWjbItQmDPi/yV5T9CMCv195IOZ2OAAlJb2Q==" saltValue="GtZDYSw0ZGM6YeUd69tW49NXLjvqU8d8V1aZG0nOe6XU4kLd01lhbORwPvJh/vMxvo/yH64QT+DVLeU/kuffbg=="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5122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5123</v>
      </c>
      <c r="E64" s="146"/>
      <c r="F64" s="146"/>
      <c r="G64" s="146"/>
      <c r="H64" s="146"/>
      <c r="I64" s="146"/>
      <c r="J64" s="147">
        <f>J97</f>
        <v>0</v>
      </c>
      <c r="K64" s="144"/>
      <c r="L64" s="148"/>
    </row>
    <row r="65" spans="1:31" s="10" customFormat="1" ht="19.899999999999999" customHeight="1">
      <c r="B65" s="149"/>
      <c r="C65" s="100"/>
      <c r="D65" s="150" t="s">
        <v>5124</v>
      </c>
      <c r="E65" s="151"/>
      <c r="F65" s="151"/>
      <c r="G65" s="151"/>
      <c r="H65" s="151"/>
      <c r="I65" s="151"/>
      <c r="J65" s="152">
        <f>J98</f>
        <v>0</v>
      </c>
      <c r="K65" s="100"/>
      <c r="L65" s="153"/>
    </row>
    <row r="66" spans="1:31" s="10" customFormat="1" ht="19.899999999999999" customHeight="1">
      <c r="B66" s="149"/>
      <c r="C66" s="100"/>
      <c r="D66" s="150" t="s">
        <v>5125</v>
      </c>
      <c r="E66" s="151"/>
      <c r="F66" s="151"/>
      <c r="G66" s="151"/>
      <c r="H66" s="151"/>
      <c r="I66" s="151"/>
      <c r="J66" s="152">
        <f>J100</f>
        <v>0</v>
      </c>
      <c r="K66" s="100"/>
      <c r="L66" s="153"/>
    </row>
    <row r="67" spans="1:31" s="9" customFormat="1" ht="24.95" customHeight="1">
      <c r="B67" s="143"/>
      <c r="C67" s="144"/>
      <c r="D67" s="145" t="s">
        <v>5126</v>
      </c>
      <c r="E67" s="146"/>
      <c r="F67" s="146"/>
      <c r="G67" s="146"/>
      <c r="H67" s="146"/>
      <c r="I67" s="146"/>
      <c r="J67" s="147">
        <f>J105</f>
        <v>0</v>
      </c>
      <c r="K67" s="144"/>
      <c r="L67" s="148"/>
    </row>
    <row r="68" spans="1:31" s="10" customFormat="1" ht="19.899999999999999" customHeight="1">
      <c r="B68" s="149"/>
      <c r="C68" s="100"/>
      <c r="D68" s="150" t="s">
        <v>5127</v>
      </c>
      <c r="E68" s="151"/>
      <c r="F68" s="151"/>
      <c r="G68" s="151"/>
      <c r="H68" s="151"/>
      <c r="I68" s="151"/>
      <c r="J68" s="152">
        <f>J109</f>
        <v>0</v>
      </c>
      <c r="K68" s="100"/>
      <c r="L68" s="153"/>
    </row>
    <row r="69" spans="1:31" s="9" customFormat="1" ht="24.95" customHeight="1">
      <c r="B69" s="143"/>
      <c r="C69" s="144"/>
      <c r="D69" s="145" t="s">
        <v>5128</v>
      </c>
      <c r="E69" s="146"/>
      <c r="F69" s="146"/>
      <c r="G69" s="146"/>
      <c r="H69" s="146"/>
      <c r="I69" s="146"/>
      <c r="J69" s="147">
        <f>J119</f>
        <v>0</v>
      </c>
      <c r="K69" s="144"/>
      <c r="L69" s="148"/>
    </row>
    <row r="70" spans="1:31" s="10" customFormat="1" ht="19.899999999999999" customHeight="1">
      <c r="B70" s="149"/>
      <c r="C70" s="100"/>
      <c r="D70" s="150" t="s">
        <v>5129</v>
      </c>
      <c r="E70" s="151"/>
      <c r="F70" s="151"/>
      <c r="G70" s="151"/>
      <c r="H70" s="151"/>
      <c r="I70" s="151"/>
      <c r="J70" s="152">
        <f>J124</f>
        <v>0</v>
      </c>
      <c r="K70" s="100"/>
      <c r="L70" s="153"/>
    </row>
    <row r="71" spans="1:31" s="9" customFormat="1" ht="24.95" customHeight="1">
      <c r="B71" s="143"/>
      <c r="C71" s="144"/>
      <c r="D71" s="145" t="s">
        <v>5130</v>
      </c>
      <c r="E71" s="146"/>
      <c r="F71" s="146"/>
      <c r="G71" s="146"/>
      <c r="H71" s="146"/>
      <c r="I71" s="146"/>
      <c r="J71" s="147">
        <f>J130</f>
        <v>0</v>
      </c>
      <c r="K71" s="144"/>
      <c r="L71" s="148"/>
    </row>
    <row r="72" spans="1:31" s="9" customFormat="1" ht="24.95" customHeight="1">
      <c r="B72" s="143"/>
      <c r="C72" s="144"/>
      <c r="D72" s="145" t="s">
        <v>5131</v>
      </c>
      <c r="E72" s="146"/>
      <c r="F72" s="146"/>
      <c r="G72" s="146"/>
      <c r="H72" s="146"/>
      <c r="I72" s="146"/>
      <c r="J72" s="147">
        <f>J136</f>
        <v>0</v>
      </c>
      <c r="K72" s="144"/>
      <c r="L72" s="148"/>
    </row>
    <row r="73" spans="1:31" s="9" customFormat="1" ht="24.95" customHeight="1">
      <c r="B73" s="143"/>
      <c r="C73" s="144"/>
      <c r="D73" s="145" t="s">
        <v>5132</v>
      </c>
      <c r="E73" s="146"/>
      <c r="F73" s="146"/>
      <c r="G73" s="146"/>
      <c r="H73" s="146"/>
      <c r="I73" s="146"/>
      <c r="J73" s="147">
        <f>J148</f>
        <v>0</v>
      </c>
      <c r="K73" s="144"/>
      <c r="L73" s="148"/>
    </row>
    <row r="74" spans="1:31" s="9" customFormat="1" ht="24.95" customHeight="1">
      <c r="B74" s="143"/>
      <c r="C74" s="144"/>
      <c r="D74" s="145" t="s">
        <v>5133</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6. 3. 2025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4146</v>
      </c>
      <c r="F97" s="168" t="s">
        <v>5134</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4787</v>
      </c>
      <c r="F98" s="179" t="s">
        <v>5135</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5136</v>
      </c>
      <c r="G99" s="250" t="s">
        <v>4365</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5137</v>
      </c>
      <c r="F100" s="179" t="s">
        <v>5138</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5139</v>
      </c>
      <c r="G101" s="250" t="s">
        <v>4365</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5140</v>
      </c>
      <c r="G102" s="250" t="s">
        <v>4365</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5141</v>
      </c>
      <c r="G103" s="250" t="s">
        <v>4365</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5142</v>
      </c>
      <c r="G104" s="250" t="s">
        <v>4365</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4817</v>
      </c>
      <c r="F105" s="168" t="s">
        <v>5143</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5144</v>
      </c>
      <c r="G106" s="250" t="s">
        <v>4365</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5145</v>
      </c>
      <c r="G107" s="250" t="s">
        <v>4365</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5146</v>
      </c>
      <c r="G108" s="250" t="s">
        <v>4365</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5147</v>
      </c>
      <c r="F109" s="179" t="s">
        <v>5148</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5149</v>
      </c>
      <c r="G110" s="250" t="s">
        <v>4365</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5150</v>
      </c>
      <c r="G111" s="250" t="s">
        <v>4365</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5151</v>
      </c>
      <c r="G112" s="250" t="s">
        <v>4365</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5152</v>
      </c>
      <c r="G113" s="250" t="s">
        <v>4365</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5153</v>
      </c>
      <c r="G114" s="250" t="s">
        <v>4365</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5154</v>
      </c>
      <c r="G115" s="250" t="s">
        <v>4365</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5155</v>
      </c>
      <c r="G116" s="250" t="s">
        <v>4365</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5156</v>
      </c>
      <c r="G117" s="250" t="s">
        <v>4365</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5157</v>
      </c>
      <c r="G118" s="184" t="s">
        <v>4138</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5158</v>
      </c>
      <c r="F119" s="168" t="s">
        <v>5159</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5160</v>
      </c>
      <c r="G120" s="184" t="s">
        <v>4365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5161</v>
      </c>
      <c r="G121" s="184" t="s">
        <v>4365</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4151</v>
      </c>
      <c r="E122" s="39"/>
      <c r="F122" s="261" t="s">
        <v>5162</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4151</v>
      </c>
      <c r="AU122" s="20" t="s">
        <v>82</v>
      </c>
    </row>
    <row r="123" spans="1:65" s="2" customFormat="1" ht="21.75" customHeight="1">
      <c r="A123" s="37"/>
      <c r="B123" s="38"/>
      <c r="C123" s="181" t="s">
        <v>303</v>
      </c>
      <c r="D123" s="181" t="s">
        <v>199</v>
      </c>
      <c r="E123" s="182" t="s">
        <v>303</v>
      </c>
      <c r="F123" s="183" t="s">
        <v>5163</v>
      </c>
      <c r="G123" s="184" t="s">
        <v>4365</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5164</v>
      </c>
      <c r="F124" s="179" t="s">
        <v>5165</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5166</v>
      </c>
      <c r="G125" s="184" t="s">
        <v>4365</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5167</v>
      </c>
      <c r="G126" s="184" t="s">
        <v>4365</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5168</v>
      </c>
      <c r="G127" s="184" t="s">
        <v>4365</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5169</v>
      </c>
      <c r="G128" s="184" t="s">
        <v>4365</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5170</v>
      </c>
      <c r="G129" s="184" t="s">
        <v>4365</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4854</v>
      </c>
      <c r="F130" s="168" t="s">
        <v>5171</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5172</v>
      </c>
      <c r="G131" s="250" t="s">
        <v>4365</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5173</v>
      </c>
      <c r="G132" s="250" t="s">
        <v>4365</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5174</v>
      </c>
      <c r="G133" s="250" t="s">
        <v>4365</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5175</v>
      </c>
      <c r="G134" s="250" t="s">
        <v>4365</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5176</v>
      </c>
      <c r="G135" s="184" t="s">
        <v>4138</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1047</v>
      </c>
    </row>
    <row r="136" spans="1:65" s="12" customFormat="1" ht="25.9" customHeight="1">
      <c r="B136" s="165"/>
      <c r="C136" s="166"/>
      <c r="D136" s="167" t="s">
        <v>73</v>
      </c>
      <c r="E136" s="168" t="s">
        <v>4749</v>
      </c>
      <c r="F136" s="168" t="s">
        <v>5177</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5178</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1064</v>
      </c>
    </row>
    <row r="138" spans="1:65" s="2" customFormat="1" ht="16.5" customHeight="1">
      <c r="A138" s="37"/>
      <c r="B138" s="38"/>
      <c r="C138" s="181" t="s">
        <v>365</v>
      </c>
      <c r="D138" s="181" t="s">
        <v>199</v>
      </c>
      <c r="E138" s="182" t="s">
        <v>365</v>
      </c>
      <c r="F138" s="183" t="s">
        <v>5179</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5180</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1122</v>
      </c>
    </row>
    <row r="140" spans="1:65" s="2" customFormat="1" ht="16.5" customHeight="1">
      <c r="A140" s="37"/>
      <c r="B140" s="38"/>
      <c r="C140" s="181" t="s">
        <v>375</v>
      </c>
      <c r="D140" s="181" t="s">
        <v>199</v>
      </c>
      <c r="E140" s="182" t="s">
        <v>375</v>
      </c>
      <c r="F140" s="183" t="s">
        <v>5181</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1146</v>
      </c>
    </row>
    <row r="141" spans="1:65" s="2" customFormat="1" ht="16.5" customHeight="1">
      <c r="A141" s="37"/>
      <c r="B141" s="38"/>
      <c r="C141" s="181" t="s">
        <v>380</v>
      </c>
      <c r="D141" s="181" t="s">
        <v>199</v>
      </c>
      <c r="E141" s="182" t="s">
        <v>380</v>
      </c>
      <c r="F141" s="183" t="s">
        <v>5182</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1168</v>
      </c>
    </row>
    <row r="142" spans="1:65" s="2" customFormat="1" ht="16.5" customHeight="1">
      <c r="A142" s="37"/>
      <c r="B142" s="38"/>
      <c r="C142" s="181" t="s">
        <v>385</v>
      </c>
      <c r="D142" s="181" t="s">
        <v>199</v>
      </c>
      <c r="E142" s="182" t="s">
        <v>385</v>
      </c>
      <c r="F142" s="183" t="s">
        <v>5183</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1183</v>
      </c>
    </row>
    <row r="143" spans="1:65" s="2" customFormat="1" ht="16.5" customHeight="1">
      <c r="A143" s="37"/>
      <c r="B143" s="38"/>
      <c r="C143" s="181" t="s">
        <v>390</v>
      </c>
      <c r="D143" s="181" t="s">
        <v>199</v>
      </c>
      <c r="E143" s="182" t="s">
        <v>390</v>
      </c>
      <c r="F143" s="183" t="s">
        <v>5184</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1205</v>
      </c>
    </row>
    <row r="144" spans="1:65" s="2" customFormat="1" ht="16.5" customHeight="1">
      <c r="A144" s="37"/>
      <c r="B144" s="38"/>
      <c r="C144" s="181" t="s">
        <v>395</v>
      </c>
      <c r="D144" s="181" t="s">
        <v>199</v>
      </c>
      <c r="E144" s="182" t="s">
        <v>395</v>
      </c>
      <c r="F144" s="183" t="s">
        <v>5185</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1223</v>
      </c>
    </row>
    <row r="145" spans="1:65" s="2" customFormat="1" ht="16.5" customHeight="1">
      <c r="A145" s="37"/>
      <c r="B145" s="38"/>
      <c r="C145" s="181" t="s">
        <v>400</v>
      </c>
      <c r="D145" s="181" t="s">
        <v>199</v>
      </c>
      <c r="E145" s="182" t="s">
        <v>400</v>
      </c>
      <c r="F145" s="183" t="s">
        <v>5186</v>
      </c>
      <c r="G145" s="184" t="s">
        <v>4365</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1234</v>
      </c>
    </row>
    <row r="146" spans="1:65" s="2" customFormat="1" ht="16.5" customHeight="1">
      <c r="A146" s="37"/>
      <c r="B146" s="38"/>
      <c r="C146" s="181" t="s">
        <v>406</v>
      </c>
      <c r="D146" s="181" t="s">
        <v>199</v>
      </c>
      <c r="E146" s="182" t="s">
        <v>406</v>
      </c>
      <c r="F146" s="183" t="s">
        <v>5187</v>
      </c>
      <c r="G146" s="184" t="s">
        <v>4365</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1252</v>
      </c>
    </row>
    <row r="147" spans="1:65" s="2" customFormat="1" ht="16.5" customHeight="1">
      <c r="A147" s="37"/>
      <c r="B147" s="38"/>
      <c r="C147" s="181" t="s">
        <v>419</v>
      </c>
      <c r="D147" s="181" t="s">
        <v>199</v>
      </c>
      <c r="E147" s="182" t="s">
        <v>419</v>
      </c>
      <c r="F147" s="183" t="s">
        <v>4658</v>
      </c>
      <c r="G147" s="184" t="s">
        <v>4365</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1264</v>
      </c>
    </row>
    <row r="148" spans="1:65" s="12" customFormat="1" ht="25.9" customHeight="1">
      <c r="B148" s="165"/>
      <c r="C148" s="166"/>
      <c r="D148" s="167" t="s">
        <v>73</v>
      </c>
      <c r="E148" s="168" t="s">
        <v>4769</v>
      </c>
      <c r="F148" s="168" t="s">
        <v>4133</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5188</v>
      </c>
      <c r="G149" s="184" t="s">
        <v>4365</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1274</v>
      </c>
    </row>
    <row r="150" spans="1:65" s="2" customFormat="1" ht="16.5" customHeight="1">
      <c r="A150" s="37"/>
      <c r="B150" s="38"/>
      <c r="C150" s="181" t="s">
        <v>433</v>
      </c>
      <c r="D150" s="181" t="s">
        <v>199</v>
      </c>
      <c r="E150" s="182" t="s">
        <v>433</v>
      </c>
      <c r="F150" s="183" t="s">
        <v>5189</v>
      </c>
      <c r="G150" s="184" t="s">
        <v>4138</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1359</v>
      </c>
    </row>
    <row r="151" spans="1:65" s="2" customFormat="1" ht="16.5" customHeight="1">
      <c r="A151" s="37"/>
      <c r="B151" s="38"/>
      <c r="C151" s="181" t="s">
        <v>439</v>
      </c>
      <c r="D151" s="181" t="s">
        <v>199</v>
      </c>
      <c r="E151" s="182" t="s">
        <v>439</v>
      </c>
      <c r="F151" s="183" t="s">
        <v>5190</v>
      </c>
      <c r="G151" s="184" t="s">
        <v>4138</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1371</v>
      </c>
    </row>
    <row r="152" spans="1:65" s="2" customFormat="1" ht="16.5" customHeight="1">
      <c r="A152" s="37"/>
      <c r="B152" s="38"/>
      <c r="C152" s="181" t="s">
        <v>445</v>
      </c>
      <c r="D152" s="181" t="s">
        <v>199</v>
      </c>
      <c r="E152" s="182" t="s">
        <v>445</v>
      </c>
      <c r="F152" s="183" t="s">
        <v>5191</v>
      </c>
      <c r="G152" s="184" t="s">
        <v>4138</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1383</v>
      </c>
    </row>
    <row r="153" spans="1:65" s="2" customFormat="1" ht="16.5" customHeight="1">
      <c r="A153" s="37"/>
      <c r="B153" s="38"/>
      <c r="C153" s="181" t="s">
        <v>451</v>
      </c>
      <c r="D153" s="181" t="s">
        <v>199</v>
      </c>
      <c r="E153" s="182" t="s">
        <v>451</v>
      </c>
      <c r="F153" s="183" t="s">
        <v>5192</v>
      </c>
      <c r="G153" s="184" t="s">
        <v>4365</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1399</v>
      </c>
    </row>
    <row r="154" spans="1:65" s="2" customFormat="1" ht="16.5" customHeight="1">
      <c r="A154" s="37"/>
      <c r="B154" s="38"/>
      <c r="C154" s="181" t="s">
        <v>457</v>
      </c>
      <c r="D154" s="181" t="s">
        <v>199</v>
      </c>
      <c r="E154" s="182" t="s">
        <v>457</v>
      </c>
      <c r="F154" s="183" t="s">
        <v>5193</v>
      </c>
      <c r="G154" s="184" t="s">
        <v>4138</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1411</v>
      </c>
    </row>
    <row r="155" spans="1:65" s="2" customFormat="1" ht="16.5" customHeight="1">
      <c r="A155" s="37"/>
      <c r="B155" s="38"/>
      <c r="C155" s="181" t="s">
        <v>463</v>
      </c>
      <c r="D155" s="181" t="s">
        <v>199</v>
      </c>
      <c r="E155" s="182" t="s">
        <v>463</v>
      </c>
      <c r="F155" s="183" t="s">
        <v>5194</v>
      </c>
      <c r="G155" s="184" t="s">
        <v>4138</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1423</v>
      </c>
    </row>
    <row r="156" spans="1:65" s="2" customFormat="1" ht="16.5" customHeight="1">
      <c r="A156" s="37"/>
      <c r="B156" s="38"/>
      <c r="C156" s="181" t="s">
        <v>470</v>
      </c>
      <c r="D156" s="181" t="s">
        <v>199</v>
      </c>
      <c r="E156" s="182" t="s">
        <v>470</v>
      </c>
      <c r="F156" s="183" t="s">
        <v>5195</v>
      </c>
      <c r="G156" s="184" t="s">
        <v>4138</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1433</v>
      </c>
    </row>
    <row r="157" spans="1:65" s="2" customFormat="1" ht="16.5" customHeight="1">
      <c r="A157" s="37"/>
      <c r="B157" s="38"/>
      <c r="C157" s="181" t="s">
        <v>476</v>
      </c>
      <c r="D157" s="181" t="s">
        <v>199</v>
      </c>
      <c r="E157" s="182" t="s">
        <v>476</v>
      </c>
      <c r="F157" s="183" t="s">
        <v>5196</v>
      </c>
      <c r="G157" s="184" t="s">
        <v>4138</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1443</v>
      </c>
    </row>
    <row r="158" spans="1:65" s="2" customFormat="1" ht="16.5" customHeight="1">
      <c r="A158" s="37"/>
      <c r="B158" s="38"/>
      <c r="C158" s="181" t="s">
        <v>482</v>
      </c>
      <c r="D158" s="181" t="s">
        <v>199</v>
      </c>
      <c r="E158" s="182" t="s">
        <v>482</v>
      </c>
      <c r="F158" s="183" t="s">
        <v>5197</v>
      </c>
      <c r="G158" s="184" t="s">
        <v>4138</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1459</v>
      </c>
    </row>
    <row r="159" spans="1:65" s="2" customFormat="1" ht="16.5" customHeight="1">
      <c r="A159" s="37"/>
      <c r="B159" s="38"/>
      <c r="C159" s="181" t="s">
        <v>489</v>
      </c>
      <c r="D159" s="181" t="s">
        <v>199</v>
      </c>
      <c r="E159" s="182" t="s">
        <v>489</v>
      </c>
      <c r="F159" s="183" t="s">
        <v>5198</v>
      </c>
      <c r="G159" s="184" t="s">
        <v>4138</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1474</v>
      </c>
    </row>
    <row r="160" spans="1:65" s="2" customFormat="1" ht="16.5" customHeight="1">
      <c r="A160" s="37"/>
      <c r="B160" s="38"/>
      <c r="C160" s="181" t="s">
        <v>495</v>
      </c>
      <c r="D160" s="181" t="s">
        <v>199</v>
      </c>
      <c r="E160" s="182" t="s">
        <v>495</v>
      </c>
      <c r="F160" s="183" t="s">
        <v>5199</v>
      </c>
      <c r="G160" s="184" t="s">
        <v>4365</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1495</v>
      </c>
    </row>
    <row r="161" spans="1:65" s="12" customFormat="1" ht="25.9" customHeight="1">
      <c r="B161" s="165"/>
      <c r="C161" s="166"/>
      <c r="D161" s="167" t="s">
        <v>73</v>
      </c>
      <c r="E161" s="168" t="s">
        <v>4775</v>
      </c>
      <c r="F161" s="168" t="s">
        <v>4567</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5200</v>
      </c>
      <c r="G162" s="184" t="s">
        <v>1591</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1510</v>
      </c>
    </row>
    <row r="163" spans="1:65" s="2" customFormat="1" ht="16.5" customHeight="1">
      <c r="A163" s="37"/>
      <c r="B163" s="38"/>
      <c r="C163" s="181" t="s">
        <v>505</v>
      </c>
      <c r="D163" s="181" t="s">
        <v>199</v>
      </c>
      <c r="E163" s="182" t="s">
        <v>505</v>
      </c>
      <c r="F163" s="183" t="s">
        <v>4417</v>
      </c>
      <c r="G163" s="184" t="s">
        <v>1591</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1523</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o3w7tifvLyCfZYrI6nG2WTwDbU30QzgY+g5rkR5FMGQo86TgySU/nlDMLGGm5QM5hAJBTNXmKMvyuqDifJpMlg==" saltValue="9hwuNZ/A08FTK1L1ks0BZuJgSsJg1+2ydJgy9u4s9d37jAqnzRoC5VYhKnb0sTij3HQyokNs+5D0RKrJUNlPGw=="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5201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5202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5203</v>
      </c>
      <c r="E64" s="146"/>
      <c r="F64" s="146"/>
      <c r="G64" s="146"/>
      <c r="H64" s="146"/>
      <c r="I64" s="146"/>
      <c r="J64" s="147">
        <f>J115</f>
        <v>0</v>
      </c>
      <c r="K64" s="144"/>
      <c r="L64" s="148"/>
    </row>
    <row r="65" spans="2:12" s="10" customFormat="1" ht="19.899999999999999" customHeight="1">
      <c r="B65" s="149"/>
      <c r="C65" s="100"/>
      <c r="D65" s="150" t="s">
        <v>5204</v>
      </c>
      <c r="E65" s="151"/>
      <c r="F65" s="151"/>
      <c r="G65" s="151"/>
      <c r="H65" s="151"/>
      <c r="I65" s="151"/>
      <c r="J65" s="152">
        <f>J146</f>
        <v>0</v>
      </c>
      <c r="K65" s="100"/>
      <c r="L65" s="153"/>
    </row>
    <row r="66" spans="2:12" s="9" customFormat="1" ht="24.95" customHeight="1">
      <c r="B66" s="143"/>
      <c r="C66" s="144"/>
      <c r="D66" s="145" t="s">
        <v>5205</v>
      </c>
      <c r="E66" s="146"/>
      <c r="F66" s="146"/>
      <c r="G66" s="146"/>
      <c r="H66" s="146"/>
      <c r="I66" s="146"/>
      <c r="J66" s="147">
        <f>J149</f>
        <v>0</v>
      </c>
      <c r="K66" s="144"/>
      <c r="L66" s="148"/>
    </row>
    <row r="67" spans="2:12" s="10" customFormat="1" ht="19.899999999999999" customHeight="1">
      <c r="B67" s="149"/>
      <c r="C67" s="100"/>
      <c r="D67" s="150" t="s">
        <v>5204</v>
      </c>
      <c r="E67" s="151"/>
      <c r="F67" s="151"/>
      <c r="G67" s="151"/>
      <c r="H67" s="151"/>
      <c r="I67" s="151"/>
      <c r="J67" s="152">
        <f>J212</f>
        <v>0</v>
      </c>
      <c r="K67" s="100"/>
      <c r="L67" s="153"/>
    </row>
    <row r="68" spans="2:12" s="9" customFormat="1" ht="24.95" customHeight="1">
      <c r="B68" s="143"/>
      <c r="C68" s="144"/>
      <c r="D68" s="145" t="s">
        <v>5206</v>
      </c>
      <c r="E68" s="146"/>
      <c r="F68" s="146"/>
      <c r="G68" s="146"/>
      <c r="H68" s="146"/>
      <c r="I68" s="146"/>
      <c r="J68" s="147">
        <f>J215</f>
        <v>0</v>
      </c>
      <c r="K68" s="144"/>
      <c r="L68" s="148"/>
    </row>
    <row r="69" spans="2:12" s="10" customFormat="1" ht="19.899999999999999" customHeight="1">
      <c r="B69" s="149"/>
      <c r="C69" s="100"/>
      <c r="D69" s="150" t="s">
        <v>5204</v>
      </c>
      <c r="E69" s="151"/>
      <c r="F69" s="151"/>
      <c r="G69" s="151"/>
      <c r="H69" s="151"/>
      <c r="I69" s="151"/>
      <c r="J69" s="152">
        <f>J242</f>
        <v>0</v>
      </c>
      <c r="K69" s="100"/>
      <c r="L69" s="153"/>
    </row>
    <row r="70" spans="2:12" s="9" customFormat="1" ht="24.95" customHeight="1">
      <c r="B70" s="143"/>
      <c r="C70" s="144"/>
      <c r="D70" s="145" t="s">
        <v>5207</v>
      </c>
      <c r="E70" s="146"/>
      <c r="F70" s="146"/>
      <c r="G70" s="146"/>
      <c r="H70" s="146"/>
      <c r="I70" s="146"/>
      <c r="J70" s="147">
        <f>J245</f>
        <v>0</v>
      </c>
      <c r="K70" s="144"/>
      <c r="L70" s="148"/>
    </row>
    <row r="71" spans="2:12" s="10" customFormat="1" ht="19.899999999999999" customHeight="1">
      <c r="B71" s="149"/>
      <c r="C71" s="100"/>
      <c r="D71" s="150" t="s">
        <v>5204</v>
      </c>
      <c r="E71" s="151"/>
      <c r="F71" s="151"/>
      <c r="G71" s="151"/>
      <c r="H71" s="151"/>
      <c r="I71" s="151"/>
      <c r="J71" s="152">
        <f>J252</f>
        <v>0</v>
      </c>
      <c r="K71" s="100"/>
      <c r="L71" s="153"/>
    </row>
    <row r="72" spans="2:12" s="9" customFormat="1" ht="24.95" customHeight="1">
      <c r="B72" s="143"/>
      <c r="C72" s="144"/>
      <c r="D72" s="145" t="s">
        <v>5208</v>
      </c>
      <c r="E72" s="146"/>
      <c r="F72" s="146"/>
      <c r="G72" s="146"/>
      <c r="H72" s="146"/>
      <c r="I72" s="146"/>
      <c r="J72" s="147">
        <f>J255</f>
        <v>0</v>
      </c>
      <c r="K72" s="144"/>
      <c r="L72" s="148"/>
    </row>
    <row r="73" spans="2:12" s="10" customFormat="1" ht="19.899999999999999" customHeight="1">
      <c r="B73" s="149"/>
      <c r="C73" s="100"/>
      <c r="D73" s="150" t="s">
        <v>5204</v>
      </c>
      <c r="E73" s="151"/>
      <c r="F73" s="151"/>
      <c r="G73" s="151"/>
      <c r="H73" s="151"/>
      <c r="I73" s="151"/>
      <c r="J73" s="152">
        <f>J262</f>
        <v>0</v>
      </c>
      <c r="K73" s="100"/>
      <c r="L73" s="153"/>
    </row>
    <row r="74" spans="2:12" s="9" customFormat="1" ht="24.95" customHeight="1">
      <c r="B74" s="143"/>
      <c r="C74" s="144"/>
      <c r="D74" s="145" t="s">
        <v>5209</v>
      </c>
      <c r="E74" s="146"/>
      <c r="F74" s="146"/>
      <c r="G74" s="146"/>
      <c r="H74" s="146"/>
      <c r="I74" s="146"/>
      <c r="J74" s="147">
        <f>J265</f>
        <v>0</v>
      </c>
      <c r="K74" s="144"/>
      <c r="L74" s="148"/>
    </row>
    <row r="75" spans="2:12" s="10" customFormat="1" ht="19.899999999999999" customHeight="1">
      <c r="B75" s="149"/>
      <c r="C75" s="100"/>
      <c r="D75" s="150" t="s">
        <v>5204</v>
      </c>
      <c r="E75" s="151"/>
      <c r="F75" s="151"/>
      <c r="G75" s="151"/>
      <c r="H75" s="151"/>
      <c r="I75" s="151"/>
      <c r="J75" s="152">
        <f>J276</f>
        <v>0</v>
      </c>
      <c r="K75" s="100"/>
      <c r="L75" s="153"/>
    </row>
    <row r="76" spans="2:12" s="9" customFormat="1" ht="24.95" customHeight="1">
      <c r="B76" s="143"/>
      <c r="C76" s="144"/>
      <c r="D76" s="145" t="s">
        <v>5210</v>
      </c>
      <c r="E76" s="146"/>
      <c r="F76" s="146"/>
      <c r="G76" s="146"/>
      <c r="H76" s="146"/>
      <c r="I76" s="146"/>
      <c r="J76" s="147">
        <f>J279</f>
        <v>0</v>
      </c>
      <c r="K76" s="144"/>
      <c r="L76" s="148"/>
    </row>
    <row r="77" spans="2:12" s="10" customFormat="1" ht="19.899999999999999" customHeight="1">
      <c r="B77" s="149"/>
      <c r="C77" s="100"/>
      <c r="D77" s="150" t="s">
        <v>5204</v>
      </c>
      <c r="E77" s="151"/>
      <c r="F77" s="151"/>
      <c r="G77" s="151"/>
      <c r="H77" s="151"/>
      <c r="I77" s="151"/>
      <c r="J77" s="152">
        <f>J286</f>
        <v>0</v>
      </c>
      <c r="K77" s="100"/>
      <c r="L77" s="153"/>
    </row>
    <row r="78" spans="2:12" s="9" customFormat="1" ht="24.95" customHeight="1">
      <c r="B78" s="143"/>
      <c r="C78" s="144"/>
      <c r="D78" s="145" t="s">
        <v>5211</v>
      </c>
      <c r="E78" s="146"/>
      <c r="F78" s="146"/>
      <c r="G78" s="146"/>
      <c r="H78" s="146"/>
      <c r="I78" s="146"/>
      <c r="J78" s="147">
        <f>J288</f>
        <v>0</v>
      </c>
      <c r="K78" s="144"/>
      <c r="L78" s="148"/>
    </row>
    <row r="79" spans="2:12" s="10" customFormat="1" ht="19.899999999999999" customHeight="1">
      <c r="B79" s="149"/>
      <c r="C79" s="100"/>
      <c r="D79" s="150" t="s">
        <v>5204</v>
      </c>
      <c r="E79" s="151"/>
      <c r="F79" s="151"/>
      <c r="G79" s="151"/>
      <c r="H79" s="151"/>
      <c r="I79" s="151"/>
      <c r="J79" s="152">
        <f>J295</f>
        <v>0</v>
      </c>
      <c r="K79" s="100"/>
      <c r="L79" s="153"/>
    </row>
    <row r="80" spans="2:12" s="9" customFormat="1" ht="24.95" customHeight="1">
      <c r="B80" s="143"/>
      <c r="C80" s="144"/>
      <c r="D80" s="145" t="s">
        <v>5212</v>
      </c>
      <c r="E80" s="146"/>
      <c r="F80" s="146"/>
      <c r="G80" s="146"/>
      <c r="H80" s="146"/>
      <c r="I80" s="146"/>
      <c r="J80" s="147">
        <f>J297</f>
        <v>0</v>
      </c>
      <c r="K80" s="144"/>
      <c r="L80" s="148"/>
    </row>
    <row r="81" spans="1:31" s="10" customFormat="1" ht="19.899999999999999" customHeight="1">
      <c r="B81" s="149"/>
      <c r="C81" s="100"/>
      <c r="D81" s="150" t="s">
        <v>5204</v>
      </c>
      <c r="E81" s="151"/>
      <c r="F81" s="151"/>
      <c r="G81" s="151"/>
      <c r="H81" s="151"/>
      <c r="I81" s="151"/>
      <c r="J81" s="152">
        <f>J308</f>
        <v>0</v>
      </c>
      <c r="K81" s="100"/>
      <c r="L81" s="153"/>
    </row>
    <row r="82" spans="1:31" s="9" customFormat="1" ht="24.95" customHeight="1">
      <c r="B82" s="143"/>
      <c r="C82" s="144"/>
      <c r="D82" s="145" t="s">
        <v>5213</v>
      </c>
      <c r="E82" s="146"/>
      <c r="F82" s="146"/>
      <c r="G82" s="146"/>
      <c r="H82" s="146"/>
      <c r="I82" s="146"/>
      <c r="J82" s="147">
        <f>J311</f>
        <v>0</v>
      </c>
      <c r="K82" s="144"/>
      <c r="L82" s="148"/>
    </row>
    <row r="83" spans="1:31" s="10" customFormat="1" ht="19.899999999999999" customHeight="1">
      <c r="B83" s="149"/>
      <c r="C83" s="100"/>
      <c r="D83" s="150" t="s">
        <v>5204</v>
      </c>
      <c r="E83" s="151"/>
      <c r="F83" s="151"/>
      <c r="G83" s="151"/>
      <c r="H83" s="151"/>
      <c r="I83" s="151"/>
      <c r="J83" s="152">
        <f>J320</f>
        <v>0</v>
      </c>
      <c r="K83" s="100"/>
      <c r="L83" s="153"/>
    </row>
    <row r="84" spans="1:31" s="9" customFormat="1" ht="24.95" customHeight="1">
      <c r="B84" s="143"/>
      <c r="C84" s="144"/>
      <c r="D84" s="145" t="s">
        <v>5214</v>
      </c>
      <c r="E84" s="146"/>
      <c r="F84" s="146"/>
      <c r="G84" s="146"/>
      <c r="H84" s="146"/>
      <c r="I84" s="146"/>
      <c r="J84" s="147">
        <f>J323</f>
        <v>0</v>
      </c>
      <c r="K84" s="144"/>
      <c r="L84" s="148"/>
    </row>
    <row r="85" spans="1:31" s="10" customFormat="1" ht="19.899999999999999" customHeight="1">
      <c r="B85" s="149"/>
      <c r="C85" s="100"/>
      <c r="D85" s="150" t="s">
        <v>5204</v>
      </c>
      <c r="E85" s="151"/>
      <c r="F85" s="151"/>
      <c r="G85" s="151"/>
      <c r="H85" s="151"/>
      <c r="I85" s="151"/>
      <c r="J85" s="152">
        <f>J334</f>
        <v>0</v>
      </c>
      <c r="K85" s="100"/>
      <c r="L85" s="153"/>
    </row>
    <row r="86" spans="1:31" s="9" customFormat="1" ht="24.95" customHeight="1">
      <c r="B86" s="143"/>
      <c r="C86" s="144"/>
      <c r="D86" s="145" t="s">
        <v>5215</v>
      </c>
      <c r="E86" s="146"/>
      <c r="F86" s="146"/>
      <c r="G86" s="146"/>
      <c r="H86" s="146"/>
      <c r="I86" s="146"/>
      <c r="J86" s="147">
        <f>J337</f>
        <v>0</v>
      </c>
      <c r="K86" s="144"/>
      <c r="L86" s="148"/>
    </row>
    <row r="87" spans="1:31" s="10" customFormat="1" ht="19.899999999999999" customHeight="1">
      <c r="B87" s="149"/>
      <c r="C87" s="100"/>
      <c r="D87" s="150" t="s">
        <v>5204</v>
      </c>
      <c r="E87" s="151"/>
      <c r="F87" s="151"/>
      <c r="G87" s="151"/>
      <c r="H87" s="151"/>
      <c r="I87" s="151"/>
      <c r="J87" s="152">
        <f>J350</f>
        <v>0</v>
      </c>
      <c r="K87" s="100"/>
      <c r="L87" s="153"/>
    </row>
    <row r="88" spans="1:31" s="9" customFormat="1" ht="24.95" customHeight="1">
      <c r="B88" s="143"/>
      <c r="C88" s="144"/>
      <c r="D88" s="145" t="s">
        <v>5216</v>
      </c>
      <c r="E88" s="146"/>
      <c r="F88" s="146"/>
      <c r="G88" s="146"/>
      <c r="H88" s="146"/>
      <c r="I88" s="146"/>
      <c r="J88" s="147">
        <f>J353</f>
        <v>0</v>
      </c>
      <c r="K88" s="144"/>
      <c r="L88" s="148"/>
    </row>
    <row r="89" spans="1:31" s="10" customFormat="1" ht="19.899999999999999" customHeight="1">
      <c r="B89" s="149"/>
      <c r="C89" s="100"/>
      <c r="D89" s="150" t="s">
        <v>5204</v>
      </c>
      <c r="E89" s="151"/>
      <c r="F89" s="151"/>
      <c r="G89" s="151"/>
      <c r="H89" s="151"/>
      <c r="I89" s="151"/>
      <c r="J89" s="152">
        <f>J358</f>
        <v>0</v>
      </c>
      <c r="K89" s="100"/>
      <c r="L89" s="153"/>
    </row>
    <row r="90" spans="1:31" s="9" customFormat="1" ht="24.95" customHeight="1">
      <c r="B90" s="143"/>
      <c r="C90" s="144"/>
      <c r="D90" s="145" t="s">
        <v>5217</v>
      </c>
      <c r="E90" s="146"/>
      <c r="F90" s="146"/>
      <c r="G90" s="146"/>
      <c r="H90" s="146"/>
      <c r="I90" s="146"/>
      <c r="J90" s="147">
        <f>J361</f>
        <v>0</v>
      </c>
      <c r="K90" s="144"/>
      <c r="L90" s="148"/>
    </row>
    <row r="91" spans="1:31" s="10" customFormat="1" ht="19.899999999999999" customHeight="1">
      <c r="B91" s="149"/>
      <c r="C91" s="100"/>
      <c r="D91" s="150" t="s">
        <v>5204</v>
      </c>
      <c r="E91" s="151"/>
      <c r="F91" s="151"/>
      <c r="G91" s="151"/>
      <c r="H91" s="151"/>
      <c r="I91" s="151"/>
      <c r="J91" s="152">
        <f>J368</f>
        <v>0</v>
      </c>
      <c r="K91" s="100"/>
      <c r="L91" s="153"/>
    </row>
    <row r="92" spans="1:31" s="9" customFormat="1" ht="24.95" customHeight="1">
      <c r="B92" s="143"/>
      <c r="C92" s="144"/>
      <c r="D92" s="145" t="s">
        <v>5218</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6. 3. 2025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5219</v>
      </c>
      <c r="F115" s="168" t="s">
        <v>5220</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5221</v>
      </c>
      <c r="F116" s="183" t="s">
        <v>5222</v>
      </c>
      <c r="G116" s="184" t="s">
        <v>4365</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4151</v>
      </c>
      <c r="E117" s="39"/>
      <c r="F117" s="261" t="s">
        <v>5223</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4151</v>
      </c>
      <c r="AU117" s="20" t="s">
        <v>82</v>
      </c>
    </row>
    <row r="118" spans="1:65" s="2" customFormat="1" ht="16.5" customHeight="1">
      <c r="A118" s="37"/>
      <c r="B118" s="38"/>
      <c r="C118" s="181" t="s">
        <v>84</v>
      </c>
      <c r="D118" s="181" t="s">
        <v>199</v>
      </c>
      <c r="E118" s="182" t="s">
        <v>5224</v>
      </c>
      <c r="F118" s="183" t="s">
        <v>5225</v>
      </c>
      <c r="G118" s="184" t="s">
        <v>4365</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4151</v>
      </c>
      <c r="E119" s="39"/>
      <c r="F119" s="261" t="s">
        <v>5226</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4151</v>
      </c>
      <c r="AU119" s="20" t="s">
        <v>82</v>
      </c>
    </row>
    <row r="120" spans="1:65" s="2" customFormat="1" ht="16.5" customHeight="1">
      <c r="A120" s="37"/>
      <c r="B120" s="38"/>
      <c r="C120" s="181" t="s">
        <v>160</v>
      </c>
      <c r="D120" s="181" t="s">
        <v>199</v>
      </c>
      <c r="E120" s="182" t="s">
        <v>5227</v>
      </c>
      <c r="F120" s="183" t="s">
        <v>5228</v>
      </c>
      <c r="G120" s="184" t="s">
        <v>4365</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4151</v>
      </c>
      <c r="E121" s="39"/>
      <c r="F121" s="261" t="s">
        <v>5229</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4151</v>
      </c>
      <c r="AU121" s="20" t="s">
        <v>82</v>
      </c>
    </row>
    <row r="122" spans="1:65" s="2" customFormat="1" ht="16.5" customHeight="1">
      <c r="A122" s="37"/>
      <c r="B122" s="38"/>
      <c r="C122" s="181" t="s">
        <v>204</v>
      </c>
      <c r="D122" s="181" t="s">
        <v>199</v>
      </c>
      <c r="E122" s="182" t="s">
        <v>5227</v>
      </c>
      <c r="F122" s="183" t="s">
        <v>5228</v>
      </c>
      <c r="G122" s="184" t="s">
        <v>4365</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4151</v>
      </c>
      <c r="E123" s="39"/>
      <c r="F123" s="261" t="s">
        <v>5230</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4151</v>
      </c>
      <c r="AU123" s="20" t="s">
        <v>82</v>
      </c>
    </row>
    <row r="124" spans="1:65" s="2" customFormat="1" ht="24.2" customHeight="1">
      <c r="A124" s="37"/>
      <c r="B124" s="38"/>
      <c r="C124" s="181" t="s">
        <v>227</v>
      </c>
      <c r="D124" s="181" t="s">
        <v>199</v>
      </c>
      <c r="E124" s="182" t="s">
        <v>5231</v>
      </c>
      <c r="F124" s="183" t="s">
        <v>5232</v>
      </c>
      <c r="G124" s="184" t="s">
        <v>4365</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4151</v>
      </c>
      <c r="E125" s="39"/>
      <c r="F125" s="261" t="s">
        <v>5233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4151</v>
      </c>
      <c r="AU125" s="20" t="s">
        <v>82</v>
      </c>
    </row>
    <row r="126" spans="1:65" s="2" customFormat="1" ht="24.2" customHeight="1">
      <c r="A126" s="37"/>
      <c r="B126" s="38"/>
      <c r="C126" s="181" t="s">
        <v>233</v>
      </c>
      <c r="D126" s="181" t="s">
        <v>199</v>
      </c>
      <c r="E126" s="182" t="s">
        <v>5234</v>
      </c>
      <c r="F126" s="183" t="s">
        <v>5232</v>
      </c>
      <c r="G126" s="184" t="s">
        <v>4365</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4151</v>
      </c>
      <c r="E127" s="39"/>
      <c r="F127" s="261" t="s">
        <v>5235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4151</v>
      </c>
      <c r="AU127" s="20" t="s">
        <v>82</v>
      </c>
    </row>
    <row r="128" spans="1:65" s="2" customFormat="1" ht="24.2" customHeight="1">
      <c r="A128" s="37"/>
      <c r="B128" s="38"/>
      <c r="C128" s="181" t="s">
        <v>238</v>
      </c>
      <c r="D128" s="181" t="s">
        <v>199</v>
      </c>
      <c r="E128" s="182" t="s">
        <v>5236</v>
      </c>
      <c r="F128" s="183" t="s">
        <v>5232</v>
      </c>
      <c r="G128" s="184" t="s">
        <v>4365</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4151</v>
      </c>
      <c r="E129" s="39"/>
      <c r="F129" s="261" t="s">
        <v>5237</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4151</v>
      </c>
      <c r="AU129" s="20" t="s">
        <v>82</v>
      </c>
    </row>
    <row r="130" spans="1:65" s="2" customFormat="1" ht="16.5" customHeight="1">
      <c r="A130" s="37"/>
      <c r="B130" s="38"/>
      <c r="C130" s="181" t="s">
        <v>243</v>
      </c>
      <c r="D130" s="181" t="s">
        <v>199</v>
      </c>
      <c r="E130" s="182" t="s">
        <v>5238</v>
      </c>
      <c r="F130" s="183" t="s">
        <v>5239</v>
      </c>
      <c r="G130" s="184" t="s">
        <v>4365</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4151</v>
      </c>
      <c r="E131" s="39"/>
      <c r="F131" s="261" t="s">
        <v>5240</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4151</v>
      </c>
      <c r="AU131" s="20" t="s">
        <v>82</v>
      </c>
    </row>
    <row r="132" spans="1:65" s="2" customFormat="1" ht="16.5" customHeight="1">
      <c r="A132" s="37"/>
      <c r="B132" s="38"/>
      <c r="C132" s="181" t="s">
        <v>248</v>
      </c>
      <c r="D132" s="181" t="s">
        <v>199</v>
      </c>
      <c r="E132" s="182" t="s">
        <v>5241</v>
      </c>
      <c r="F132" s="183" t="s">
        <v>5242</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4151</v>
      </c>
      <c r="E133" s="39"/>
      <c r="F133" s="261" t="s">
        <v>5243</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4151</v>
      </c>
      <c r="AU133" s="20" t="s">
        <v>82</v>
      </c>
    </row>
    <row r="134" spans="1:65" s="2" customFormat="1" ht="16.5" customHeight="1">
      <c r="A134" s="37"/>
      <c r="B134" s="38"/>
      <c r="C134" s="181" t="s">
        <v>253</v>
      </c>
      <c r="D134" s="181" t="s">
        <v>199</v>
      </c>
      <c r="E134" s="182" t="s">
        <v>5244</v>
      </c>
      <c r="F134" s="183" t="s">
        <v>5245</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4151</v>
      </c>
      <c r="E135" s="39"/>
      <c r="F135" s="261" t="s">
        <v>5246</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4151</v>
      </c>
      <c r="AU135" s="20" t="s">
        <v>82</v>
      </c>
    </row>
    <row r="136" spans="1:65" s="2" customFormat="1" ht="16.5" customHeight="1">
      <c r="A136" s="37"/>
      <c r="B136" s="38"/>
      <c r="C136" s="181" t="s">
        <v>258</v>
      </c>
      <c r="D136" s="181" t="s">
        <v>199</v>
      </c>
      <c r="E136" s="182" t="s">
        <v>5247</v>
      </c>
      <c r="F136" s="183" t="s">
        <v>5248</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4151</v>
      </c>
      <c r="E137" s="39"/>
      <c r="F137" s="261" t="s">
        <v>5249</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4151</v>
      </c>
      <c r="AU137" s="20" t="s">
        <v>82</v>
      </c>
    </row>
    <row r="138" spans="1:65" s="2" customFormat="1" ht="16.5" customHeight="1">
      <c r="A138" s="37"/>
      <c r="B138" s="38"/>
      <c r="C138" s="181" t="s">
        <v>8</v>
      </c>
      <c r="D138" s="181" t="s">
        <v>199</v>
      </c>
      <c r="E138" s="182" t="s">
        <v>5250</v>
      </c>
      <c r="F138" s="183" t="s">
        <v>5248</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4151</v>
      </c>
      <c r="E139" s="39"/>
      <c r="F139" s="261" t="s">
        <v>5251</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4151</v>
      </c>
      <c r="AU139" s="20" t="s">
        <v>82</v>
      </c>
    </row>
    <row r="140" spans="1:65" s="2" customFormat="1" ht="16.5" customHeight="1">
      <c r="A140" s="37"/>
      <c r="B140" s="38"/>
      <c r="C140" s="181" t="s">
        <v>268</v>
      </c>
      <c r="D140" s="181" t="s">
        <v>199</v>
      </c>
      <c r="E140" s="182" t="s">
        <v>5252</v>
      </c>
      <c r="F140" s="183" t="s">
        <v>5253</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4151</v>
      </c>
      <c r="E141" s="39"/>
      <c r="F141" s="261" t="s">
        <v>5254</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4151</v>
      </c>
      <c r="AU141" s="20" t="s">
        <v>82</v>
      </c>
    </row>
    <row r="142" spans="1:65" s="2" customFormat="1" ht="16.5" customHeight="1">
      <c r="A142" s="37"/>
      <c r="B142" s="38"/>
      <c r="C142" s="181" t="s">
        <v>273</v>
      </c>
      <c r="D142" s="181" t="s">
        <v>199</v>
      </c>
      <c r="E142" s="182" t="s">
        <v>5255</v>
      </c>
      <c r="F142" s="183" t="s">
        <v>5256</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4151</v>
      </c>
      <c r="E143" s="39"/>
      <c r="F143" s="261" t="s">
        <v>5257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4151</v>
      </c>
      <c r="AU143" s="20" t="s">
        <v>82</v>
      </c>
    </row>
    <row r="144" spans="1:65" s="2" customFormat="1" ht="16.5" customHeight="1">
      <c r="A144" s="37"/>
      <c r="B144" s="38"/>
      <c r="C144" s="181" t="s">
        <v>278</v>
      </c>
      <c r="D144" s="181" t="s">
        <v>199</v>
      </c>
      <c r="E144" s="182" t="s">
        <v>5258</v>
      </c>
      <c r="F144" s="183" t="s">
        <v>5259</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4151</v>
      </c>
      <c r="E145" s="39"/>
      <c r="F145" s="261" t="s">
        <v>5260</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4151</v>
      </c>
      <c r="AU145" s="20" t="s">
        <v>82</v>
      </c>
    </row>
    <row r="146" spans="1:65" s="12" customFormat="1" ht="22.9" customHeight="1">
      <c r="B146" s="165"/>
      <c r="C146" s="166"/>
      <c r="D146" s="167" t="s">
        <v>73</v>
      </c>
      <c r="E146" s="179" t="s">
        <v>4146</v>
      </c>
      <c r="F146" s="179" t="s">
        <v>5261</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5262</v>
      </c>
      <c r="F147" s="183" t="s">
        <v>5263</v>
      </c>
      <c r="G147" s="184" t="s">
        <v>3476</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5264</v>
      </c>
      <c r="F148" s="183" t="s">
        <v>5265</v>
      </c>
      <c r="G148" s="184" t="s">
        <v>3476</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5266</v>
      </c>
      <c r="F149" s="168" t="s">
        <v>5267</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5268</v>
      </c>
      <c r="F150" s="183" t="s">
        <v>5269</v>
      </c>
      <c r="G150" s="184" t="s">
        <v>4365</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4151</v>
      </c>
      <c r="E151" s="39"/>
      <c r="F151" s="261" t="s">
        <v>5270</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4151</v>
      </c>
      <c r="AU151" s="20" t="s">
        <v>82</v>
      </c>
    </row>
    <row r="152" spans="1:65" s="2" customFormat="1" ht="16.5" customHeight="1">
      <c r="A152" s="37"/>
      <c r="B152" s="38"/>
      <c r="C152" s="181" t="s">
        <v>298</v>
      </c>
      <c r="D152" s="181" t="s">
        <v>199</v>
      </c>
      <c r="E152" s="182" t="s">
        <v>5271</v>
      </c>
      <c r="F152" s="183" t="s">
        <v>5225</v>
      </c>
      <c r="G152" s="184" t="s">
        <v>4365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4151</v>
      </c>
      <c r="E153" s="39"/>
      <c r="F153" s="261" t="s">
        <v>5272</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4151</v>
      </c>
      <c r="AU153" s="20" t="s">
        <v>82</v>
      </c>
    </row>
    <row r="154" spans="1:65" s="2" customFormat="1" ht="16.5" customHeight="1">
      <c r="A154" s="37"/>
      <c r="B154" s="38"/>
      <c r="C154" s="181" t="s">
        <v>303</v>
      </c>
      <c r="D154" s="181" t="s">
        <v>199</v>
      </c>
      <c r="E154" s="182" t="s">
        <v>5273</v>
      </c>
      <c r="F154" s="183" t="s">
        <v>5274</v>
      </c>
      <c r="G154" s="184" t="s">
        <v>4365</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4151</v>
      </c>
      <c r="E155" s="39"/>
      <c r="F155" s="261" t="s">
        <v>5275</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4151</v>
      </c>
      <c r="AU155" s="20" t="s">
        <v>82</v>
      </c>
    </row>
    <row r="156" spans="1:65" s="2" customFormat="1" ht="24.2" customHeight="1">
      <c r="A156" s="37"/>
      <c r="B156" s="38"/>
      <c r="C156" s="181" t="s">
        <v>7</v>
      </c>
      <c r="D156" s="181" t="s">
        <v>199</v>
      </c>
      <c r="E156" s="182" t="s">
        <v>5276</v>
      </c>
      <c r="F156" s="183" t="s">
        <v>5277</v>
      </c>
      <c r="G156" s="184" t="s">
        <v>4365</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4151</v>
      </c>
      <c r="E157" s="39"/>
      <c r="F157" s="261" t="s">
        <v>5278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4151</v>
      </c>
      <c r="AU157" s="20" t="s">
        <v>82</v>
      </c>
    </row>
    <row r="158" spans="1:65" s="2" customFormat="1" ht="24.2" customHeight="1">
      <c r="A158" s="37"/>
      <c r="B158" s="38"/>
      <c r="C158" s="181" t="s">
        <v>312</v>
      </c>
      <c r="D158" s="181" t="s">
        <v>199</v>
      </c>
      <c r="E158" s="182" t="s">
        <v>5279</v>
      </c>
      <c r="F158" s="183" t="s">
        <v>5277</v>
      </c>
      <c r="G158" s="184" t="s">
        <v>4365</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4151</v>
      </c>
      <c r="E159" s="39"/>
      <c r="F159" s="261" t="s">
        <v>5280</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4151</v>
      </c>
      <c r="AU159" s="20" t="s">
        <v>82</v>
      </c>
    </row>
    <row r="160" spans="1:65" s="2" customFormat="1" ht="24.2" customHeight="1">
      <c r="A160" s="37"/>
      <c r="B160" s="38"/>
      <c r="C160" s="181" t="s">
        <v>317</v>
      </c>
      <c r="D160" s="181" t="s">
        <v>199</v>
      </c>
      <c r="E160" s="182" t="s">
        <v>5281</v>
      </c>
      <c r="F160" s="183" t="s">
        <v>5277</v>
      </c>
      <c r="G160" s="184" t="s">
        <v>4365</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4151</v>
      </c>
      <c r="E161" s="39"/>
      <c r="F161" s="261" t="s">
        <v>5282</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4151</v>
      </c>
      <c r="AU161" s="20" t="s">
        <v>82</v>
      </c>
    </row>
    <row r="162" spans="1:65" s="2" customFormat="1" ht="16.5" customHeight="1">
      <c r="A162" s="37"/>
      <c r="B162" s="38"/>
      <c r="C162" s="181" t="s">
        <v>322</v>
      </c>
      <c r="D162" s="181" t="s">
        <v>199</v>
      </c>
      <c r="E162" s="182" t="s">
        <v>5283</v>
      </c>
      <c r="F162" s="183" t="s">
        <v>5284</v>
      </c>
      <c r="G162" s="184" t="s">
        <v>4365</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4151</v>
      </c>
      <c r="E163" s="39"/>
      <c r="F163" s="261" t="s">
        <v>5285</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4151</v>
      </c>
      <c r="AU163" s="20" t="s">
        <v>82</v>
      </c>
    </row>
    <row r="164" spans="1:65" s="2" customFormat="1" ht="16.5" customHeight="1">
      <c r="A164" s="37"/>
      <c r="B164" s="38"/>
      <c r="C164" s="181" t="s">
        <v>327</v>
      </c>
      <c r="D164" s="181" t="s">
        <v>199</v>
      </c>
      <c r="E164" s="182" t="s">
        <v>5286</v>
      </c>
      <c r="F164" s="183" t="s">
        <v>5284</v>
      </c>
      <c r="G164" s="184" t="s">
        <v>4365</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4151</v>
      </c>
      <c r="E165" s="39"/>
      <c r="F165" s="261" t="s">
        <v>5287</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4151</v>
      </c>
      <c r="AU165" s="20" t="s">
        <v>82</v>
      </c>
    </row>
    <row r="166" spans="1:65" s="2" customFormat="1" ht="16.5" customHeight="1">
      <c r="A166" s="37"/>
      <c r="B166" s="38"/>
      <c r="C166" s="181" t="s">
        <v>332</v>
      </c>
      <c r="D166" s="181" t="s">
        <v>199</v>
      </c>
      <c r="E166" s="182" t="s">
        <v>5288</v>
      </c>
      <c r="F166" s="183" t="s">
        <v>5284</v>
      </c>
      <c r="G166" s="184" t="s">
        <v>4365</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4151</v>
      </c>
      <c r="E167" s="39"/>
      <c r="F167" s="261" t="s">
        <v>5289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4151</v>
      </c>
      <c r="AU167" s="20" t="s">
        <v>82</v>
      </c>
    </row>
    <row r="168" spans="1:65" s="2" customFormat="1" ht="16.5" customHeight="1">
      <c r="A168" s="37"/>
      <c r="B168" s="38"/>
      <c r="C168" s="181" t="s">
        <v>337</v>
      </c>
      <c r="D168" s="181" t="s">
        <v>199</v>
      </c>
      <c r="E168" s="182" t="s">
        <v>5290</v>
      </c>
      <c r="F168" s="183" t="s">
        <v>5291</v>
      </c>
      <c r="G168" s="184" t="s">
        <v>4365</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4151</v>
      </c>
      <c r="E169" s="39"/>
      <c r="F169" s="261" t="s">
        <v>5292</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4151</v>
      </c>
      <c r="AU169" s="20" t="s">
        <v>82</v>
      </c>
    </row>
    <row r="170" spans="1:65" s="2" customFormat="1" ht="21.75" customHeight="1">
      <c r="A170" s="37"/>
      <c r="B170" s="38"/>
      <c r="C170" s="181" t="s">
        <v>343</v>
      </c>
      <c r="D170" s="181" t="s">
        <v>199</v>
      </c>
      <c r="E170" s="182" t="s">
        <v>5293</v>
      </c>
      <c r="F170" s="183" t="s">
        <v>5294</v>
      </c>
      <c r="G170" s="184" t="s">
        <v>4365</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4151</v>
      </c>
      <c r="E171" s="39"/>
      <c r="F171" s="261" t="s">
        <v>5295</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4151</v>
      </c>
      <c r="AU171" s="20" t="s">
        <v>82</v>
      </c>
    </row>
    <row r="172" spans="1:65" s="2" customFormat="1" ht="21.75" customHeight="1">
      <c r="A172" s="37"/>
      <c r="B172" s="38"/>
      <c r="C172" s="181" t="s">
        <v>348</v>
      </c>
      <c r="D172" s="181" t="s">
        <v>199</v>
      </c>
      <c r="E172" s="182" t="s">
        <v>5296</v>
      </c>
      <c r="F172" s="183" t="s">
        <v>5294</v>
      </c>
      <c r="G172" s="184" t="s">
        <v>4365</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4151</v>
      </c>
      <c r="E173" s="39"/>
      <c r="F173" s="261" t="s">
        <v>5297</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4151</v>
      </c>
      <c r="AU173" s="20" t="s">
        <v>82</v>
      </c>
    </row>
    <row r="174" spans="1:65" s="2" customFormat="1" ht="21.75" customHeight="1">
      <c r="A174" s="37"/>
      <c r="B174" s="38"/>
      <c r="C174" s="181" t="s">
        <v>354</v>
      </c>
      <c r="D174" s="181" t="s">
        <v>199</v>
      </c>
      <c r="E174" s="182" t="s">
        <v>5298</v>
      </c>
      <c r="F174" s="183" t="s">
        <v>5294</v>
      </c>
      <c r="G174" s="184" t="s">
        <v>4365</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1047</v>
      </c>
    </row>
    <row r="175" spans="1:65" s="2" customFormat="1" ht="19.5">
      <c r="A175" s="37"/>
      <c r="B175" s="38"/>
      <c r="C175" s="39"/>
      <c r="D175" s="201" t="s">
        <v>4151</v>
      </c>
      <c r="E175" s="39"/>
      <c r="F175" s="261" t="s">
        <v>5299</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4151</v>
      </c>
      <c r="AU175" s="20" t="s">
        <v>82</v>
      </c>
    </row>
    <row r="176" spans="1:65" s="2" customFormat="1" ht="16.5" customHeight="1">
      <c r="A176" s="37"/>
      <c r="B176" s="38"/>
      <c r="C176" s="181" t="s">
        <v>360</v>
      </c>
      <c r="D176" s="181" t="s">
        <v>199</v>
      </c>
      <c r="E176" s="182" t="s">
        <v>5300</v>
      </c>
      <c r="F176" s="183" t="s">
        <v>5301</v>
      </c>
      <c r="G176" s="184" t="s">
        <v>4365</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1064</v>
      </c>
    </row>
    <row r="177" spans="1:65" s="2" customFormat="1" ht="19.5">
      <c r="A177" s="37"/>
      <c r="B177" s="38"/>
      <c r="C177" s="39"/>
      <c r="D177" s="201" t="s">
        <v>4151</v>
      </c>
      <c r="E177" s="39"/>
      <c r="F177" s="261" t="s">
        <v>5302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4151</v>
      </c>
      <c r="AU177" s="20" t="s">
        <v>82</v>
      </c>
    </row>
    <row r="178" spans="1:65" s="2" customFormat="1" ht="16.5" customHeight="1">
      <c r="A178" s="37"/>
      <c r="B178" s="38"/>
      <c r="C178" s="181" t="s">
        <v>365</v>
      </c>
      <c r="D178" s="181" t="s">
        <v>199</v>
      </c>
      <c r="E178" s="182" t="s">
        <v>5303</v>
      </c>
      <c r="F178" s="183" t="s">
        <v>5301</v>
      </c>
      <c r="G178" s="184" t="s">
        <v>4365</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4151</v>
      </c>
      <c r="E179" s="39"/>
      <c r="F179" s="261" t="s">
        <v>5304</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4151</v>
      </c>
      <c r="AU179" s="20" t="s">
        <v>82</v>
      </c>
    </row>
    <row r="180" spans="1:65" s="2" customFormat="1" ht="16.5" customHeight="1">
      <c r="A180" s="37"/>
      <c r="B180" s="38"/>
      <c r="C180" s="181" t="s">
        <v>370</v>
      </c>
      <c r="D180" s="181" t="s">
        <v>199</v>
      </c>
      <c r="E180" s="182" t="s">
        <v>5305</v>
      </c>
      <c r="F180" s="183" t="s">
        <v>5301</v>
      </c>
      <c r="G180" s="184" t="s">
        <v>4365</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1122</v>
      </c>
    </row>
    <row r="181" spans="1:65" s="2" customFormat="1" ht="19.5">
      <c r="A181" s="37"/>
      <c r="B181" s="38"/>
      <c r="C181" s="39"/>
      <c r="D181" s="201" t="s">
        <v>4151</v>
      </c>
      <c r="E181" s="39"/>
      <c r="F181" s="261" t="s">
        <v>5306</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4151</v>
      </c>
      <c r="AU181" s="20" t="s">
        <v>82</v>
      </c>
    </row>
    <row r="182" spans="1:65" s="2" customFormat="1" ht="16.5" customHeight="1">
      <c r="A182" s="37"/>
      <c r="B182" s="38"/>
      <c r="C182" s="181" t="s">
        <v>375</v>
      </c>
      <c r="D182" s="181" t="s">
        <v>199</v>
      </c>
      <c r="E182" s="182" t="s">
        <v>5307</v>
      </c>
      <c r="F182" s="183" t="s">
        <v>5239</v>
      </c>
      <c r="G182" s="184" t="s">
        <v>4365</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1146</v>
      </c>
    </row>
    <row r="183" spans="1:65" s="2" customFormat="1" ht="19.5">
      <c r="A183" s="37"/>
      <c r="B183" s="38"/>
      <c r="C183" s="39"/>
      <c r="D183" s="201" t="s">
        <v>4151</v>
      </c>
      <c r="E183" s="39"/>
      <c r="F183" s="261" t="s">
        <v>5308</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4151</v>
      </c>
      <c r="AU183" s="20" t="s">
        <v>82</v>
      </c>
    </row>
    <row r="184" spans="1:65" s="2" customFormat="1" ht="16.5" customHeight="1">
      <c r="A184" s="37"/>
      <c r="B184" s="38"/>
      <c r="C184" s="181" t="s">
        <v>380</v>
      </c>
      <c r="D184" s="181" t="s">
        <v>199</v>
      </c>
      <c r="E184" s="182" t="s">
        <v>5309</v>
      </c>
      <c r="F184" s="183" t="s">
        <v>5310</v>
      </c>
      <c r="G184" s="184" t="s">
        <v>4365</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1168</v>
      </c>
    </row>
    <row r="185" spans="1:65" s="2" customFormat="1" ht="19.5">
      <c r="A185" s="37"/>
      <c r="B185" s="38"/>
      <c r="C185" s="39"/>
      <c r="D185" s="201" t="s">
        <v>4151</v>
      </c>
      <c r="E185" s="39"/>
      <c r="F185" s="261" t="s">
        <v>5311</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4151</v>
      </c>
      <c r="AU185" s="20" t="s">
        <v>82</v>
      </c>
    </row>
    <row r="186" spans="1:65" s="2" customFormat="1" ht="16.5" customHeight="1">
      <c r="A186" s="37"/>
      <c r="B186" s="38"/>
      <c r="C186" s="181" t="s">
        <v>385</v>
      </c>
      <c r="D186" s="181" t="s">
        <v>199</v>
      </c>
      <c r="E186" s="182" t="s">
        <v>5312</v>
      </c>
      <c r="F186" s="183" t="s">
        <v>5310</v>
      </c>
      <c r="G186" s="184" t="s">
        <v>4365</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1183</v>
      </c>
    </row>
    <row r="187" spans="1:65" s="2" customFormat="1" ht="19.5">
      <c r="A187" s="37"/>
      <c r="B187" s="38"/>
      <c r="C187" s="39"/>
      <c r="D187" s="201" t="s">
        <v>4151</v>
      </c>
      <c r="E187" s="39"/>
      <c r="F187" s="261" t="s">
        <v>5313</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4151</v>
      </c>
      <c r="AU187" s="20" t="s">
        <v>82</v>
      </c>
    </row>
    <row r="188" spans="1:65" s="2" customFormat="1" ht="16.5" customHeight="1">
      <c r="A188" s="37"/>
      <c r="B188" s="38"/>
      <c r="C188" s="181" t="s">
        <v>390</v>
      </c>
      <c r="D188" s="181" t="s">
        <v>199</v>
      </c>
      <c r="E188" s="182" t="s">
        <v>5314</v>
      </c>
      <c r="F188" s="183" t="s">
        <v>5310</v>
      </c>
      <c r="G188" s="184" t="s">
        <v>4365</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1205</v>
      </c>
    </row>
    <row r="189" spans="1:65" s="2" customFormat="1" ht="19.5">
      <c r="A189" s="37"/>
      <c r="B189" s="38"/>
      <c r="C189" s="39"/>
      <c r="D189" s="201" t="s">
        <v>4151</v>
      </c>
      <c r="E189" s="39"/>
      <c r="F189" s="261" t="s">
        <v>5315</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4151</v>
      </c>
      <c r="AU189" s="20" t="s">
        <v>82</v>
      </c>
    </row>
    <row r="190" spans="1:65" s="2" customFormat="1" ht="16.5" customHeight="1">
      <c r="A190" s="37"/>
      <c r="B190" s="38"/>
      <c r="C190" s="181" t="s">
        <v>395</v>
      </c>
      <c r="D190" s="181" t="s">
        <v>199</v>
      </c>
      <c r="E190" s="182" t="s">
        <v>5316</v>
      </c>
      <c r="F190" s="183" t="s">
        <v>5310</v>
      </c>
      <c r="G190" s="184" t="s">
        <v>4365</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1223</v>
      </c>
    </row>
    <row r="191" spans="1:65" s="2" customFormat="1" ht="19.5">
      <c r="A191" s="37"/>
      <c r="B191" s="38"/>
      <c r="C191" s="39"/>
      <c r="D191" s="201" t="s">
        <v>4151</v>
      </c>
      <c r="E191" s="39"/>
      <c r="F191" s="261" t="s">
        <v>5280</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4151</v>
      </c>
      <c r="AU191" s="20" t="s">
        <v>82</v>
      </c>
    </row>
    <row r="192" spans="1:65" s="2" customFormat="1" ht="16.5" customHeight="1">
      <c r="A192" s="37"/>
      <c r="B192" s="38"/>
      <c r="C192" s="181" t="s">
        <v>400</v>
      </c>
      <c r="D192" s="181" t="s">
        <v>199</v>
      </c>
      <c r="E192" s="182" t="s">
        <v>5317</v>
      </c>
      <c r="F192" s="183" t="s">
        <v>5310</v>
      </c>
      <c r="G192" s="184" t="s">
        <v>4365</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1234</v>
      </c>
    </row>
    <row r="193" spans="1:65" s="2" customFormat="1" ht="19.5">
      <c r="A193" s="37"/>
      <c r="B193" s="38"/>
      <c r="C193" s="39"/>
      <c r="D193" s="201" t="s">
        <v>4151</v>
      </c>
      <c r="E193" s="39"/>
      <c r="F193" s="261" t="s">
        <v>5318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4151</v>
      </c>
      <c r="AU193" s="20" t="s">
        <v>82</v>
      </c>
    </row>
    <row r="194" spans="1:65" s="2" customFormat="1" ht="16.5" customHeight="1">
      <c r="A194" s="37"/>
      <c r="B194" s="38"/>
      <c r="C194" s="181" t="s">
        <v>406</v>
      </c>
      <c r="D194" s="181" t="s">
        <v>199</v>
      </c>
      <c r="E194" s="182" t="s">
        <v>5319</v>
      </c>
      <c r="F194" s="183" t="s">
        <v>5310</v>
      </c>
      <c r="G194" s="184" t="s">
        <v>4365</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1252</v>
      </c>
    </row>
    <row r="195" spans="1:65" s="2" customFormat="1" ht="19.5">
      <c r="A195" s="37"/>
      <c r="B195" s="38"/>
      <c r="C195" s="39"/>
      <c r="D195" s="201" t="s">
        <v>4151</v>
      </c>
      <c r="E195" s="39"/>
      <c r="F195" s="261" t="s">
        <v>5320</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4151</v>
      </c>
      <c r="AU195" s="20" t="s">
        <v>82</v>
      </c>
    </row>
    <row r="196" spans="1:65" s="2" customFormat="1" ht="16.5" customHeight="1">
      <c r="A196" s="37"/>
      <c r="B196" s="38"/>
      <c r="C196" s="181" t="s">
        <v>419</v>
      </c>
      <c r="D196" s="181" t="s">
        <v>199</v>
      </c>
      <c r="E196" s="182" t="s">
        <v>5321</v>
      </c>
      <c r="F196" s="183" t="s">
        <v>5310</v>
      </c>
      <c r="G196" s="184" t="s">
        <v>4365</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1264</v>
      </c>
    </row>
    <row r="197" spans="1:65" s="2" customFormat="1" ht="19.5">
      <c r="A197" s="37"/>
      <c r="B197" s="38"/>
      <c r="C197" s="39"/>
      <c r="D197" s="201" t="s">
        <v>4151</v>
      </c>
      <c r="E197" s="39"/>
      <c r="F197" s="261" t="s">
        <v>5322</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4151</v>
      </c>
      <c r="AU197" s="20" t="s">
        <v>82</v>
      </c>
    </row>
    <row r="198" spans="1:65" s="2" customFormat="1" ht="16.5" customHeight="1">
      <c r="A198" s="37"/>
      <c r="B198" s="38"/>
      <c r="C198" s="181" t="s">
        <v>425</v>
      </c>
      <c r="D198" s="181" t="s">
        <v>199</v>
      </c>
      <c r="E198" s="182" t="s">
        <v>5323</v>
      </c>
      <c r="F198" s="183" t="s">
        <v>5324</v>
      </c>
      <c r="G198" s="184" t="s">
        <v>4365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1274</v>
      </c>
    </row>
    <row r="199" spans="1:65" s="2" customFormat="1" ht="19.5">
      <c r="A199" s="37"/>
      <c r="B199" s="38"/>
      <c r="C199" s="39"/>
      <c r="D199" s="201" t="s">
        <v>4151</v>
      </c>
      <c r="E199" s="39"/>
      <c r="F199" s="261" t="s">
        <v>5325</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4151</v>
      </c>
      <c r="AU199" s="20" t="s">
        <v>82</v>
      </c>
    </row>
    <row r="200" spans="1:65" s="2" customFormat="1" ht="16.5" customHeight="1">
      <c r="A200" s="37"/>
      <c r="B200" s="38"/>
      <c r="C200" s="181" t="s">
        <v>433</v>
      </c>
      <c r="D200" s="181" t="s">
        <v>199</v>
      </c>
      <c r="E200" s="182" t="s">
        <v>5326</v>
      </c>
      <c r="F200" s="183" t="s">
        <v>5324</v>
      </c>
      <c r="G200" s="184" t="s">
        <v>4365</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1359</v>
      </c>
    </row>
    <row r="201" spans="1:65" s="2" customFormat="1" ht="19.5">
      <c r="A201" s="37"/>
      <c r="B201" s="38"/>
      <c r="C201" s="39"/>
      <c r="D201" s="201" t="s">
        <v>4151</v>
      </c>
      <c r="E201" s="39"/>
      <c r="F201" s="261" t="s">
        <v>5327</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4151</v>
      </c>
      <c r="AU201" s="20" t="s">
        <v>82</v>
      </c>
    </row>
    <row r="202" spans="1:65" s="2" customFormat="1" ht="16.5" customHeight="1">
      <c r="A202" s="37"/>
      <c r="B202" s="38"/>
      <c r="C202" s="181" t="s">
        <v>439</v>
      </c>
      <c r="D202" s="181" t="s">
        <v>199</v>
      </c>
      <c r="E202" s="182" t="s">
        <v>5328</v>
      </c>
      <c r="F202" s="183" t="s">
        <v>5329</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1371</v>
      </c>
    </row>
    <row r="203" spans="1:65" s="2" customFormat="1" ht="19.5">
      <c r="A203" s="37"/>
      <c r="B203" s="38"/>
      <c r="C203" s="39"/>
      <c r="D203" s="201" t="s">
        <v>4151</v>
      </c>
      <c r="E203" s="39"/>
      <c r="F203" s="261" t="s">
        <v>5254</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4151</v>
      </c>
      <c r="AU203" s="20" t="s">
        <v>82</v>
      </c>
    </row>
    <row r="204" spans="1:65" s="2" customFormat="1" ht="16.5" customHeight="1">
      <c r="A204" s="37"/>
      <c r="B204" s="38"/>
      <c r="C204" s="181" t="s">
        <v>445</v>
      </c>
      <c r="D204" s="181" t="s">
        <v>199</v>
      </c>
      <c r="E204" s="182" t="s">
        <v>5330</v>
      </c>
      <c r="F204" s="183" t="s">
        <v>5245</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1383</v>
      </c>
    </row>
    <row r="205" spans="1:65" s="2" customFormat="1" ht="19.5">
      <c r="A205" s="37"/>
      <c r="B205" s="38"/>
      <c r="C205" s="39"/>
      <c r="D205" s="201" t="s">
        <v>4151</v>
      </c>
      <c r="E205" s="39"/>
      <c r="F205" s="261" t="s">
        <v>5249</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4151</v>
      </c>
      <c r="AU205" s="20" t="s">
        <v>82</v>
      </c>
    </row>
    <row r="206" spans="1:65" s="2" customFormat="1" ht="16.5" customHeight="1">
      <c r="A206" s="37"/>
      <c r="B206" s="38"/>
      <c r="C206" s="181" t="s">
        <v>451</v>
      </c>
      <c r="D206" s="181" t="s">
        <v>199</v>
      </c>
      <c r="E206" s="182" t="s">
        <v>5331</v>
      </c>
      <c r="F206" s="183" t="s">
        <v>5332</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1399</v>
      </c>
    </row>
    <row r="207" spans="1:65" s="2" customFormat="1" ht="19.5">
      <c r="A207" s="37"/>
      <c r="B207" s="38"/>
      <c r="C207" s="39"/>
      <c r="D207" s="201" t="s">
        <v>4151</v>
      </c>
      <c r="E207" s="39"/>
      <c r="F207" s="261" t="s">
        <v>5251</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4151</v>
      </c>
      <c r="AU207" s="20" t="s">
        <v>82</v>
      </c>
    </row>
    <row r="208" spans="1:65" s="2" customFormat="1" ht="16.5" customHeight="1">
      <c r="A208" s="37"/>
      <c r="B208" s="38"/>
      <c r="C208" s="181" t="s">
        <v>457</v>
      </c>
      <c r="D208" s="181" t="s">
        <v>199</v>
      </c>
      <c r="E208" s="182" t="s">
        <v>5333</v>
      </c>
      <c r="F208" s="183" t="s">
        <v>5253</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1411</v>
      </c>
    </row>
    <row r="209" spans="1:65" s="2" customFormat="1" ht="19.5">
      <c r="A209" s="37"/>
      <c r="B209" s="38"/>
      <c r="C209" s="39"/>
      <c r="D209" s="201" t="s">
        <v>4151</v>
      </c>
      <c r="E209" s="39"/>
      <c r="F209" s="261" t="s">
        <v>5334</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4151</v>
      </c>
      <c r="AU209" s="20" t="s">
        <v>82</v>
      </c>
    </row>
    <row r="210" spans="1:65" s="2" customFormat="1" ht="16.5" customHeight="1">
      <c r="A210" s="37"/>
      <c r="B210" s="38"/>
      <c r="C210" s="181" t="s">
        <v>463</v>
      </c>
      <c r="D210" s="181" t="s">
        <v>199</v>
      </c>
      <c r="E210" s="182" t="s">
        <v>5335</v>
      </c>
      <c r="F210" s="183" t="s">
        <v>5259</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1423</v>
      </c>
    </row>
    <row r="211" spans="1:65" s="2" customFormat="1" ht="19.5">
      <c r="A211" s="37"/>
      <c r="B211" s="38"/>
      <c r="C211" s="39"/>
      <c r="D211" s="201" t="s">
        <v>4151</v>
      </c>
      <c r="E211" s="39"/>
      <c r="F211" s="261" t="s">
        <v>5260</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4151</v>
      </c>
      <c r="AU211" s="20" t="s">
        <v>82</v>
      </c>
    </row>
    <row r="212" spans="1:65" s="12" customFormat="1" ht="22.9" customHeight="1">
      <c r="B212" s="165"/>
      <c r="C212" s="166"/>
      <c r="D212" s="167" t="s">
        <v>73</v>
      </c>
      <c r="E212" s="179" t="s">
        <v>4146</v>
      </c>
      <c r="F212" s="179" t="s">
        <v>5261</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5262</v>
      </c>
      <c r="F213" s="183" t="s">
        <v>5263</v>
      </c>
      <c r="G213" s="184" t="s">
        <v>3476</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1433</v>
      </c>
    </row>
    <row r="214" spans="1:65" s="2" customFormat="1" ht="16.5" customHeight="1">
      <c r="A214" s="37"/>
      <c r="B214" s="38"/>
      <c r="C214" s="181" t="s">
        <v>476</v>
      </c>
      <c r="D214" s="181" t="s">
        <v>199</v>
      </c>
      <c r="E214" s="182" t="s">
        <v>5264</v>
      </c>
      <c r="F214" s="183" t="s">
        <v>5265</v>
      </c>
      <c r="G214" s="184" t="s">
        <v>3476</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1443</v>
      </c>
    </row>
    <row r="215" spans="1:65" s="12" customFormat="1" ht="25.9" customHeight="1">
      <c r="B215" s="165"/>
      <c r="C215" s="166"/>
      <c r="D215" s="167" t="s">
        <v>73</v>
      </c>
      <c r="E215" s="168" t="s">
        <v>5336</v>
      </c>
      <c r="F215" s="168" t="s">
        <v>5337</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5338</v>
      </c>
      <c r="F216" s="183" t="s">
        <v>5269</v>
      </c>
      <c r="G216" s="184" t="s">
        <v>4365</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1459</v>
      </c>
    </row>
    <row r="217" spans="1:65" s="2" customFormat="1" ht="19.5">
      <c r="A217" s="37"/>
      <c r="B217" s="38"/>
      <c r="C217" s="39"/>
      <c r="D217" s="201" t="s">
        <v>4151</v>
      </c>
      <c r="E217" s="39"/>
      <c r="F217" s="261" t="s">
        <v>5339</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4151</v>
      </c>
      <c r="AU217" s="20" t="s">
        <v>82</v>
      </c>
    </row>
    <row r="218" spans="1:65" s="2" customFormat="1" ht="16.5" customHeight="1">
      <c r="A218" s="37"/>
      <c r="B218" s="38"/>
      <c r="C218" s="181" t="s">
        <v>489</v>
      </c>
      <c r="D218" s="181" t="s">
        <v>199</v>
      </c>
      <c r="E218" s="182" t="s">
        <v>5340</v>
      </c>
      <c r="F218" s="183" t="s">
        <v>5225</v>
      </c>
      <c r="G218" s="184" t="s">
        <v>4365</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1474</v>
      </c>
    </row>
    <row r="219" spans="1:65" s="2" customFormat="1" ht="19.5">
      <c r="A219" s="37"/>
      <c r="B219" s="38"/>
      <c r="C219" s="39"/>
      <c r="D219" s="201" t="s">
        <v>4151</v>
      </c>
      <c r="E219" s="39"/>
      <c r="F219" s="261" t="s">
        <v>5341</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4151</v>
      </c>
      <c r="AU219" s="20" t="s">
        <v>82</v>
      </c>
    </row>
    <row r="220" spans="1:65" s="2" customFormat="1" ht="16.5" customHeight="1">
      <c r="A220" s="37"/>
      <c r="B220" s="38"/>
      <c r="C220" s="181" t="s">
        <v>495</v>
      </c>
      <c r="D220" s="181" t="s">
        <v>199</v>
      </c>
      <c r="E220" s="182" t="s">
        <v>5342</v>
      </c>
      <c r="F220" s="183" t="s">
        <v>5343</v>
      </c>
      <c r="G220" s="184" t="s">
        <v>4365</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1495</v>
      </c>
    </row>
    <row r="221" spans="1:65" s="2" customFormat="1" ht="19.5">
      <c r="A221" s="37"/>
      <c r="B221" s="38"/>
      <c r="C221" s="39"/>
      <c r="D221" s="201" t="s">
        <v>4151</v>
      </c>
      <c r="E221" s="39"/>
      <c r="F221" s="261" t="s">
        <v>5344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4151</v>
      </c>
      <c r="AU221" s="20" t="s">
        <v>82</v>
      </c>
    </row>
    <row r="222" spans="1:65" s="2" customFormat="1" ht="16.5" customHeight="1">
      <c r="A222" s="37"/>
      <c r="B222" s="38"/>
      <c r="C222" s="181" t="s">
        <v>500</v>
      </c>
      <c r="D222" s="181" t="s">
        <v>199</v>
      </c>
      <c r="E222" s="182" t="s">
        <v>5345</v>
      </c>
      <c r="F222" s="183" t="s">
        <v>5284</v>
      </c>
      <c r="G222" s="184" t="s">
        <v>4365</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1510</v>
      </c>
    </row>
    <row r="223" spans="1:65" s="2" customFormat="1" ht="19.5">
      <c r="A223" s="37"/>
      <c r="B223" s="38"/>
      <c r="C223" s="39"/>
      <c r="D223" s="201" t="s">
        <v>4151</v>
      </c>
      <c r="E223" s="39"/>
      <c r="F223" s="261" t="s">
        <v>5346</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4151</v>
      </c>
      <c r="AU223" s="20" t="s">
        <v>82</v>
      </c>
    </row>
    <row r="224" spans="1:65" s="2" customFormat="1" ht="16.5" customHeight="1">
      <c r="A224" s="37"/>
      <c r="B224" s="38"/>
      <c r="C224" s="181" t="s">
        <v>505</v>
      </c>
      <c r="D224" s="181" t="s">
        <v>199</v>
      </c>
      <c r="E224" s="182" t="s">
        <v>5347</v>
      </c>
      <c r="F224" s="183" t="s">
        <v>5291</v>
      </c>
      <c r="G224" s="184" t="s">
        <v>4365</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1523</v>
      </c>
    </row>
    <row r="225" spans="1:65" s="2" customFormat="1" ht="19.5">
      <c r="A225" s="37"/>
      <c r="B225" s="38"/>
      <c r="C225" s="39"/>
      <c r="D225" s="201" t="s">
        <v>4151</v>
      </c>
      <c r="E225" s="39"/>
      <c r="F225" s="261" t="s">
        <v>5348</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4151</v>
      </c>
      <c r="AU225" s="20" t="s">
        <v>82</v>
      </c>
    </row>
    <row r="226" spans="1:65" s="2" customFormat="1" ht="21.75" customHeight="1">
      <c r="A226" s="37"/>
      <c r="B226" s="38"/>
      <c r="C226" s="181" t="s">
        <v>510</v>
      </c>
      <c r="D226" s="181" t="s">
        <v>199</v>
      </c>
      <c r="E226" s="182" t="s">
        <v>5349</v>
      </c>
      <c r="F226" s="183" t="s">
        <v>5294</v>
      </c>
      <c r="G226" s="184" t="s">
        <v>4365</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1534</v>
      </c>
    </row>
    <row r="227" spans="1:65" s="2" customFormat="1" ht="19.5">
      <c r="A227" s="37"/>
      <c r="B227" s="38"/>
      <c r="C227" s="39"/>
      <c r="D227" s="201" t="s">
        <v>4151</v>
      </c>
      <c r="E227" s="39"/>
      <c r="F227" s="261" t="s">
        <v>5299</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4151</v>
      </c>
      <c r="AU227" s="20" t="s">
        <v>82</v>
      </c>
    </row>
    <row r="228" spans="1:65" s="2" customFormat="1" ht="16.5" customHeight="1">
      <c r="A228" s="37"/>
      <c r="B228" s="38"/>
      <c r="C228" s="181" t="s">
        <v>514</v>
      </c>
      <c r="D228" s="181" t="s">
        <v>199</v>
      </c>
      <c r="E228" s="182" t="s">
        <v>5350</v>
      </c>
      <c r="F228" s="183" t="s">
        <v>5351</v>
      </c>
      <c r="G228" s="184" t="s">
        <v>4365</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1544</v>
      </c>
    </row>
    <row r="229" spans="1:65" s="2" customFormat="1" ht="19.5">
      <c r="A229" s="37"/>
      <c r="B229" s="38"/>
      <c r="C229" s="39"/>
      <c r="D229" s="201" t="s">
        <v>4151</v>
      </c>
      <c r="E229" s="39"/>
      <c r="F229" s="261" t="s">
        <v>5352</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4151</v>
      </c>
      <c r="AU229" s="20" t="s">
        <v>82</v>
      </c>
    </row>
    <row r="230" spans="1:65" s="2" customFormat="1" ht="16.5" customHeight="1">
      <c r="A230" s="37"/>
      <c r="B230" s="38"/>
      <c r="C230" s="181" t="s">
        <v>523</v>
      </c>
      <c r="D230" s="181" t="s">
        <v>199</v>
      </c>
      <c r="E230" s="182" t="s">
        <v>5353</v>
      </c>
      <c r="F230" s="183" t="s">
        <v>5354</v>
      </c>
      <c r="G230" s="184" t="s">
        <v>4365</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1559</v>
      </c>
    </row>
    <row r="231" spans="1:65" s="2" customFormat="1" ht="19.5">
      <c r="A231" s="37"/>
      <c r="B231" s="38"/>
      <c r="C231" s="39"/>
      <c r="D231" s="201" t="s">
        <v>4151</v>
      </c>
      <c r="E231" s="39"/>
      <c r="F231" s="261" t="s">
        <v>5355</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4151</v>
      </c>
      <c r="AU231" s="20" t="s">
        <v>82</v>
      </c>
    </row>
    <row r="232" spans="1:65" s="2" customFormat="1" ht="16.5" customHeight="1">
      <c r="A232" s="37"/>
      <c r="B232" s="38"/>
      <c r="C232" s="181" t="s">
        <v>532</v>
      </c>
      <c r="D232" s="181" t="s">
        <v>199</v>
      </c>
      <c r="E232" s="182" t="s">
        <v>5356</v>
      </c>
      <c r="F232" s="183" t="s">
        <v>5357</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1573</v>
      </c>
    </row>
    <row r="233" spans="1:65" s="2" customFormat="1" ht="19.5">
      <c r="A233" s="37"/>
      <c r="B233" s="38"/>
      <c r="C233" s="39"/>
      <c r="D233" s="201" t="s">
        <v>4151</v>
      </c>
      <c r="E233" s="39"/>
      <c r="F233" s="261" t="s">
        <v>5355</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4151</v>
      </c>
      <c r="AU233" s="20" t="s">
        <v>82</v>
      </c>
    </row>
    <row r="234" spans="1:65" s="2" customFormat="1" ht="16.5" customHeight="1">
      <c r="A234" s="37"/>
      <c r="B234" s="38"/>
      <c r="C234" s="181" t="s">
        <v>1047</v>
      </c>
      <c r="D234" s="181" t="s">
        <v>199</v>
      </c>
      <c r="E234" s="182" t="s">
        <v>5358</v>
      </c>
      <c r="F234" s="183" t="s">
        <v>5359</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1588</v>
      </c>
    </row>
    <row r="235" spans="1:65" s="2" customFormat="1" ht="19.5">
      <c r="A235" s="37"/>
      <c r="B235" s="38"/>
      <c r="C235" s="39"/>
      <c r="D235" s="201" t="s">
        <v>4151</v>
      </c>
      <c r="E235" s="39"/>
      <c r="F235" s="261" t="s">
        <v>5249</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4151</v>
      </c>
      <c r="AU235" s="20" t="s">
        <v>82</v>
      </c>
    </row>
    <row r="236" spans="1:65" s="2" customFormat="1" ht="16.5" customHeight="1">
      <c r="A236" s="37"/>
      <c r="B236" s="38"/>
      <c r="C236" s="181" t="s">
        <v>1058</v>
      </c>
      <c r="D236" s="181" t="s">
        <v>199</v>
      </c>
      <c r="E236" s="182" t="s">
        <v>5360</v>
      </c>
      <c r="F236" s="183" t="s">
        <v>5253</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1600</v>
      </c>
    </row>
    <row r="237" spans="1:65" s="2" customFormat="1" ht="19.5">
      <c r="A237" s="37"/>
      <c r="B237" s="38"/>
      <c r="C237" s="39"/>
      <c r="D237" s="201" t="s">
        <v>4151</v>
      </c>
      <c r="E237" s="39"/>
      <c r="F237" s="261" t="s">
        <v>5361</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4151</v>
      </c>
      <c r="AU237" s="20" t="s">
        <v>82</v>
      </c>
    </row>
    <row r="238" spans="1:65" s="2" customFormat="1" ht="16.5" customHeight="1">
      <c r="A238" s="37"/>
      <c r="B238" s="38"/>
      <c r="C238" s="181" t="s">
        <v>1064</v>
      </c>
      <c r="D238" s="181" t="s">
        <v>199</v>
      </c>
      <c r="E238" s="182" t="s">
        <v>5362</v>
      </c>
      <c r="F238" s="183" t="s">
        <v>5256</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1609</v>
      </c>
    </row>
    <row r="239" spans="1:65" s="2" customFormat="1" ht="19.5">
      <c r="A239" s="37"/>
      <c r="B239" s="38"/>
      <c r="C239" s="39"/>
      <c r="D239" s="201" t="s">
        <v>4151</v>
      </c>
      <c r="E239" s="39"/>
      <c r="F239" s="261" t="s">
        <v>5257</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4151</v>
      </c>
      <c r="AU239" s="20" t="s">
        <v>82</v>
      </c>
    </row>
    <row r="240" spans="1:65" s="2" customFormat="1" ht="16.5" customHeight="1">
      <c r="A240" s="37"/>
      <c r="B240" s="38"/>
      <c r="C240" s="181" t="s">
        <v>1089</v>
      </c>
      <c r="D240" s="181" t="s">
        <v>199</v>
      </c>
      <c r="E240" s="182" t="s">
        <v>5335</v>
      </c>
      <c r="F240" s="183" t="s">
        <v>5259</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4151</v>
      </c>
      <c r="E241" s="39"/>
      <c r="F241" s="261" t="s">
        <v>5260</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4151</v>
      </c>
      <c r="AU241" s="20" t="s">
        <v>82</v>
      </c>
    </row>
    <row r="242" spans="1:65" s="12" customFormat="1" ht="22.9" customHeight="1">
      <c r="B242" s="165"/>
      <c r="C242" s="166"/>
      <c r="D242" s="167" t="s">
        <v>73</v>
      </c>
      <c r="E242" s="179" t="s">
        <v>4146</v>
      </c>
      <c r="F242" s="179" t="s">
        <v>5261</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5262</v>
      </c>
      <c r="F243" s="183" t="s">
        <v>5263</v>
      </c>
      <c r="G243" s="184" t="s">
        <v>3476</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1640</v>
      </c>
    </row>
    <row r="244" spans="1:65" s="2" customFormat="1" ht="16.5" customHeight="1">
      <c r="A244" s="37"/>
      <c r="B244" s="38"/>
      <c r="C244" s="181" t="s">
        <v>1116</v>
      </c>
      <c r="D244" s="181" t="s">
        <v>199</v>
      </c>
      <c r="E244" s="182" t="s">
        <v>5264</v>
      </c>
      <c r="F244" s="183" t="s">
        <v>5265</v>
      </c>
      <c r="G244" s="184" t="s">
        <v>3476</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1671</v>
      </c>
    </row>
    <row r="245" spans="1:65" s="12" customFormat="1" ht="25.9" customHeight="1">
      <c r="B245" s="165"/>
      <c r="C245" s="166"/>
      <c r="D245" s="167" t="s">
        <v>73</v>
      </c>
      <c r="E245" s="168" t="s">
        <v>5363</v>
      </c>
      <c r="F245" s="168" t="s">
        <v>5364</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1122</v>
      </c>
      <c r="D246" s="181" t="s">
        <v>199</v>
      </c>
      <c r="E246" s="182" t="s">
        <v>5365</v>
      </c>
      <c r="F246" s="183" t="s">
        <v>5366</v>
      </c>
      <c r="G246" s="184" t="s">
        <v>4365</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1690</v>
      </c>
    </row>
    <row r="247" spans="1:65" s="2" customFormat="1" ht="19.5">
      <c r="A247" s="37"/>
      <c r="B247" s="38"/>
      <c r="C247" s="39"/>
      <c r="D247" s="201" t="s">
        <v>4151</v>
      </c>
      <c r="E247" s="39"/>
      <c r="F247" s="261" t="s">
        <v>5367</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4151</v>
      </c>
      <c r="AU247" s="20" t="s">
        <v>82</v>
      </c>
    </row>
    <row r="248" spans="1:65" s="2" customFormat="1" ht="16.5" customHeight="1">
      <c r="A248" s="37"/>
      <c r="B248" s="38"/>
      <c r="C248" s="181" t="s">
        <v>1127</v>
      </c>
      <c r="D248" s="181" t="s">
        <v>199</v>
      </c>
      <c r="E248" s="182" t="s">
        <v>5368</v>
      </c>
      <c r="F248" s="183" t="s">
        <v>5242</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1702</v>
      </c>
    </row>
    <row r="249" spans="1:65" s="2" customFormat="1" ht="19.5">
      <c r="A249" s="37"/>
      <c r="B249" s="38"/>
      <c r="C249" s="39"/>
      <c r="D249" s="201" t="s">
        <v>4151</v>
      </c>
      <c r="E249" s="39"/>
      <c r="F249" s="261" t="s">
        <v>5304</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4151</v>
      </c>
      <c r="AU249" s="20" t="s">
        <v>82</v>
      </c>
    </row>
    <row r="250" spans="1:65" s="2" customFormat="1" ht="16.5" customHeight="1">
      <c r="A250" s="37"/>
      <c r="B250" s="38"/>
      <c r="C250" s="181" t="s">
        <v>1146</v>
      </c>
      <c r="D250" s="181" t="s">
        <v>199</v>
      </c>
      <c r="E250" s="182" t="s">
        <v>5369</v>
      </c>
      <c r="F250" s="183" t="s">
        <v>5253</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1720</v>
      </c>
    </row>
    <row r="251" spans="1:65" s="2" customFormat="1" ht="19.5">
      <c r="A251" s="37"/>
      <c r="B251" s="38"/>
      <c r="C251" s="39"/>
      <c r="D251" s="201" t="s">
        <v>4151</v>
      </c>
      <c r="E251" s="39"/>
      <c r="F251" s="261" t="s">
        <v>5302</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4151</v>
      </c>
      <c r="AU251" s="20" t="s">
        <v>82</v>
      </c>
    </row>
    <row r="252" spans="1:65" s="12" customFormat="1" ht="22.9" customHeight="1">
      <c r="B252" s="165"/>
      <c r="C252" s="166"/>
      <c r="D252" s="167" t="s">
        <v>73</v>
      </c>
      <c r="E252" s="179" t="s">
        <v>4146</v>
      </c>
      <c r="F252" s="179" t="s">
        <v>5261</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1153</v>
      </c>
      <c r="D253" s="181" t="s">
        <v>199</v>
      </c>
      <c r="E253" s="182" t="s">
        <v>5262</v>
      </c>
      <c r="F253" s="183" t="s">
        <v>5263</v>
      </c>
      <c r="G253" s="184" t="s">
        <v>3476</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1737</v>
      </c>
    </row>
    <row r="254" spans="1:65" s="2" customFormat="1" ht="16.5" customHeight="1">
      <c r="A254" s="37"/>
      <c r="B254" s="38"/>
      <c r="C254" s="181" t="s">
        <v>1168</v>
      </c>
      <c r="D254" s="181" t="s">
        <v>199</v>
      </c>
      <c r="E254" s="182" t="s">
        <v>5264</v>
      </c>
      <c r="F254" s="183" t="s">
        <v>5265</v>
      </c>
      <c r="G254" s="184" t="s">
        <v>3476</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1755</v>
      </c>
    </row>
    <row r="255" spans="1:65" s="12" customFormat="1" ht="25.9" customHeight="1">
      <c r="B255" s="165"/>
      <c r="C255" s="166"/>
      <c r="D255" s="167" t="s">
        <v>73</v>
      </c>
      <c r="E255" s="168" t="s">
        <v>5370</v>
      </c>
      <c r="F255" s="168" t="s">
        <v>5371</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1178</v>
      </c>
      <c r="D256" s="181" t="s">
        <v>199</v>
      </c>
      <c r="E256" s="182" t="s">
        <v>5365</v>
      </c>
      <c r="F256" s="183" t="s">
        <v>5366</v>
      </c>
      <c r="G256" s="184" t="s">
        <v>4365</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1769</v>
      </c>
    </row>
    <row r="257" spans="1:65" s="2" customFormat="1" ht="19.5">
      <c r="A257" s="37"/>
      <c r="B257" s="38"/>
      <c r="C257" s="39"/>
      <c r="D257" s="201" t="s">
        <v>4151</v>
      </c>
      <c r="E257" s="39"/>
      <c r="F257" s="261" t="s">
        <v>5367</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4151</v>
      </c>
      <c r="AU257" s="20" t="s">
        <v>82</v>
      </c>
    </row>
    <row r="258" spans="1:65" s="2" customFormat="1" ht="24.2" customHeight="1">
      <c r="A258" s="37"/>
      <c r="B258" s="38"/>
      <c r="C258" s="181" t="s">
        <v>1183</v>
      </c>
      <c r="D258" s="181" t="s">
        <v>199</v>
      </c>
      <c r="E258" s="182" t="s">
        <v>5372</v>
      </c>
      <c r="F258" s="183" t="s">
        <v>5373</v>
      </c>
      <c r="G258" s="184" t="s">
        <v>4365</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1792</v>
      </c>
    </row>
    <row r="259" spans="1:65" s="2" customFormat="1" ht="19.5">
      <c r="A259" s="37"/>
      <c r="B259" s="38"/>
      <c r="C259" s="39"/>
      <c r="D259" s="201" t="s">
        <v>4151</v>
      </c>
      <c r="E259" s="39"/>
      <c r="F259" s="261" t="s">
        <v>5374</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4151</v>
      </c>
      <c r="AU259" s="20" t="s">
        <v>82</v>
      </c>
    </row>
    <row r="260" spans="1:65" s="2" customFormat="1" ht="16.5" customHeight="1">
      <c r="A260" s="37"/>
      <c r="B260" s="38"/>
      <c r="C260" s="181" t="s">
        <v>1189</v>
      </c>
      <c r="D260" s="181" t="s">
        <v>199</v>
      </c>
      <c r="E260" s="182" t="s">
        <v>5375</v>
      </c>
      <c r="F260" s="183" t="s">
        <v>5329</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1804</v>
      </c>
    </row>
    <row r="261" spans="1:65" s="2" customFormat="1" ht="19.5">
      <c r="A261" s="37"/>
      <c r="B261" s="38"/>
      <c r="C261" s="39"/>
      <c r="D261" s="201" t="s">
        <v>4151</v>
      </c>
      <c r="E261" s="39"/>
      <c r="F261" s="261" t="s">
        <v>5304</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4151</v>
      </c>
      <c r="AU261" s="20" t="s">
        <v>82</v>
      </c>
    </row>
    <row r="262" spans="1:65" s="12" customFormat="1" ht="22.9" customHeight="1">
      <c r="B262" s="165"/>
      <c r="C262" s="166"/>
      <c r="D262" s="167" t="s">
        <v>73</v>
      </c>
      <c r="E262" s="179" t="s">
        <v>4146</v>
      </c>
      <c r="F262" s="179" t="s">
        <v>5261</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1205</v>
      </c>
      <c r="D263" s="181" t="s">
        <v>199</v>
      </c>
      <c r="E263" s="182" t="s">
        <v>5262</v>
      </c>
      <c r="F263" s="183" t="s">
        <v>5263</v>
      </c>
      <c r="G263" s="184" t="s">
        <v>3476</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1827</v>
      </c>
    </row>
    <row r="264" spans="1:65" s="2" customFormat="1" ht="16.5" customHeight="1">
      <c r="A264" s="37"/>
      <c r="B264" s="38"/>
      <c r="C264" s="181" t="s">
        <v>1211</v>
      </c>
      <c r="D264" s="181" t="s">
        <v>199</v>
      </c>
      <c r="E264" s="182" t="s">
        <v>5264</v>
      </c>
      <c r="F264" s="183" t="s">
        <v>5265</v>
      </c>
      <c r="G264" s="184" t="s">
        <v>3476</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1835</v>
      </c>
    </row>
    <row r="265" spans="1:65" s="12" customFormat="1" ht="25.9" customHeight="1">
      <c r="B265" s="165"/>
      <c r="C265" s="166"/>
      <c r="D265" s="167" t="s">
        <v>73</v>
      </c>
      <c r="E265" s="168" t="s">
        <v>5376</v>
      </c>
      <c r="F265" s="168" t="s">
        <v>5377</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1223</v>
      </c>
      <c r="D266" s="181" t="s">
        <v>199</v>
      </c>
      <c r="E266" s="182" t="s">
        <v>5378</v>
      </c>
      <c r="F266" s="183" t="s">
        <v>5379</v>
      </c>
      <c r="G266" s="184" t="s">
        <v>4365</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1852</v>
      </c>
    </row>
    <row r="267" spans="1:65" s="2" customFormat="1" ht="19.5">
      <c r="A267" s="37"/>
      <c r="B267" s="38"/>
      <c r="C267" s="39"/>
      <c r="D267" s="201" t="s">
        <v>4151</v>
      </c>
      <c r="E267" s="39"/>
      <c r="F267" s="261" t="s">
        <v>5380</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4151</v>
      </c>
      <c r="AU267" s="20" t="s">
        <v>82</v>
      </c>
    </row>
    <row r="268" spans="1:65" s="2" customFormat="1" ht="16.5" customHeight="1">
      <c r="A268" s="37"/>
      <c r="B268" s="38"/>
      <c r="C268" s="181" t="s">
        <v>1228</v>
      </c>
      <c r="D268" s="181" t="s">
        <v>199</v>
      </c>
      <c r="E268" s="182" t="s">
        <v>5300</v>
      </c>
      <c r="F268" s="183" t="s">
        <v>5301</v>
      </c>
      <c r="G268" s="184" t="s">
        <v>4365</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1860</v>
      </c>
    </row>
    <row r="269" spans="1:65" s="2" customFormat="1" ht="19.5">
      <c r="A269" s="37"/>
      <c r="B269" s="38"/>
      <c r="C269" s="39"/>
      <c r="D269" s="201" t="s">
        <v>4151</v>
      </c>
      <c r="E269" s="39"/>
      <c r="F269" s="261" t="s">
        <v>5302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4151</v>
      </c>
      <c r="AU269" s="20" t="s">
        <v>82</v>
      </c>
    </row>
    <row r="270" spans="1:65" s="2" customFormat="1" ht="16.5" customHeight="1">
      <c r="A270" s="37"/>
      <c r="B270" s="38"/>
      <c r="C270" s="181" t="s">
        <v>1234</v>
      </c>
      <c r="D270" s="181" t="s">
        <v>199</v>
      </c>
      <c r="E270" s="182" t="s">
        <v>5381</v>
      </c>
      <c r="F270" s="183" t="s">
        <v>5382</v>
      </c>
      <c r="G270" s="184" t="s">
        <v>4365</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1868</v>
      </c>
    </row>
    <row r="271" spans="1:65" s="2" customFormat="1" ht="19.5">
      <c r="A271" s="37"/>
      <c r="B271" s="38"/>
      <c r="C271" s="39"/>
      <c r="D271" s="201" t="s">
        <v>4151</v>
      </c>
      <c r="E271" s="39"/>
      <c r="F271" s="261" t="s">
        <v>5383</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4151</v>
      </c>
      <c r="AU271" s="20" t="s">
        <v>82</v>
      </c>
    </row>
    <row r="272" spans="1:65" s="2" customFormat="1" ht="16.5" customHeight="1">
      <c r="A272" s="37"/>
      <c r="B272" s="38"/>
      <c r="C272" s="181" t="s">
        <v>1240</v>
      </c>
      <c r="D272" s="181" t="s">
        <v>199</v>
      </c>
      <c r="E272" s="182" t="s">
        <v>5384</v>
      </c>
      <c r="F272" s="183" t="s">
        <v>5357</v>
      </c>
      <c r="G272" s="184" t="s">
        <v>4365</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1880</v>
      </c>
    </row>
    <row r="273" spans="1:65" s="2" customFormat="1" ht="19.5">
      <c r="A273" s="37"/>
      <c r="B273" s="38"/>
      <c r="C273" s="39"/>
      <c r="D273" s="201" t="s">
        <v>4151</v>
      </c>
      <c r="E273" s="39"/>
      <c r="F273" s="261" t="s">
        <v>5334</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4151</v>
      </c>
      <c r="AU273" s="20" t="s">
        <v>82</v>
      </c>
    </row>
    <row r="274" spans="1:65" s="2" customFormat="1" ht="16.5" customHeight="1">
      <c r="A274" s="37"/>
      <c r="B274" s="38"/>
      <c r="C274" s="181" t="s">
        <v>1252</v>
      </c>
      <c r="D274" s="181" t="s">
        <v>199</v>
      </c>
      <c r="E274" s="182" t="s">
        <v>5369</v>
      </c>
      <c r="F274" s="183" t="s">
        <v>5253</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1888</v>
      </c>
    </row>
    <row r="275" spans="1:65" s="2" customFormat="1" ht="19.5">
      <c r="A275" s="37"/>
      <c r="B275" s="38"/>
      <c r="C275" s="39"/>
      <c r="D275" s="201" t="s">
        <v>4151</v>
      </c>
      <c r="E275" s="39"/>
      <c r="F275" s="261" t="s">
        <v>5302</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4151</v>
      </c>
      <c r="AU275" s="20" t="s">
        <v>82</v>
      </c>
    </row>
    <row r="276" spans="1:65" s="12" customFormat="1" ht="22.9" customHeight="1">
      <c r="B276" s="165"/>
      <c r="C276" s="166"/>
      <c r="D276" s="167" t="s">
        <v>73</v>
      </c>
      <c r="E276" s="179" t="s">
        <v>4146</v>
      </c>
      <c r="F276" s="179" t="s">
        <v>5261</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1259</v>
      </c>
      <c r="D277" s="181" t="s">
        <v>199</v>
      </c>
      <c r="E277" s="182" t="s">
        <v>5262</v>
      </c>
      <c r="F277" s="183" t="s">
        <v>5263</v>
      </c>
      <c r="G277" s="184" t="s">
        <v>3476</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1900</v>
      </c>
    </row>
    <row r="278" spans="1:65" s="2" customFormat="1" ht="16.5" customHeight="1">
      <c r="A278" s="37"/>
      <c r="B278" s="38"/>
      <c r="C278" s="181" t="s">
        <v>1264</v>
      </c>
      <c r="D278" s="181" t="s">
        <v>199</v>
      </c>
      <c r="E278" s="182" t="s">
        <v>5264</v>
      </c>
      <c r="F278" s="183" t="s">
        <v>5265</v>
      </c>
      <c r="G278" s="184" t="s">
        <v>3476</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1910</v>
      </c>
    </row>
    <row r="279" spans="1:65" s="12" customFormat="1" ht="25.9" customHeight="1">
      <c r="B279" s="165"/>
      <c r="C279" s="166"/>
      <c r="D279" s="167" t="s">
        <v>73</v>
      </c>
      <c r="E279" s="168" t="s">
        <v>5385</v>
      </c>
      <c r="F279" s="168" t="s">
        <v>5386</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1269</v>
      </c>
      <c r="D280" s="181" t="s">
        <v>199</v>
      </c>
      <c r="E280" s="182" t="s">
        <v>5365</v>
      </c>
      <c r="F280" s="183" t="s">
        <v>5366</v>
      </c>
      <c r="G280" s="184" t="s">
        <v>4365</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1920</v>
      </c>
    </row>
    <row r="281" spans="1:65" s="2" customFormat="1" ht="19.5">
      <c r="A281" s="37"/>
      <c r="B281" s="38"/>
      <c r="C281" s="39"/>
      <c r="D281" s="201" t="s">
        <v>4151</v>
      </c>
      <c r="E281" s="39"/>
      <c r="F281" s="261" t="s">
        <v>5367</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4151</v>
      </c>
      <c r="AU281" s="20" t="s">
        <v>82</v>
      </c>
    </row>
    <row r="282" spans="1:65" s="2" customFormat="1" ht="16.5" customHeight="1">
      <c r="A282" s="37"/>
      <c r="B282" s="38"/>
      <c r="C282" s="181" t="s">
        <v>1274</v>
      </c>
      <c r="D282" s="181" t="s">
        <v>199</v>
      </c>
      <c r="E282" s="182" t="s">
        <v>5387</v>
      </c>
      <c r="F282" s="183" t="s">
        <v>5239</v>
      </c>
      <c r="G282" s="184" t="s">
        <v>4365</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1930</v>
      </c>
    </row>
    <row r="283" spans="1:65" s="2" customFormat="1" ht="19.5">
      <c r="A283" s="37"/>
      <c r="B283" s="38"/>
      <c r="C283" s="39"/>
      <c r="D283" s="201" t="s">
        <v>4151</v>
      </c>
      <c r="E283" s="39"/>
      <c r="F283" s="261" t="s">
        <v>5304</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4151</v>
      </c>
      <c r="AU283" s="20" t="s">
        <v>82</v>
      </c>
    </row>
    <row r="284" spans="1:65" s="2" customFormat="1" ht="16.5" customHeight="1">
      <c r="A284" s="37"/>
      <c r="B284" s="38"/>
      <c r="C284" s="181" t="s">
        <v>1279</v>
      </c>
      <c r="D284" s="181" t="s">
        <v>199</v>
      </c>
      <c r="E284" s="182" t="s">
        <v>5388</v>
      </c>
      <c r="F284" s="183" t="s">
        <v>5389</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1941</v>
      </c>
    </row>
    <row r="285" spans="1:65" s="2" customFormat="1" ht="19.5">
      <c r="A285" s="37"/>
      <c r="B285" s="38"/>
      <c r="C285" s="39"/>
      <c r="D285" s="201" t="s">
        <v>4151</v>
      </c>
      <c r="E285" s="39"/>
      <c r="F285" s="261" t="s">
        <v>5304</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4151</v>
      </c>
      <c r="AU285" s="20" t="s">
        <v>82</v>
      </c>
    </row>
    <row r="286" spans="1:65" s="12" customFormat="1" ht="22.9" customHeight="1">
      <c r="B286" s="165"/>
      <c r="C286" s="166"/>
      <c r="D286" s="167" t="s">
        <v>73</v>
      </c>
      <c r="E286" s="179" t="s">
        <v>4146</v>
      </c>
      <c r="F286" s="179" t="s">
        <v>5261</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1359</v>
      </c>
      <c r="D287" s="181" t="s">
        <v>199</v>
      </c>
      <c r="E287" s="182" t="s">
        <v>5262</v>
      </c>
      <c r="F287" s="183" t="s">
        <v>5263</v>
      </c>
      <c r="G287" s="184" t="s">
        <v>3476</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1955</v>
      </c>
    </row>
    <row r="288" spans="1:65" s="12" customFormat="1" ht="25.9" customHeight="1">
      <c r="B288" s="165"/>
      <c r="C288" s="166"/>
      <c r="D288" s="167" t="s">
        <v>73</v>
      </c>
      <c r="E288" s="168" t="s">
        <v>5390</v>
      </c>
      <c r="F288" s="168" t="s">
        <v>5391</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1365</v>
      </c>
      <c r="D289" s="181" t="s">
        <v>199</v>
      </c>
      <c r="E289" s="182" t="s">
        <v>5365</v>
      </c>
      <c r="F289" s="183" t="s">
        <v>5366</v>
      </c>
      <c r="G289" s="184" t="s">
        <v>4365</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1969</v>
      </c>
    </row>
    <row r="290" spans="1:65" s="2" customFormat="1" ht="19.5">
      <c r="A290" s="37"/>
      <c r="B290" s="38"/>
      <c r="C290" s="39"/>
      <c r="D290" s="201" t="s">
        <v>4151</v>
      </c>
      <c r="E290" s="39"/>
      <c r="F290" s="261" t="s">
        <v>5367</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4151</v>
      </c>
      <c r="AU290" s="20" t="s">
        <v>82</v>
      </c>
    </row>
    <row r="291" spans="1:65" s="2" customFormat="1" ht="16.5" customHeight="1">
      <c r="A291" s="37"/>
      <c r="B291" s="38"/>
      <c r="C291" s="181" t="s">
        <v>1371</v>
      </c>
      <c r="D291" s="181" t="s">
        <v>199</v>
      </c>
      <c r="E291" s="182" t="s">
        <v>5387</v>
      </c>
      <c r="F291" s="183" t="s">
        <v>5239</v>
      </c>
      <c r="G291" s="184" t="s">
        <v>4365</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1977</v>
      </c>
    </row>
    <row r="292" spans="1:65" s="2" customFormat="1" ht="19.5">
      <c r="A292" s="37"/>
      <c r="B292" s="38"/>
      <c r="C292" s="39"/>
      <c r="D292" s="201" t="s">
        <v>4151</v>
      </c>
      <c r="E292" s="39"/>
      <c r="F292" s="261" t="s">
        <v>5304</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4151</v>
      </c>
      <c r="AU292" s="20" t="s">
        <v>82</v>
      </c>
    </row>
    <row r="293" spans="1:65" s="2" customFormat="1" ht="16.5" customHeight="1">
      <c r="A293" s="37"/>
      <c r="B293" s="38"/>
      <c r="C293" s="181" t="s">
        <v>1378</v>
      </c>
      <c r="D293" s="181" t="s">
        <v>199</v>
      </c>
      <c r="E293" s="182" t="s">
        <v>5388</v>
      </c>
      <c r="F293" s="183" t="s">
        <v>5389</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1990</v>
      </c>
    </row>
    <row r="294" spans="1:65" s="2" customFormat="1" ht="19.5">
      <c r="A294" s="37"/>
      <c r="B294" s="38"/>
      <c r="C294" s="39"/>
      <c r="D294" s="201" t="s">
        <v>4151</v>
      </c>
      <c r="E294" s="39"/>
      <c r="F294" s="261" t="s">
        <v>5304</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4151</v>
      </c>
      <c r="AU294" s="20" t="s">
        <v>82</v>
      </c>
    </row>
    <row r="295" spans="1:65" s="12" customFormat="1" ht="22.9" customHeight="1">
      <c r="B295" s="165"/>
      <c r="C295" s="166"/>
      <c r="D295" s="167" t="s">
        <v>73</v>
      </c>
      <c r="E295" s="179" t="s">
        <v>4146</v>
      </c>
      <c r="F295" s="179" t="s">
        <v>5261</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1383</v>
      </c>
      <c r="D296" s="181" t="s">
        <v>199</v>
      </c>
      <c r="E296" s="182" t="s">
        <v>5262</v>
      </c>
      <c r="F296" s="183" t="s">
        <v>5263</v>
      </c>
      <c r="G296" s="184" t="s">
        <v>3476</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2027</v>
      </c>
    </row>
    <row r="297" spans="1:65" s="12" customFormat="1" ht="25.9" customHeight="1">
      <c r="B297" s="165"/>
      <c r="C297" s="166"/>
      <c r="D297" s="167" t="s">
        <v>73</v>
      </c>
      <c r="E297" s="168" t="s">
        <v>5392</v>
      </c>
      <c r="F297" s="168" t="s">
        <v>5393</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1390</v>
      </c>
      <c r="D298" s="181" t="s">
        <v>199</v>
      </c>
      <c r="E298" s="182" t="s">
        <v>5394</v>
      </c>
      <c r="F298" s="183" t="s">
        <v>5395</v>
      </c>
      <c r="G298" s="184" t="s">
        <v>4365</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2045</v>
      </c>
    </row>
    <row r="299" spans="1:65" s="2" customFormat="1" ht="19.5">
      <c r="A299" s="37"/>
      <c r="B299" s="38"/>
      <c r="C299" s="39"/>
      <c r="D299" s="201" t="s">
        <v>4151</v>
      </c>
      <c r="E299" s="39"/>
      <c r="F299" s="261" t="s">
        <v>5396</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4151</v>
      </c>
      <c r="AU299" s="20" t="s">
        <v>82</v>
      </c>
    </row>
    <row r="300" spans="1:65" s="2" customFormat="1" ht="16.5" customHeight="1">
      <c r="A300" s="37"/>
      <c r="B300" s="38"/>
      <c r="C300" s="181" t="s">
        <v>1399</v>
      </c>
      <c r="D300" s="181" t="s">
        <v>199</v>
      </c>
      <c r="E300" s="182" t="s">
        <v>5397</v>
      </c>
      <c r="F300" s="183" t="s">
        <v>5301</v>
      </c>
      <c r="G300" s="184" t="s">
        <v>4365</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2061</v>
      </c>
    </row>
    <row r="301" spans="1:65" s="2" customFormat="1" ht="19.5">
      <c r="A301" s="37"/>
      <c r="B301" s="38"/>
      <c r="C301" s="39"/>
      <c r="D301" s="201" t="s">
        <v>4151</v>
      </c>
      <c r="E301" s="39"/>
      <c r="F301" s="261" t="s">
        <v>5302</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4151</v>
      </c>
      <c r="AU301" s="20" t="s">
        <v>82</v>
      </c>
    </row>
    <row r="302" spans="1:65" s="2" customFormat="1" ht="16.5" customHeight="1">
      <c r="A302" s="37"/>
      <c r="B302" s="38"/>
      <c r="C302" s="181" t="s">
        <v>1406</v>
      </c>
      <c r="D302" s="181" t="s">
        <v>199</v>
      </c>
      <c r="E302" s="182" t="s">
        <v>5398</v>
      </c>
      <c r="F302" s="183" t="s">
        <v>5382</v>
      </c>
      <c r="G302" s="184" t="s">
        <v>4365</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2074</v>
      </c>
    </row>
    <row r="303" spans="1:65" s="2" customFormat="1" ht="19.5">
      <c r="A303" s="37"/>
      <c r="B303" s="38"/>
      <c r="C303" s="39"/>
      <c r="D303" s="201" t="s">
        <v>4151</v>
      </c>
      <c r="E303" s="39"/>
      <c r="F303" s="261" t="s">
        <v>5306</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4151</v>
      </c>
      <c r="AU303" s="20" t="s">
        <v>82</v>
      </c>
    </row>
    <row r="304" spans="1:65" s="2" customFormat="1" ht="16.5" customHeight="1">
      <c r="A304" s="37"/>
      <c r="B304" s="38"/>
      <c r="C304" s="181" t="s">
        <v>1411</v>
      </c>
      <c r="D304" s="181" t="s">
        <v>199</v>
      </c>
      <c r="E304" s="182" t="s">
        <v>5399</v>
      </c>
      <c r="F304" s="183" t="s">
        <v>5329</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2088</v>
      </c>
    </row>
    <row r="305" spans="1:65" s="2" customFormat="1" ht="19.5">
      <c r="A305" s="37"/>
      <c r="B305" s="38"/>
      <c r="C305" s="39"/>
      <c r="D305" s="201" t="s">
        <v>4151</v>
      </c>
      <c r="E305" s="39"/>
      <c r="F305" s="261" t="s">
        <v>5400</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4151</v>
      </c>
      <c r="AU305" s="20" t="s">
        <v>82</v>
      </c>
    </row>
    <row r="306" spans="1:65" s="2" customFormat="1" ht="16.5" customHeight="1">
      <c r="A306" s="37"/>
      <c r="B306" s="38"/>
      <c r="C306" s="181" t="s">
        <v>1416</v>
      </c>
      <c r="D306" s="181" t="s">
        <v>199</v>
      </c>
      <c r="E306" s="182" t="s">
        <v>5369</v>
      </c>
      <c r="F306" s="183" t="s">
        <v>5253</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2103</v>
      </c>
    </row>
    <row r="307" spans="1:65" s="2" customFormat="1" ht="19.5">
      <c r="A307" s="37"/>
      <c r="B307" s="38"/>
      <c r="C307" s="39"/>
      <c r="D307" s="201" t="s">
        <v>4151</v>
      </c>
      <c r="E307" s="39"/>
      <c r="F307" s="261" t="s">
        <v>5302</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4151</v>
      </c>
      <c r="AU307" s="20" t="s">
        <v>82</v>
      </c>
    </row>
    <row r="308" spans="1:65" s="12" customFormat="1" ht="22.9" customHeight="1">
      <c r="B308" s="165"/>
      <c r="C308" s="166"/>
      <c r="D308" s="167" t="s">
        <v>73</v>
      </c>
      <c r="E308" s="179" t="s">
        <v>4146</v>
      </c>
      <c r="F308" s="179" t="s">
        <v>5261</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1423</v>
      </c>
      <c r="D309" s="181" t="s">
        <v>199</v>
      </c>
      <c r="E309" s="182" t="s">
        <v>5262</v>
      </c>
      <c r="F309" s="183" t="s">
        <v>5263</v>
      </c>
      <c r="G309" s="184" t="s">
        <v>3476</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2115</v>
      </c>
    </row>
    <row r="310" spans="1:65" s="2" customFormat="1" ht="16.5" customHeight="1">
      <c r="A310" s="37"/>
      <c r="B310" s="38"/>
      <c r="C310" s="181" t="s">
        <v>1428</v>
      </c>
      <c r="D310" s="181" t="s">
        <v>199</v>
      </c>
      <c r="E310" s="182" t="s">
        <v>5264</v>
      </c>
      <c r="F310" s="183" t="s">
        <v>5265</v>
      </c>
      <c r="G310" s="184" t="s">
        <v>3476</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2128</v>
      </c>
    </row>
    <row r="311" spans="1:65" s="12" customFormat="1" ht="25.9" customHeight="1">
      <c r="B311" s="165"/>
      <c r="C311" s="166"/>
      <c r="D311" s="167" t="s">
        <v>73</v>
      </c>
      <c r="E311" s="168" t="s">
        <v>5401</v>
      </c>
      <c r="F311" s="168" t="s">
        <v>5402</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1433</v>
      </c>
      <c r="D312" s="181" t="s">
        <v>199</v>
      </c>
      <c r="E312" s="182" t="s">
        <v>5403</v>
      </c>
      <c r="F312" s="183" t="s">
        <v>5404</v>
      </c>
      <c r="G312" s="184" t="s">
        <v>4365</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2140</v>
      </c>
    </row>
    <row r="313" spans="1:65" s="2" customFormat="1" ht="19.5">
      <c r="A313" s="37"/>
      <c r="B313" s="38"/>
      <c r="C313" s="39"/>
      <c r="D313" s="201" t="s">
        <v>4151</v>
      </c>
      <c r="E313" s="39"/>
      <c r="F313" s="261" t="s">
        <v>5405</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4151</v>
      </c>
      <c r="AU313" s="20" t="s">
        <v>82</v>
      </c>
    </row>
    <row r="314" spans="1:65" s="2" customFormat="1" ht="16.5" customHeight="1">
      <c r="A314" s="37"/>
      <c r="B314" s="38"/>
      <c r="C314" s="181" t="s">
        <v>1438</v>
      </c>
      <c r="D314" s="181" t="s">
        <v>199</v>
      </c>
      <c r="E314" s="182" t="s">
        <v>5397</v>
      </c>
      <c r="F314" s="183" t="s">
        <v>5301</v>
      </c>
      <c r="G314" s="184" t="s">
        <v>4365</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2153</v>
      </c>
    </row>
    <row r="315" spans="1:65" s="2" customFormat="1" ht="19.5">
      <c r="A315" s="37"/>
      <c r="B315" s="38"/>
      <c r="C315" s="39"/>
      <c r="D315" s="201" t="s">
        <v>4151</v>
      </c>
      <c r="E315" s="39"/>
      <c r="F315" s="261" t="s">
        <v>5302</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4151</v>
      </c>
      <c r="AU315" s="20" t="s">
        <v>82</v>
      </c>
    </row>
    <row r="316" spans="1:65" s="2" customFormat="1" ht="16.5" customHeight="1">
      <c r="A316" s="37"/>
      <c r="B316" s="38"/>
      <c r="C316" s="181" t="s">
        <v>1443</v>
      </c>
      <c r="D316" s="181" t="s">
        <v>199</v>
      </c>
      <c r="E316" s="182" t="s">
        <v>5406</v>
      </c>
      <c r="F316" s="183" t="s">
        <v>5357</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2163</v>
      </c>
    </row>
    <row r="317" spans="1:65" s="2" customFormat="1" ht="19.5">
      <c r="A317" s="37"/>
      <c r="B317" s="38"/>
      <c r="C317" s="39"/>
      <c r="D317" s="201" t="s">
        <v>4151</v>
      </c>
      <c r="E317" s="39"/>
      <c r="F317" s="261" t="s">
        <v>5400</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4151</v>
      </c>
      <c r="AU317" s="20" t="s">
        <v>82</v>
      </c>
    </row>
    <row r="318" spans="1:65" s="2" customFormat="1" ht="16.5" customHeight="1">
      <c r="A318" s="37"/>
      <c r="B318" s="38"/>
      <c r="C318" s="181" t="s">
        <v>1451</v>
      </c>
      <c r="D318" s="181" t="s">
        <v>199</v>
      </c>
      <c r="E318" s="182" t="s">
        <v>5369</v>
      </c>
      <c r="F318" s="183" t="s">
        <v>5253</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2173</v>
      </c>
    </row>
    <row r="319" spans="1:65" s="2" customFormat="1" ht="19.5">
      <c r="A319" s="37"/>
      <c r="B319" s="38"/>
      <c r="C319" s="39"/>
      <c r="D319" s="201" t="s">
        <v>4151</v>
      </c>
      <c r="E319" s="39"/>
      <c r="F319" s="261" t="s">
        <v>5302</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4151</v>
      </c>
      <c r="AU319" s="20" t="s">
        <v>82</v>
      </c>
    </row>
    <row r="320" spans="1:65" s="12" customFormat="1" ht="22.9" customHeight="1">
      <c r="B320" s="165"/>
      <c r="C320" s="166"/>
      <c r="D320" s="167" t="s">
        <v>73</v>
      </c>
      <c r="E320" s="179" t="s">
        <v>4146</v>
      </c>
      <c r="F320" s="179" t="s">
        <v>5261</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1459</v>
      </c>
      <c r="D321" s="181" t="s">
        <v>199</v>
      </c>
      <c r="E321" s="182" t="s">
        <v>5262</v>
      </c>
      <c r="F321" s="183" t="s">
        <v>5263</v>
      </c>
      <c r="G321" s="184" t="s">
        <v>3476</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2183</v>
      </c>
    </row>
    <row r="322" spans="1:65" s="2" customFormat="1" ht="16.5" customHeight="1">
      <c r="A322" s="37"/>
      <c r="B322" s="38"/>
      <c r="C322" s="181" t="s">
        <v>1469</v>
      </c>
      <c r="D322" s="181" t="s">
        <v>199</v>
      </c>
      <c r="E322" s="182" t="s">
        <v>5264</v>
      </c>
      <c r="F322" s="183" t="s">
        <v>5265</v>
      </c>
      <c r="G322" s="184" t="s">
        <v>3476</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2198</v>
      </c>
    </row>
    <row r="323" spans="1:65" s="12" customFormat="1" ht="25.9" customHeight="1">
      <c r="B323" s="165"/>
      <c r="C323" s="166"/>
      <c r="D323" s="167" t="s">
        <v>73</v>
      </c>
      <c r="E323" s="168" t="s">
        <v>5407</v>
      </c>
      <c r="F323" s="168" t="s">
        <v>5408</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1474</v>
      </c>
      <c r="D324" s="181" t="s">
        <v>199</v>
      </c>
      <c r="E324" s="182" t="s">
        <v>5409</v>
      </c>
      <c r="F324" s="183" t="s">
        <v>5410</v>
      </c>
      <c r="G324" s="184" t="s">
        <v>4365</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2211</v>
      </c>
    </row>
    <row r="325" spans="1:65" s="2" customFormat="1" ht="19.5">
      <c r="A325" s="37"/>
      <c r="B325" s="38"/>
      <c r="C325" s="39"/>
      <c r="D325" s="201" t="s">
        <v>4151</v>
      </c>
      <c r="E325" s="39"/>
      <c r="F325" s="261" t="s">
        <v>5411</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4151</v>
      </c>
      <c r="AU325" s="20" t="s">
        <v>82</v>
      </c>
    </row>
    <row r="326" spans="1:65" s="2" customFormat="1" ht="16.5" customHeight="1">
      <c r="A326" s="37"/>
      <c r="B326" s="38"/>
      <c r="C326" s="181" t="s">
        <v>1490</v>
      </c>
      <c r="D326" s="181" t="s">
        <v>199</v>
      </c>
      <c r="E326" s="182" t="s">
        <v>5397</v>
      </c>
      <c r="F326" s="183" t="s">
        <v>5301</v>
      </c>
      <c r="G326" s="184" t="s">
        <v>4365</v>
      </c>
      <c r="H326" s="185">
        <v>1</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2222</v>
      </c>
    </row>
    <row r="327" spans="1:65" s="2" customFormat="1" ht="19.5">
      <c r="A327" s="37"/>
      <c r="B327" s="38"/>
      <c r="C327" s="39"/>
      <c r="D327" s="201" t="s">
        <v>4151</v>
      </c>
      <c r="E327" s="39"/>
      <c r="F327" s="261" t="s">
        <v>5302</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4151</v>
      </c>
      <c r="AU327" s="20" t="s">
        <v>82</v>
      </c>
    </row>
    <row r="328" spans="1:65" s="2" customFormat="1" ht="16.5" customHeight="1">
      <c r="A328" s="37"/>
      <c r="B328" s="38"/>
      <c r="C328" s="181" t="s">
        <v>1495</v>
      </c>
      <c r="D328" s="181" t="s">
        <v>199</v>
      </c>
      <c r="E328" s="182" t="s">
        <v>5412</v>
      </c>
      <c r="F328" s="183" t="s">
        <v>5382</v>
      </c>
      <c r="G328" s="184" t="s">
        <v>4365</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2233</v>
      </c>
    </row>
    <row r="329" spans="1:65" s="2" customFormat="1" ht="19.5">
      <c r="A329" s="37"/>
      <c r="B329" s="38"/>
      <c r="C329" s="39"/>
      <c r="D329" s="201" t="s">
        <v>4151</v>
      </c>
      <c r="E329" s="39"/>
      <c r="F329" s="261" t="s">
        <v>5361</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4151</v>
      </c>
      <c r="AU329" s="20" t="s">
        <v>82</v>
      </c>
    </row>
    <row r="330" spans="1:65" s="2" customFormat="1" ht="16.5" customHeight="1">
      <c r="A330" s="37"/>
      <c r="B330" s="38"/>
      <c r="C330" s="181" t="s">
        <v>1503</v>
      </c>
      <c r="D330" s="181" t="s">
        <v>199</v>
      </c>
      <c r="E330" s="182" t="s">
        <v>5413</v>
      </c>
      <c r="F330" s="183" t="s">
        <v>5414</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2246</v>
      </c>
    </row>
    <row r="331" spans="1:65" s="2" customFormat="1" ht="19.5">
      <c r="A331" s="37"/>
      <c r="B331" s="38"/>
      <c r="C331" s="39"/>
      <c r="D331" s="201" t="s">
        <v>4151</v>
      </c>
      <c r="E331" s="39"/>
      <c r="F331" s="261" t="s">
        <v>5415</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4151</v>
      </c>
      <c r="AU331" s="20" t="s">
        <v>82</v>
      </c>
    </row>
    <row r="332" spans="1:65" s="2" customFormat="1" ht="16.5" customHeight="1">
      <c r="A332" s="37"/>
      <c r="B332" s="38"/>
      <c r="C332" s="181" t="s">
        <v>1510</v>
      </c>
      <c r="D332" s="181" t="s">
        <v>199</v>
      </c>
      <c r="E332" s="182" t="s">
        <v>5369</v>
      </c>
      <c r="F332" s="183" t="s">
        <v>5253</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2258</v>
      </c>
    </row>
    <row r="333" spans="1:65" s="2" customFormat="1" ht="19.5">
      <c r="A333" s="37"/>
      <c r="B333" s="38"/>
      <c r="C333" s="39"/>
      <c r="D333" s="201" t="s">
        <v>4151</v>
      </c>
      <c r="E333" s="39"/>
      <c r="F333" s="261" t="s">
        <v>5302</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4151</v>
      </c>
      <c r="AU333" s="20" t="s">
        <v>82</v>
      </c>
    </row>
    <row r="334" spans="1:65" s="12" customFormat="1" ht="22.9" customHeight="1">
      <c r="B334" s="165"/>
      <c r="C334" s="166"/>
      <c r="D334" s="167" t="s">
        <v>73</v>
      </c>
      <c r="E334" s="179" t="s">
        <v>4146</v>
      </c>
      <c r="F334" s="179" t="s">
        <v>5261</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1520</v>
      </c>
      <c r="D335" s="181" t="s">
        <v>199</v>
      </c>
      <c r="E335" s="182" t="s">
        <v>5262</v>
      </c>
      <c r="F335" s="183" t="s">
        <v>5263</v>
      </c>
      <c r="G335" s="184" t="s">
        <v>3476</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2268</v>
      </c>
    </row>
    <row r="336" spans="1:65" s="2" customFormat="1" ht="16.5" customHeight="1">
      <c r="A336" s="37"/>
      <c r="B336" s="38"/>
      <c r="C336" s="181" t="s">
        <v>1523</v>
      </c>
      <c r="D336" s="181" t="s">
        <v>199</v>
      </c>
      <c r="E336" s="182" t="s">
        <v>5264</v>
      </c>
      <c r="F336" s="183" t="s">
        <v>5265</v>
      </c>
      <c r="G336" s="184" t="s">
        <v>3476</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2280</v>
      </c>
    </row>
    <row r="337" spans="1:65" s="12" customFormat="1" ht="25.9" customHeight="1">
      <c r="B337" s="165"/>
      <c r="C337" s="166"/>
      <c r="D337" s="167" t="s">
        <v>73</v>
      </c>
      <c r="E337" s="168" t="s">
        <v>5416</v>
      </c>
      <c r="F337" s="168" t="s">
        <v>5417</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1528</v>
      </c>
      <c r="D338" s="181" t="s">
        <v>199</v>
      </c>
      <c r="E338" s="182" t="s">
        <v>5418</v>
      </c>
      <c r="F338" s="183" t="s">
        <v>5410</v>
      </c>
      <c r="G338" s="184" t="s">
        <v>4365</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2289</v>
      </c>
    </row>
    <row r="339" spans="1:65" s="2" customFormat="1" ht="19.5">
      <c r="A339" s="37"/>
      <c r="B339" s="38"/>
      <c r="C339" s="39"/>
      <c r="D339" s="201" t="s">
        <v>4151</v>
      </c>
      <c r="E339" s="39"/>
      <c r="F339" s="261" t="s">
        <v>5411</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4151</v>
      </c>
      <c r="AU339" s="20" t="s">
        <v>82</v>
      </c>
    </row>
    <row r="340" spans="1:65" s="2" customFormat="1" ht="16.5" customHeight="1">
      <c r="A340" s="37"/>
      <c r="B340" s="38"/>
      <c r="C340" s="181" t="s">
        <v>1534</v>
      </c>
      <c r="D340" s="181" t="s">
        <v>199</v>
      </c>
      <c r="E340" s="182" t="s">
        <v>5419</v>
      </c>
      <c r="F340" s="183" t="s">
        <v>5366</v>
      </c>
      <c r="G340" s="184" t="s">
        <v>4365</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2297</v>
      </c>
    </row>
    <row r="341" spans="1:65" s="2" customFormat="1" ht="19.5">
      <c r="A341" s="37"/>
      <c r="B341" s="38"/>
      <c r="C341" s="39"/>
      <c r="D341" s="201" t="s">
        <v>4151</v>
      </c>
      <c r="E341" s="39"/>
      <c r="F341" s="261" t="s">
        <v>5304</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4151</v>
      </c>
      <c r="AU341" s="20" t="s">
        <v>82</v>
      </c>
    </row>
    <row r="342" spans="1:65" s="2" customFormat="1" ht="16.5" customHeight="1">
      <c r="A342" s="37"/>
      <c r="B342" s="38"/>
      <c r="C342" s="181" t="s">
        <v>1539</v>
      </c>
      <c r="D342" s="181" t="s">
        <v>199</v>
      </c>
      <c r="E342" s="182" t="s">
        <v>5397</v>
      </c>
      <c r="F342" s="183" t="s">
        <v>5301</v>
      </c>
      <c r="G342" s="184" t="s">
        <v>4365</v>
      </c>
      <c r="H342" s="185">
        <v>1</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2307</v>
      </c>
    </row>
    <row r="343" spans="1:65" s="2" customFormat="1" ht="19.5">
      <c r="A343" s="37"/>
      <c r="B343" s="38"/>
      <c r="C343" s="39"/>
      <c r="D343" s="201" t="s">
        <v>4151</v>
      </c>
      <c r="E343" s="39"/>
      <c r="F343" s="261" t="s">
        <v>5302</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4151</v>
      </c>
      <c r="AU343" s="20" t="s">
        <v>82</v>
      </c>
    </row>
    <row r="344" spans="1:65" s="2" customFormat="1" ht="16.5" customHeight="1">
      <c r="A344" s="37"/>
      <c r="B344" s="38"/>
      <c r="C344" s="181" t="s">
        <v>1544</v>
      </c>
      <c r="D344" s="181" t="s">
        <v>199</v>
      </c>
      <c r="E344" s="182" t="s">
        <v>5412</v>
      </c>
      <c r="F344" s="183" t="s">
        <v>5382</v>
      </c>
      <c r="G344" s="184" t="s">
        <v>4365</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2319</v>
      </c>
    </row>
    <row r="345" spans="1:65" s="2" customFormat="1" ht="19.5">
      <c r="A345" s="37"/>
      <c r="B345" s="38"/>
      <c r="C345" s="39"/>
      <c r="D345" s="201" t="s">
        <v>4151</v>
      </c>
      <c r="E345" s="39"/>
      <c r="F345" s="261" t="s">
        <v>5361</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4151</v>
      </c>
      <c r="AU345" s="20" t="s">
        <v>82</v>
      </c>
    </row>
    <row r="346" spans="1:65" s="2" customFormat="1" ht="16.5" customHeight="1">
      <c r="A346" s="37"/>
      <c r="B346" s="38"/>
      <c r="C346" s="181" t="s">
        <v>1551</v>
      </c>
      <c r="D346" s="181" t="s">
        <v>199</v>
      </c>
      <c r="E346" s="182" t="s">
        <v>5420</v>
      </c>
      <c r="F346" s="183" t="s">
        <v>5357</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2327</v>
      </c>
    </row>
    <row r="347" spans="1:65" s="2" customFormat="1" ht="19.5">
      <c r="A347" s="37"/>
      <c r="B347" s="38"/>
      <c r="C347" s="39"/>
      <c r="D347" s="201" t="s">
        <v>4151</v>
      </c>
      <c r="E347" s="39"/>
      <c r="F347" s="261" t="s">
        <v>5415</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4151</v>
      </c>
      <c r="AU347" s="20" t="s">
        <v>82</v>
      </c>
    </row>
    <row r="348" spans="1:65" s="2" customFormat="1" ht="16.5" customHeight="1">
      <c r="A348" s="37"/>
      <c r="B348" s="38"/>
      <c r="C348" s="181" t="s">
        <v>1559</v>
      </c>
      <c r="D348" s="181" t="s">
        <v>199</v>
      </c>
      <c r="E348" s="182" t="s">
        <v>5369</v>
      </c>
      <c r="F348" s="183" t="s">
        <v>5253</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2336</v>
      </c>
    </row>
    <row r="349" spans="1:65" s="2" customFormat="1" ht="19.5">
      <c r="A349" s="37"/>
      <c r="B349" s="38"/>
      <c r="C349" s="39"/>
      <c r="D349" s="201" t="s">
        <v>4151</v>
      </c>
      <c r="E349" s="39"/>
      <c r="F349" s="261" t="s">
        <v>5302</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4151</v>
      </c>
      <c r="AU349" s="20" t="s">
        <v>82</v>
      </c>
    </row>
    <row r="350" spans="1:65" s="12" customFormat="1" ht="22.9" customHeight="1">
      <c r="B350" s="165"/>
      <c r="C350" s="166"/>
      <c r="D350" s="167" t="s">
        <v>73</v>
      </c>
      <c r="E350" s="179" t="s">
        <v>4146</v>
      </c>
      <c r="F350" s="179" t="s">
        <v>5261</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1567</v>
      </c>
      <c r="D351" s="181" t="s">
        <v>199</v>
      </c>
      <c r="E351" s="182" t="s">
        <v>5262</v>
      </c>
      <c r="F351" s="183" t="s">
        <v>5263</v>
      </c>
      <c r="G351" s="184" t="s">
        <v>3476</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2344</v>
      </c>
    </row>
    <row r="352" spans="1:65" s="2" customFormat="1" ht="16.5" customHeight="1">
      <c r="A352" s="37"/>
      <c r="B352" s="38"/>
      <c r="C352" s="181" t="s">
        <v>1573</v>
      </c>
      <c r="D352" s="181" t="s">
        <v>199</v>
      </c>
      <c r="E352" s="182" t="s">
        <v>5264</v>
      </c>
      <c r="F352" s="183" t="s">
        <v>5265</v>
      </c>
      <c r="G352" s="184" t="s">
        <v>3476</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2362</v>
      </c>
    </row>
    <row r="353" spans="1:65" s="12" customFormat="1" ht="25.9" customHeight="1">
      <c r="B353" s="165"/>
      <c r="C353" s="166"/>
      <c r="D353" s="167" t="s">
        <v>73</v>
      </c>
      <c r="E353" s="168" t="s">
        <v>5421</v>
      </c>
      <c r="F353" s="168" t="s">
        <v>5422</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1583</v>
      </c>
      <c r="D354" s="181" t="s">
        <v>199</v>
      </c>
      <c r="E354" s="182" t="s">
        <v>5419</v>
      </c>
      <c r="F354" s="183" t="s">
        <v>5366</v>
      </c>
      <c r="G354" s="184" t="s">
        <v>4365</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2375</v>
      </c>
    </row>
    <row r="355" spans="1:65" s="2" customFormat="1" ht="19.5">
      <c r="A355" s="37"/>
      <c r="B355" s="38"/>
      <c r="C355" s="39"/>
      <c r="D355" s="201" t="s">
        <v>4151</v>
      </c>
      <c r="E355" s="39"/>
      <c r="F355" s="261" t="s">
        <v>5367</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4151</v>
      </c>
      <c r="AU355" s="20" t="s">
        <v>82</v>
      </c>
    </row>
    <row r="356" spans="1:65" s="2" customFormat="1" ht="16.5" customHeight="1">
      <c r="A356" s="37"/>
      <c r="B356" s="38"/>
      <c r="C356" s="181" t="s">
        <v>1588</v>
      </c>
      <c r="D356" s="181" t="s">
        <v>199</v>
      </c>
      <c r="E356" s="182" t="s">
        <v>5423</v>
      </c>
      <c r="F356" s="183" t="s">
        <v>5253</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2387</v>
      </c>
    </row>
    <row r="357" spans="1:65" s="2" customFormat="1" ht="19.5">
      <c r="A357" s="37"/>
      <c r="B357" s="38"/>
      <c r="C357" s="39"/>
      <c r="D357" s="201" t="s">
        <v>4151</v>
      </c>
      <c r="E357" s="39"/>
      <c r="F357" s="261" t="s">
        <v>5304</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4151</v>
      </c>
      <c r="AU357" s="20" t="s">
        <v>82</v>
      </c>
    </row>
    <row r="358" spans="1:65" s="12" customFormat="1" ht="22.9" customHeight="1">
      <c r="B358" s="165"/>
      <c r="C358" s="166"/>
      <c r="D358" s="167" t="s">
        <v>73</v>
      </c>
      <c r="E358" s="179" t="s">
        <v>4146</v>
      </c>
      <c r="F358" s="179" t="s">
        <v>5261</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1595</v>
      </c>
      <c r="D359" s="181" t="s">
        <v>199</v>
      </c>
      <c r="E359" s="182" t="s">
        <v>5262</v>
      </c>
      <c r="F359" s="183" t="s">
        <v>5263</v>
      </c>
      <c r="G359" s="184" t="s">
        <v>3476</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2397</v>
      </c>
    </row>
    <row r="360" spans="1:65" s="2" customFormat="1" ht="16.5" customHeight="1">
      <c r="A360" s="37"/>
      <c r="B360" s="38"/>
      <c r="C360" s="181" t="s">
        <v>1600</v>
      </c>
      <c r="D360" s="181" t="s">
        <v>199</v>
      </c>
      <c r="E360" s="182" t="s">
        <v>5264</v>
      </c>
      <c r="F360" s="183" t="s">
        <v>5265</v>
      </c>
      <c r="G360" s="184" t="s">
        <v>3476</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2407</v>
      </c>
    </row>
    <row r="361" spans="1:65" s="12" customFormat="1" ht="25.9" customHeight="1">
      <c r="B361" s="165"/>
      <c r="C361" s="166"/>
      <c r="D361" s="167" t="s">
        <v>73</v>
      </c>
      <c r="E361" s="168" t="s">
        <v>5424</v>
      </c>
      <c r="F361" s="168" t="s">
        <v>5425</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1604</v>
      </c>
      <c r="D362" s="181" t="s">
        <v>199</v>
      </c>
      <c r="E362" s="182" t="s">
        <v>5426</v>
      </c>
      <c r="F362" s="183" t="s">
        <v>5427</v>
      </c>
      <c r="G362" s="184" t="s">
        <v>4365</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2421</v>
      </c>
    </row>
    <row r="363" spans="1:65" s="2" customFormat="1" ht="29.25">
      <c r="A363" s="37"/>
      <c r="B363" s="38"/>
      <c r="C363" s="39"/>
      <c r="D363" s="201" t="s">
        <v>4151</v>
      </c>
      <c r="E363" s="39"/>
      <c r="F363" s="261" t="s">
        <v>5428</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4151</v>
      </c>
      <c r="AU363" s="20" t="s">
        <v>82</v>
      </c>
    </row>
    <row r="364" spans="1:65" s="2" customFormat="1" ht="16.5" customHeight="1">
      <c r="A364" s="37"/>
      <c r="B364" s="38"/>
      <c r="C364" s="181" t="s">
        <v>1609</v>
      </c>
      <c r="D364" s="181" t="s">
        <v>199</v>
      </c>
      <c r="E364" s="182" t="s">
        <v>5429</v>
      </c>
      <c r="F364" s="183" t="s">
        <v>5430</v>
      </c>
      <c r="G364" s="184" t="s">
        <v>4365</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2431</v>
      </c>
    </row>
    <row r="365" spans="1:65" s="2" customFormat="1" ht="19.5">
      <c r="A365" s="37"/>
      <c r="B365" s="38"/>
      <c r="C365" s="39"/>
      <c r="D365" s="201" t="s">
        <v>4151</v>
      </c>
      <c r="E365" s="39"/>
      <c r="F365" s="261" t="s">
        <v>5431</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4151</v>
      </c>
      <c r="AU365" s="20" t="s">
        <v>82</v>
      </c>
    </row>
    <row r="366" spans="1:65" s="2" customFormat="1" ht="16.5" customHeight="1">
      <c r="A366" s="37"/>
      <c r="B366" s="38"/>
      <c r="C366" s="181" t="s">
        <v>1614</v>
      </c>
      <c r="D366" s="181" t="s">
        <v>199</v>
      </c>
      <c r="E366" s="182" t="s">
        <v>5432</v>
      </c>
      <c r="F366" s="183" t="s">
        <v>5433</v>
      </c>
      <c r="G366" s="184" t="s">
        <v>5434</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2452</v>
      </c>
    </row>
    <row r="367" spans="1:65" s="2" customFormat="1" ht="19.5">
      <c r="A367" s="37"/>
      <c r="B367" s="38"/>
      <c r="C367" s="39"/>
      <c r="D367" s="201" t="s">
        <v>4151</v>
      </c>
      <c r="E367" s="39"/>
      <c r="F367" s="261" t="s">
        <v>5435</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4151</v>
      </c>
      <c r="AU367" s="20" t="s">
        <v>82</v>
      </c>
    </row>
    <row r="368" spans="1:65" s="12" customFormat="1" ht="22.9" customHeight="1">
      <c r="B368" s="165"/>
      <c r="C368" s="166"/>
      <c r="D368" s="167" t="s">
        <v>73</v>
      </c>
      <c r="E368" s="179" t="s">
        <v>4146</v>
      </c>
      <c r="F368" s="179" t="s">
        <v>5261</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5262</v>
      </c>
      <c r="F369" s="183" t="s">
        <v>5263</v>
      </c>
      <c r="G369" s="184" t="s">
        <v>3476</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2461</v>
      </c>
    </row>
    <row r="370" spans="1:65" s="2" customFormat="1" ht="16.5" customHeight="1">
      <c r="A370" s="37"/>
      <c r="B370" s="38"/>
      <c r="C370" s="181" t="s">
        <v>1636</v>
      </c>
      <c r="D370" s="181" t="s">
        <v>199</v>
      </c>
      <c r="E370" s="182" t="s">
        <v>5264</v>
      </c>
      <c r="F370" s="183" t="s">
        <v>5265</v>
      </c>
      <c r="G370" s="184" t="s">
        <v>3476</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2472</v>
      </c>
    </row>
    <row r="371" spans="1:65" s="12" customFormat="1" ht="25.9" customHeight="1">
      <c r="B371" s="165"/>
      <c r="C371" s="166"/>
      <c r="D371" s="167" t="s">
        <v>73</v>
      </c>
      <c r="E371" s="168" t="s">
        <v>5436</v>
      </c>
      <c r="F371" s="168" t="s">
        <v>5437</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1640</v>
      </c>
      <c r="D372" s="181" t="s">
        <v>199</v>
      </c>
      <c r="E372" s="182" t="s">
        <v>5438</v>
      </c>
      <c r="F372" s="183" t="s">
        <v>5439</v>
      </c>
      <c r="G372" s="184" t="s">
        <v>1591</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2489</v>
      </c>
    </row>
    <row r="373" spans="1:65" s="2" customFormat="1" ht="16.5" customHeight="1">
      <c r="A373" s="37"/>
      <c r="B373" s="38"/>
      <c r="C373" s="181" t="s">
        <v>1666</v>
      </c>
      <c r="D373" s="181" t="s">
        <v>199</v>
      </c>
      <c r="E373" s="182" t="s">
        <v>5440</v>
      </c>
      <c r="F373" s="183" t="s">
        <v>5441</v>
      </c>
      <c r="G373" s="184" t="s">
        <v>1591</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2504</v>
      </c>
    </row>
    <row r="374" spans="1:65" s="2" customFormat="1" ht="16.5" customHeight="1">
      <c r="A374" s="37"/>
      <c r="B374" s="38"/>
      <c r="C374" s="181" t="s">
        <v>1671</v>
      </c>
      <c r="D374" s="181" t="s">
        <v>199</v>
      </c>
      <c r="E374" s="182" t="s">
        <v>5442</v>
      </c>
      <c r="F374" s="183" t="s">
        <v>5443</v>
      </c>
      <c r="G374" s="184" t="s">
        <v>1591</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2510</v>
      </c>
    </row>
    <row r="375" spans="1:65" s="2" customFormat="1" ht="16.5" customHeight="1">
      <c r="A375" s="37"/>
      <c r="B375" s="38"/>
      <c r="C375" s="181" t="s">
        <v>1680</v>
      </c>
      <c r="D375" s="181" t="s">
        <v>199</v>
      </c>
      <c r="E375" s="182" t="s">
        <v>5444</v>
      </c>
      <c r="F375" s="183" t="s">
        <v>5445</v>
      </c>
      <c r="G375" s="184" t="s">
        <v>1591</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2518</v>
      </c>
    </row>
    <row r="376" spans="1:65" s="2" customFormat="1" ht="24.2" customHeight="1">
      <c r="A376" s="37"/>
      <c r="B376" s="38"/>
      <c r="C376" s="181" t="s">
        <v>1690</v>
      </c>
      <c r="D376" s="181" t="s">
        <v>199</v>
      </c>
      <c r="E376" s="182" t="s">
        <v>5446</v>
      </c>
      <c r="F376" s="183" t="s">
        <v>5447</v>
      </c>
      <c r="G376" s="184" t="s">
        <v>1591</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2526</v>
      </c>
    </row>
    <row r="377" spans="1:65" s="2" customFormat="1" ht="16.5" customHeight="1">
      <c r="A377" s="37"/>
      <c r="B377" s="38"/>
      <c r="C377" s="181" t="s">
        <v>1697</v>
      </c>
      <c r="D377" s="181" t="s">
        <v>199</v>
      </c>
      <c r="E377" s="182" t="s">
        <v>5448</v>
      </c>
      <c r="F377" s="183" t="s">
        <v>5449</v>
      </c>
      <c r="G377" s="184" t="s">
        <v>1591</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2530</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6A7B5xHpr+Ro4KRzd1ACNbeG7AjFlGBWWOiivTwZ3WFExumO7qaybrV+D61u5IA/LENqpo0M9eizPRF9qOS/FA==" saltValue="0V0BR2wGlRCNUVURX5CxN1kWqcwRWCAjY7NqQlUrvhwIsMm+WDmnN79YTshvN3s/q02i7sFzwcDgDjqqD496Fw=="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5450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5451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ROUND((SUM(BE104:BE239)),  2)</f>
        <v>0</v>
      </c>
      <c r="G35" s="37"/>
      <c r="H35" s="37"/>
      <c r="I35" s="127">
        <v>0.21</v>
      </c>
      <c r="J35" s="126">
        <f>ROUND(((SUM(BE104:BE239))*I35),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ROUND((SUM(BF104:BF239)),  2)</f>
        <v>0</v>
      </c>
      <c r="G36" s="37"/>
      <c r="H36" s="37"/>
      <c r="I36" s="127">
        <v>0.12</v>
      </c>
      <c r="J36" s="126">
        <f>ROUND(((SUM(BF104:BF239))*I36),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ROUND((SUM(BG104:BG239)),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ROUND((SUM(BH104:BH239)),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ROUND((SUM(BI104:BI239)),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5452</v>
      </c>
      <c r="E64" s="146"/>
      <c r="F64" s="146"/>
      <c r="G64" s="146"/>
      <c r="H64" s="146"/>
      <c r="I64" s="146"/>
      <c r="J64" s="147">
        <f>J105</f>
        <v>0</v>
      </c>
      <c r="K64" s="144"/>
      <c r="L64" s="148"/>
    </row>
    <row r="65" spans="2:12" s="10" customFormat="1" ht="19.899999999999999" customHeight="1">
      <c r="B65" s="149"/>
      <c r="C65" s="100"/>
      <c r="D65" s="150" t="s">
        <v>5453</v>
      </c>
      <c r="E65" s="151"/>
      <c r="F65" s="151"/>
      <c r="G65" s="151"/>
      <c r="H65" s="151"/>
      <c r="I65" s="151"/>
      <c r="J65" s="152">
        <f>J106</f>
        <v>0</v>
      </c>
      <c r="K65" s="100"/>
      <c r="L65" s="153"/>
    </row>
    <row r="66" spans="2:12" s="10" customFormat="1" ht="19.899999999999999" customHeight="1">
      <c r="B66" s="149"/>
      <c r="C66" s="100"/>
      <c r="D66" s="150" t="s">
        <v>5454</v>
      </c>
      <c r="E66" s="151"/>
      <c r="F66" s="151"/>
      <c r="G66" s="151"/>
      <c r="H66" s="151"/>
      <c r="I66" s="151"/>
      <c r="J66" s="152">
        <f>J131</f>
        <v>0</v>
      </c>
      <c r="K66" s="100"/>
      <c r="L66" s="153"/>
    </row>
    <row r="67" spans="2:12" s="10" customFormat="1" ht="19.899999999999999" customHeight="1">
      <c r="B67" s="149"/>
      <c r="C67" s="100"/>
      <c r="D67" s="150" t="s">
        <v>5455</v>
      </c>
      <c r="E67" s="151"/>
      <c r="F67" s="151"/>
      <c r="G67" s="151"/>
      <c r="H67" s="151"/>
      <c r="I67" s="151"/>
      <c r="J67" s="152">
        <f>J138</f>
        <v>0</v>
      </c>
      <c r="K67" s="100"/>
      <c r="L67" s="153"/>
    </row>
    <row r="68" spans="2:12" s="10" customFormat="1" ht="19.899999999999999" customHeight="1">
      <c r="B68" s="149"/>
      <c r="C68" s="100"/>
      <c r="D68" s="150" t="s">
        <v>5456</v>
      </c>
      <c r="E68" s="151"/>
      <c r="F68" s="151"/>
      <c r="G68" s="151"/>
      <c r="H68" s="151"/>
      <c r="I68" s="151"/>
      <c r="J68" s="152">
        <f>J149</f>
        <v>0</v>
      </c>
      <c r="K68" s="100"/>
      <c r="L68" s="153"/>
    </row>
    <row r="69" spans="2:12" s="10" customFormat="1" ht="19.899999999999999" customHeight="1">
      <c r="B69" s="149"/>
      <c r="C69" s="100"/>
      <c r="D69" s="150" t="s">
        <v>5457</v>
      </c>
      <c r="E69" s="151"/>
      <c r="F69" s="151"/>
      <c r="G69" s="151"/>
      <c r="H69" s="151"/>
      <c r="I69" s="151"/>
      <c r="J69" s="152">
        <f>J153</f>
        <v>0</v>
      </c>
      <c r="K69" s="100"/>
      <c r="L69" s="153"/>
    </row>
    <row r="70" spans="2:12" s="9" customFormat="1" ht="24.95" customHeight="1">
      <c r="B70" s="143"/>
      <c r="C70" s="144"/>
      <c r="D70" s="145" t="s">
        <v>5458</v>
      </c>
      <c r="E70" s="146"/>
      <c r="F70" s="146"/>
      <c r="G70" s="146"/>
      <c r="H70" s="146"/>
      <c r="I70" s="146"/>
      <c r="J70" s="147">
        <f>J160</f>
        <v>0</v>
      </c>
      <c r="K70" s="144"/>
      <c r="L70" s="148"/>
    </row>
    <row r="71" spans="2:12" s="10" customFormat="1" ht="19.899999999999999" customHeight="1">
      <c r="B71" s="149"/>
      <c r="C71" s="100"/>
      <c r="D71" s="150" t="s">
        <v>5459</v>
      </c>
      <c r="E71" s="151"/>
      <c r="F71" s="151"/>
      <c r="G71" s="151"/>
      <c r="H71" s="151"/>
      <c r="I71" s="151"/>
      <c r="J71" s="152">
        <f>J161</f>
        <v>0</v>
      </c>
      <c r="K71" s="100"/>
      <c r="L71" s="153"/>
    </row>
    <row r="72" spans="2:12" s="10" customFormat="1" ht="19.899999999999999" customHeight="1">
      <c r="B72" s="149"/>
      <c r="C72" s="100"/>
      <c r="D72" s="150" t="s">
        <v>5460</v>
      </c>
      <c r="E72" s="151"/>
      <c r="F72" s="151"/>
      <c r="G72" s="151"/>
      <c r="H72" s="151"/>
      <c r="I72" s="151"/>
      <c r="J72" s="152">
        <f>J173</f>
        <v>0</v>
      </c>
      <c r="K72" s="100"/>
      <c r="L72" s="153"/>
    </row>
    <row r="73" spans="2:12" s="10" customFormat="1" ht="19.899999999999999" customHeight="1">
      <c r="B73" s="149"/>
      <c r="C73" s="100"/>
      <c r="D73" s="150" t="s">
        <v>5461</v>
      </c>
      <c r="E73" s="151"/>
      <c r="F73" s="151"/>
      <c r="G73" s="151"/>
      <c r="H73" s="151"/>
      <c r="I73" s="151"/>
      <c r="J73" s="152">
        <f>J187</f>
        <v>0</v>
      </c>
      <c r="K73" s="100"/>
      <c r="L73" s="153"/>
    </row>
    <row r="74" spans="2:12" s="10" customFormat="1" ht="19.899999999999999" customHeight="1">
      <c r="B74" s="149"/>
      <c r="C74" s="100"/>
      <c r="D74" s="150" t="s">
        <v>5462</v>
      </c>
      <c r="E74" s="151"/>
      <c r="F74" s="151"/>
      <c r="G74" s="151"/>
      <c r="H74" s="151"/>
      <c r="I74" s="151"/>
      <c r="J74" s="152">
        <f>J194</f>
        <v>0</v>
      </c>
      <c r="K74" s="100"/>
      <c r="L74" s="153"/>
    </row>
    <row r="75" spans="2:12" s="10" customFormat="1" ht="14.85" customHeight="1">
      <c r="B75" s="149"/>
      <c r="C75" s="100"/>
      <c r="D75" s="150" t="s">
        <v>5463</v>
      </c>
      <c r="E75" s="151"/>
      <c r="F75" s="151"/>
      <c r="G75" s="151"/>
      <c r="H75" s="151"/>
      <c r="I75" s="151"/>
      <c r="J75" s="152">
        <f>J195</f>
        <v>0</v>
      </c>
      <c r="K75" s="100"/>
      <c r="L75" s="153"/>
    </row>
    <row r="76" spans="2:12" s="10" customFormat="1" ht="14.85" customHeight="1">
      <c r="B76" s="149"/>
      <c r="C76" s="100"/>
      <c r="D76" s="150" t="s">
        <v>5464</v>
      </c>
      <c r="E76" s="151"/>
      <c r="F76" s="151"/>
      <c r="G76" s="151"/>
      <c r="H76" s="151"/>
      <c r="I76" s="151"/>
      <c r="J76" s="152">
        <f>J204</f>
        <v>0</v>
      </c>
      <c r="K76" s="100"/>
      <c r="L76" s="153"/>
    </row>
    <row r="77" spans="2:12" s="10" customFormat="1" ht="14.85" customHeight="1">
      <c r="B77" s="149"/>
      <c r="C77" s="100"/>
      <c r="D77" s="150" t="s">
        <v>5465</v>
      </c>
      <c r="E77" s="151"/>
      <c r="F77" s="151"/>
      <c r="G77" s="151"/>
      <c r="H77" s="151"/>
      <c r="I77" s="151"/>
      <c r="J77" s="152">
        <f>J213</f>
        <v>0</v>
      </c>
      <c r="K77" s="100"/>
      <c r="L77" s="153"/>
    </row>
    <row r="78" spans="2:12" s="10" customFormat="1" ht="14.85" customHeight="1">
      <c r="B78" s="149"/>
      <c r="C78" s="100"/>
      <c r="D78" s="150" t="s">
        <v>5466</v>
      </c>
      <c r="E78" s="151"/>
      <c r="F78" s="151"/>
      <c r="G78" s="151"/>
      <c r="H78" s="151"/>
      <c r="I78" s="151"/>
      <c r="J78" s="152">
        <f>J222</f>
        <v>0</v>
      </c>
      <c r="K78" s="100"/>
      <c r="L78" s="153"/>
    </row>
    <row r="79" spans="2:12" s="10" customFormat="1" ht="19.899999999999999" customHeight="1">
      <c r="B79" s="149"/>
      <c r="C79" s="100"/>
      <c r="D79" s="150" t="s">
        <v>5467</v>
      </c>
      <c r="E79" s="151"/>
      <c r="F79" s="151"/>
      <c r="G79" s="151"/>
      <c r="H79" s="151"/>
      <c r="I79" s="151"/>
      <c r="J79" s="152">
        <f>J225</f>
        <v>0</v>
      </c>
      <c r="K79" s="100"/>
      <c r="L79" s="153"/>
    </row>
    <row r="80" spans="2:12" s="10" customFormat="1" ht="19.899999999999999" customHeight="1">
      <c r="B80" s="149"/>
      <c r="C80" s="100"/>
      <c r="D80" s="150" t="s">
        <v>5468</v>
      </c>
      <c r="E80" s="151"/>
      <c r="F80" s="151"/>
      <c r="G80" s="151"/>
      <c r="H80" s="151"/>
      <c r="I80" s="151"/>
      <c r="J80" s="152">
        <f>J227</f>
        <v>0</v>
      </c>
      <c r="K80" s="100"/>
      <c r="L80" s="153"/>
    </row>
    <row r="81" spans="1:31" s="10" customFormat="1" ht="19.899999999999999" customHeight="1">
      <c r="B81" s="149"/>
      <c r="C81" s="100"/>
      <c r="D81" s="150" t="s">
        <v>5469</v>
      </c>
      <c r="E81" s="151"/>
      <c r="F81" s="151"/>
      <c r="G81" s="151"/>
      <c r="H81" s="151"/>
      <c r="I81" s="151"/>
      <c r="J81" s="152">
        <f>J230</f>
        <v>0</v>
      </c>
      <c r="K81" s="100"/>
      <c r="L81" s="153"/>
    </row>
    <row r="82" spans="1:31" s="9" customFormat="1" ht="24.95" customHeight="1">
      <c r="B82" s="143"/>
      <c r="C82" s="144"/>
      <c r="D82" s="145" t="s">
        <v>5470</v>
      </c>
      <c r="E82" s="146"/>
      <c r="F82" s="146"/>
      <c r="G82" s="146"/>
      <c r="H82" s="146"/>
      <c r="I82" s="146"/>
      <c r="J82" s="147">
        <f>J238</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6. 3. 2025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P105+P160+P238</f>
        <v>0</v>
      </c>
      <c r="Q104" s="75"/>
      <c r="R104" s="162">
        <f>R105+R160+R238</f>
        <v>0</v>
      </c>
      <c r="S104" s="75"/>
      <c r="T104" s="163">
        <f>T105+T160+T238</f>
        <v>0</v>
      </c>
      <c r="U104" s="37"/>
      <c r="V104" s="37"/>
      <c r="W104" s="37"/>
      <c r="X104" s="37"/>
      <c r="Y104" s="37"/>
      <c r="Z104" s="37"/>
      <c r="AA104" s="37"/>
      <c r="AB104" s="37"/>
      <c r="AC104" s="37"/>
      <c r="AD104" s="37"/>
      <c r="AE104" s="37"/>
      <c r="AT104" s="20" t="s">
        <v>73</v>
      </c>
      <c r="AU104" s="20" t="s">
        <v>174</v>
      </c>
      <c r="BK104" s="164">
        <f>BK105+BK160+BK238</f>
        <v>0</v>
      </c>
    </row>
    <row r="105" spans="1:65" s="12" customFormat="1" ht="25.9" customHeight="1">
      <c r="B105" s="165"/>
      <c r="C105" s="166"/>
      <c r="D105" s="167" t="s">
        <v>73</v>
      </c>
      <c r="E105" s="168" t="s">
        <v>5471</v>
      </c>
      <c r="F105" s="168" t="s">
        <v>5472</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4146</v>
      </c>
      <c r="F106" s="179" t="s">
        <v>5473</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5474</v>
      </c>
      <c r="F107" s="183" t="s">
        <v>5475</v>
      </c>
      <c r="G107" s="184" t="s">
        <v>4365</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5476</v>
      </c>
      <c r="F108" s="183" t="s">
        <v>5477</v>
      </c>
      <c r="G108" s="184" t="s">
        <v>4365</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5478</v>
      </c>
      <c r="F109" s="183" t="s">
        <v>5479</v>
      </c>
      <c r="G109" s="184" t="s">
        <v>4365</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5480</v>
      </c>
      <c r="F110" s="183" t="s">
        <v>5481</v>
      </c>
      <c r="G110" s="184" t="s">
        <v>4365</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5482</v>
      </c>
      <c r="F111" s="183" t="s">
        <v>5483</v>
      </c>
      <c r="G111" s="184" t="s">
        <v>4365</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5484</v>
      </c>
      <c r="F112" s="183" t="s">
        <v>5485</v>
      </c>
      <c r="G112" s="184" t="s">
        <v>4365</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5486</v>
      </c>
      <c r="F113" s="183" t="s">
        <v>5487</v>
      </c>
      <c r="G113" s="184" t="s">
        <v>4365</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5488</v>
      </c>
      <c r="F114" s="183" t="s">
        <v>5489</v>
      </c>
      <c r="G114" s="184" t="s">
        <v>4365</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5490</v>
      </c>
      <c r="F115" s="183" t="s">
        <v>5491</v>
      </c>
      <c r="G115" s="184" t="s">
        <v>4365</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5492</v>
      </c>
      <c r="F116" s="183" t="s">
        <v>5493</v>
      </c>
      <c r="G116" s="184" t="s">
        <v>4365</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5494</v>
      </c>
      <c r="F117" s="183" t="s">
        <v>5495</v>
      </c>
      <c r="G117" s="184" t="s">
        <v>4365</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5496</v>
      </c>
      <c r="F118" s="183" t="s">
        <v>5497</v>
      </c>
      <c r="G118" s="184" t="s">
        <v>4365</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5498</v>
      </c>
      <c r="F119" s="183" t="s">
        <v>5499</v>
      </c>
      <c r="G119" s="184" t="s">
        <v>4365</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5500</v>
      </c>
      <c r="F120" s="183" t="s">
        <v>5501</v>
      </c>
      <c r="G120" s="184" t="s">
        <v>5434</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5502</v>
      </c>
      <c r="F121" s="183" t="s">
        <v>5503</v>
      </c>
      <c r="G121" s="184" t="s">
        <v>5434</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5504</v>
      </c>
      <c r="F122" s="183" t="s">
        <v>5505</v>
      </c>
      <c r="G122" s="184" t="s">
        <v>5434</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5506</v>
      </c>
      <c r="F123" s="183" t="s">
        <v>5507</v>
      </c>
      <c r="G123" s="184" t="s">
        <v>5434</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5508</v>
      </c>
      <c r="F124" s="183" t="s">
        <v>5509</v>
      </c>
      <c r="G124" s="184" t="s">
        <v>5434</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5510</v>
      </c>
      <c r="F125" s="183" t="s">
        <v>5511</v>
      </c>
      <c r="G125" s="184" t="s">
        <v>5434</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5512</v>
      </c>
      <c r="F126" s="183" t="s">
        <v>5513</v>
      </c>
      <c r="G126" s="184" t="s">
        <v>5434</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5514</v>
      </c>
      <c r="F127" s="183" t="s">
        <v>5515</v>
      </c>
      <c r="G127" s="184" t="s">
        <v>5434</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5516</v>
      </c>
      <c r="F128" s="183" t="s">
        <v>5517</v>
      </c>
      <c r="G128" s="184" t="s">
        <v>5434</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5518</v>
      </c>
      <c r="F129" s="183" t="s">
        <v>5519</v>
      </c>
      <c r="G129" s="184" t="s">
        <v>5434</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5520</v>
      </c>
      <c r="F130" s="183" t="s">
        <v>5521</v>
      </c>
      <c r="G130" s="184" t="s">
        <v>5434</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4244</v>
      </c>
      <c r="F131" s="179" t="s">
        <v>5522</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5523</v>
      </c>
      <c r="F132" s="183" t="s">
        <v>5524</v>
      </c>
      <c r="G132" s="184" t="s">
        <v>4365</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5525</v>
      </c>
      <c r="F133" s="183" t="s">
        <v>5526</v>
      </c>
      <c r="G133" s="184" t="s">
        <v>4365</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5527</v>
      </c>
      <c r="F134" s="183" t="s">
        <v>5528</v>
      </c>
      <c r="G134" s="184" t="s">
        <v>4365</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5529</v>
      </c>
      <c r="F135" s="183" t="s">
        <v>5530</v>
      </c>
      <c r="G135" s="184" t="s">
        <v>4365</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5531</v>
      </c>
      <c r="F136" s="183" t="s">
        <v>5532</v>
      </c>
      <c r="G136" s="184" t="s">
        <v>4365</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5533</v>
      </c>
      <c r="F137" s="183" t="s">
        <v>5534</v>
      </c>
      <c r="G137" s="184" t="s">
        <v>4365</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1047</v>
      </c>
    </row>
    <row r="138" spans="1:65" s="12" customFormat="1" ht="22.9" customHeight="1">
      <c r="B138" s="165"/>
      <c r="C138" s="166"/>
      <c r="D138" s="167" t="s">
        <v>73</v>
      </c>
      <c r="E138" s="179" t="s">
        <v>4333</v>
      </c>
      <c r="F138" s="179" t="s">
        <v>5535</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5536</v>
      </c>
      <c r="F139" s="183" t="s">
        <v>5537</v>
      </c>
      <c r="G139" s="184" t="s">
        <v>4365</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1064</v>
      </c>
    </row>
    <row r="140" spans="1:65" s="2" customFormat="1" ht="16.5" customHeight="1">
      <c r="A140" s="37"/>
      <c r="B140" s="38"/>
      <c r="C140" s="181" t="s">
        <v>365</v>
      </c>
      <c r="D140" s="181" t="s">
        <v>199</v>
      </c>
      <c r="E140" s="182" t="s">
        <v>5538</v>
      </c>
      <c r="F140" s="183" t="s">
        <v>5539</v>
      </c>
      <c r="G140" s="184" t="s">
        <v>4365</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5540</v>
      </c>
      <c r="F141" s="183" t="s">
        <v>5541</v>
      </c>
      <c r="G141" s="184" t="s">
        <v>4365</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1122</v>
      </c>
    </row>
    <row r="142" spans="1:65" s="2" customFormat="1" ht="16.5" customHeight="1">
      <c r="A142" s="37"/>
      <c r="B142" s="38"/>
      <c r="C142" s="181" t="s">
        <v>375</v>
      </c>
      <c r="D142" s="181" t="s">
        <v>199</v>
      </c>
      <c r="E142" s="182" t="s">
        <v>5538</v>
      </c>
      <c r="F142" s="183" t="s">
        <v>5539</v>
      </c>
      <c r="G142" s="184" t="s">
        <v>4365</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1146</v>
      </c>
    </row>
    <row r="143" spans="1:65" s="2" customFormat="1" ht="16.5" customHeight="1">
      <c r="A143" s="37"/>
      <c r="B143" s="38"/>
      <c r="C143" s="181" t="s">
        <v>380</v>
      </c>
      <c r="D143" s="181" t="s">
        <v>199</v>
      </c>
      <c r="E143" s="182" t="s">
        <v>5542</v>
      </c>
      <c r="F143" s="183" t="s">
        <v>5537</v>
      </c>
      <c r="G143" s="184" t="s">
        <v>4365</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1168</v>
      </c>
    </row>
    <row r="144" spans="1:65" s="2" customFormat="1" ht="16.5" customHeight="1">
      <c r="A144" s="37"/>
      <c r="B144" s="38"/>
      <c r="C144" s="181" t="s">
        <v>385</v>
      </c>
      <c r="D144" s="181" t="s">
        <v>199</v>
      </c>
      <c r="E144" s="182" t="s">
        <v>5538</v>
      </c>
      <c r="F144" s="183" t="s">
        <v>5539</v>
      </c>
      <c r="G144" s="184" t="s">
        <v>4365</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1183</v>
      </c>
    </row>
    <row r="145" spans="1:65" s="2" customFormat="1" ht="16.5" customHeight="1">
      <c r="A145" s="37"/>
      <c r="B145" s="38"/>
      <c r="C145" s="181" t="s">
        <v>390</v>
      </c>
      <c r="D145" s="181" t="s">
        <v>199</v>
      </c>
      <c r="E145" s="182" t="s">
        <v>5543</v>
      </c>
      <c r="F145" s="183" t="s">
        <v>5544</v>
      </c>
      <c r="G145" s="184" t="s">
        <v>4365</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1205</v>
      </c>
    </row>
    <row r="146" spans="1:65" s="2" customFormat="1" ht="16.5" customHeight="1">
      <c r="A146" s="37"/>
      <c r="B146" s="38"/>
      <c r="C146" s="181" t="s">
        <v>395</v>
      </c>
      <c r="D146" s="181" t="s">
        <v>199</v>
      </c>
      <c r="E146" s="182" t="s">
        <v>5538</v>
      </c>
      <c r="F146" s="183" t="s">
        <v>5539</v>
      </c>
      <c r="G146" s="184" t="s">
        <v>4365</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1223</v>
      </c>
    </row>
    <row r="147" spans="1:65" s="2" customFormat="1" ht="16.5" customHeight="1">
      <c r="A147" s="37"/>
      <c r="B147" s="38"/>
      <c r="C147" s="181" t="s">
        <v>400</v>
      </c>
      <c r="D147" s="181" t="s">
        <v>199</v>
      </c>
      <c r="E147" s="182" t="s">
        <v>5545</v>
      </c>
      <c r="F147" s="183" t="s">
        <v>5546</v>
      </c>
      <c r="G147" s="184" t="s">
        <v>4365</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1234</v>
      </c>
    </row>
    <row r="148" spans="1:65" s="2" customFormat="1" ht="16.5" customHeight="1">
      <c r="A148" s="37"/>
      <c r="B148" s="38"/>
      <c r="C148" s="181" t="s">
        <v>406</v>
      </c>
      <c r="D148" s="181" t="s">
        <v>199</v>
      </c>
      <c r="E148" s="182" t="s">
        <v>5538</v>
      </c>
      <c r="F148" s="183" t="s">
        <v>5539</v>
      </c>
      <c r="G148" s="184" t="s">
        <v>4365</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1252</v>
      </c>
    </row>
    <row r="149" spans="1:65" s="12" customFormat="1" ht="22.9" customHeight="1">
      <c r="B149" s="165"/>
      <c r="C149" s="166"/>
      <c r="D149" s="167" t="s">
        <v>73</v>
      </c>
      <c r="E149" s="179" t="s">
        <v>4737</v>
      </c>
      <c r="F149" s="179" t="s">
        <v>5547</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5548</v>
      </c>
      <c r="F150" s="183" t="s">
        <v>5549</v>
      </c>
      <c r="G150" s="184" t="s">
        <v>4365</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1264</v>
      </c>
    </row>
    <row r="151" spans="1:65" s="2" customFormat="1" ht="16.5" customHeight="1">
      <c r="A151" s="37"/>
      <c r="B151" s="38"/>
      <c r="C151" s="181" t="s">
        <v>425</v>
      </c>
      <c r="D151" s="181" t="s">
        <v>199</v>
      </c>
      <c r="E151" s="182" t="s">
        <v>5550</v>
      </c>
      <c r="F151" s="183" t="s">
        <v>5551</v>
      </c>
      <c r="G151" s="184" t="s">
        <v>4365</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1274</v>
      </c>
    </row>
    <row r="152" spans="1:65" s="2" customFormat="1" ht="16.5" customHeight="1">
      <c r="A152" s="37"/>
      <c r="B152" s="38"/>
      <c r="C152" s="181" t="s">
        <v>433</v>
      </c>
      <c r="D152" s="181" t="s">
        <v>199</v>
      </c>
      <c r="E152" s="182" t="s">
        <v>5552</v>
      </c>
      <c r="F152" s="183" t="s">
        <v>5553</v>
      </c>
      <c r="G152" s="184" t="s">
        <v>4365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1359</v>
      </c>
    </row>
    <row r="153" spans="1:65" s="12" customFormat="1" ht="22.9" customHeight="1">
      <c r="B153" s="165"/>
      <c r="C153" s="166"/>
      <c r="D153" s="167" t="s">
        <v>73</v>
      </c>
      <c r="E153" s="179" t="s">
        <v>4749</v>
      </c>
      <c r="F153" s="179" t="s">
        <v>5554</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5555</v>
      </c>
      <c r="F154" s="183" t="s">
        <v>5556</v>
      </c>
      <c r="G154" s="184" t="s">
        <v>4365</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1371</v>
      </c>
    </row>
    <row r="155" spans="1:65" s="2" customFormat="1" ht="16.5" customHeight="1">
      <c r="A155" s="37"/>
      <c r="B155" s="38"/>
      <c r="C155" s="181" t="s">
        <v>445</v>
      </c>
      <c r="D155" s="181" t="s">
        <v>199</v>
      </c>
      <c r="E155" s="182" t="s">
        <v>5557</v>
      </c>
      <c r="F155" s="183" t="s">
        <v>5558</v>
      </c>
      <c r="G155" s="184" t="s">
        <v>4365</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1383</v>
      </c>
    </row>
    <row r="156" spans="1:65" s="2" customFormat="1" ht="16.5" customHeight="1">
      <c r="A156" s="37"/>
      <c r="B156" s="38"/>
      <c r="C156" s="181" t="s">
        <v>451</v>
      </c>
      <c r="D156" s="181" t="s">
        <v>199</v>
      </c>
      <c r="E156" s="182" t="s">
        <v>5559</v>
      </c>
      <c r="F156" s="183" t="s">
        <v>5560</v>
      </c>
      <c r="G156" s="184" t="s">
        <v>4365</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1399</v>
      </c>
    </row>
    <row r="157" spans="1:65" s="2" customFormat="1" ht="16.5" customHeight="1">
      <c r="A157" s="37"/>
      <c r="B157" s="38"/>
      <c r="C157" s="181" t="s">
        <v>457</v>
      </c>
      <c r="D157" s="181" t="s">
        <v>199</v>
      </c>
      <c r="E157" s="182" t="s">
        <v>5561</v>
      </c>
      <c r="F157" s="183" t="s">
        <v>5562</v>
      </c>
      <c r="G157" s="184" t="s">
        <v>4365</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1411</v>
      </c>
    </row>
    <row r="158" spans="1:65" s="2" customFormat="1" ht="16.5" customHeight="1">
      <c r="A158" s="37"/>
      <c r="B158" s="38"/>
      <c r="C158" s="181" t="s">
        <v>463</v>
      </c>
      <c r="D158" s="181" t="s">
        <v>199</v>
      </c>
      <c r="E158" s="182" t="s">
        <v>5563</v>
      </c>
      <c r="F158" s="183" t="s">
        <v>5564</v>
      </c>
      <c r="G158" s="184" t="s">
        <v>4365</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1423</v>
      </c>
    </row>
    <row r="159" spans="1:65" s="2" customFormat="1" ht="16.5" customHeight="1">
      <c r="A159" s="37"/>
      <c r="B159" s="38"/>
      <c r="C159" s="181" t="s">
        <v>470</v>
      </c>
      <c r="D159" s="181" t="s">
        <v>199</v>
      </c>
      <c r="E159" s="182" t="s">
        <v>5565</v>
      </c>
      <c r="F159" s="183" t="s">
        <v>5566</v>
      </c>
      <c r="G159" s="184" t="s">
        <v>4365</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1433</v>
      </c>
    </row>
    <row r="160" spans="1:65" s="12" customFormat="1" ht="25.9" customHeight="1">
      <c r="B160" s="165"/>
      <c r="C160" s="166"/>
      <c r="D160" s="167" t="s">
        <v>73</v>
      </c>
      <c r="E160" s="168" t="s">
        <v>5567</v>
      </c>
      <c r="F160" s="168" t="s">
        <v>5568</v>
      </c>
      <c r="G160" s="166"/>
      <c r="H160" s="166"/>
      <c r="I160" s="169"/>
      <c r="J160" s="170">
        <f>BK160</f>
        <v>0</v>
      </c>
      <c r="K160" s="166"/>
      <c r="L160" s="171"/>
      <c r="M160" s="172"/>
      <c r="N160" s="173"/>
      <c r="O160" s="173"/>
      <c r="P160" s="174">
        <f>P161+P173+P187+P194+P225+P227+P230</f>
        <v>0</v>
      </c>
      <c r="Q160" s="173"/>
      <c r="R160" s="174">
        <f>R161+R173+R187+R194+R225+R227+R230</f>
        <v>0</v>
      </c>
      <c r="S160" s="173"/>
      <c r="T160" s="175">
        <f>T161+T173+T187+T194+T225+T227+T230</f>
        <v>0</v>
      </c>
      <c r="AR160" s="176" t="s">
        <v>82</v>
      </c>
      <c r="AT160" s="177" t="s">
        <v>73</v>
      </c>
      <c r="AU160" s="177" t="s">
        <v>74</v>
      </c>
      <c r="AY160" s="176" t="s">
        <v>197</v>
      </c>
      <c r="BK160" s="178">
        <f>BK161+BK173+BK187+BK194+BK225+BK227+BK230</f>
        <v>0</v>
      </c>
    </row>
    <row r="161" spans="1:65" s="12" customFormat="1" ht="22.9" customHeight="1">
      <c r="B161" s="165"/>
      <c r="C161" s="166"/>
      <c r="D161" s="167" t="s">
        <v>73</v>
      </c>
      <c r="E161" s="179" t="s">
        <v>4769</v>
      </c>
      <c r="F161" s="179" t="s">
        <v>5569</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5570</v>
      </c>
      <c r="F162" s="183" t="s">
        <v>5571</v>
      </c>
      <c r="G162" s="184" t="s">
        <v>4365</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1443</v>
      </c>
    </row>
    <row r="163" spans="1:65" s="2" customFormat="1" ht="16.5" customHeight="1">
      <c r="A163" s="37"/>
      <c r="B163" s="38"/>
      <c r="C163" s="181" t="s">
        <v>482</v>
      </c>
      <c r="D163" s="181" t="s">
        <v>199</v>
      </c>
      <c r="E163" s="182" t="s">
        <v>5572</v>
      </c>
      <c r="F163" s="183" t="s">
        <v>5573</v>
      </c>
      <c r="G163" s="184" t="s">
        <v>4365</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1459</v>
      </c>
    </row>
    <row r="164" spans="1:65" s="2" customFormat="1" ht="16.5" customHeight="1">
      <c r="A164" s="37"/>
      <c r="B164" s="38"/>
      <c r="C164" s="181" t="s">
        <v>489</v>
      </c>
      <c r="D164" s="181" t="s">
        <v>199</v>
      </c>
      <c r="E164" s="182" t="s">
        <v>5574</v>
      </c>
      <c r="F164" s="183" t="s">
        <v>5575</v>
      </c>
      <c r="G164" s="184" t="s">
        <v>4365</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1474</v>
      </c>
    </row>
    <row r="165" spans="1:65" s="2" customFormat="1" ht="16.5" customHeight="1">
      <c r="A165" s="37"/>
      <c r="B165" s="38"/>
      <c r="C165" s="181" t="s">
        <v>495</v>
      </c>
      <c r="D165" s="181" t="s">
        <v>199</v>
      </c>
      <c r="E165" s="182" t="s">
        <v>5576</v>
      </c>
      <c r="F165" s="183" t="s">
        <v>5577</v>
      </c>
      <c r="G165" s="184" t="s">
        <v>4365</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1495</v>
      </c>
    </row>
    <row r="166" spans="1:65" s="2" customFormat="1" ht="16.5" customHeight="1">
      <c r="A166" s="37"/>
      <c r="B166" s="38"/>
      <c r="C166" s="181" t="s">
        <v>500</v>
      </c>
      <c r="D166" s="181" t="s">
        <v>199</v>
      </c>
      <c r="E166" s="182" t="s">
        <v>5578</v>
      </c>
      <c r="F166" s="183" t="s">
        <v>5579</v>
      </c>
      <c r="G166" s="184" t="s">
        <v>4365</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1510</v>
      </c>
    </row>
    <row r="167" spans="1:65" s="2" customFormat="1" ht="16.5" customHeight="1">
      <c r="A167" s="37"/>
      <c r="B167" s="38"/>
      <c r="C167" s="181" t="s">
        <v>505</v>
      </c>
      <c r="D167" s="181" t="s">
        <v>199</v>
      </c>
      <c r="E167" s="182" t="s">
        <v>5580</v>
      </c>
      <c r="F167" s="183" t="s">
        <v>5581</v>
      </c>
      <c r="G167" s="184" t="s">
        <v>4365</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1523</v>
      </c>
    </row>
    <row r="168" spans="1:65" s="2" customFormat="1" ht="16.5" customHeight="1">
      <c r="A168" s="37"/>
      <c r="B168" s="38"/>
      <c r="C168" s="181" t="s">
        <v>510</v>
      </c>
      <c r="D168" s="181" t="s">
        <v>199</v>
      </c>
      <c r="E168" s="182" t="s">
        <v>5582</v>
      </c>
      <c r="F168" s="183" t="s">
        <v>5583</v>
      </c>
      <c r="G168" s="184" t="s">
        <v>4365</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1534</v>
      </c>
    </row>
    <row r="169" spans="1:65" s="2" customFormat="1" ht="16.5" customHeight="1">
      <c r="A169" s="37"/>
      <c r="B169" s="38"/>
      <c r="C169" s="181" t="s">
        <v>514</v>
      </c>
      <c r="D169" s="181" t="s">
        <v>199</v>
      </c>
      <c r="E169" s="182" t="s">
        <v>5584</v>
      </c>
      <c r="F169" s="183" t="s">
        <v>5585</v>
      </c>
      <c r="G169" s="184" t="s">
        <v>4365</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1544</v>
      </c>
    </row>
    <row r="170" spans="1:65" s="2" customFormat="1" ht="16.5" customHeight="1">
      <c r="A170" s="37"/>
      <c r="B170" s="38"/>
      <c r="C170" s="181" t="s">
        <v>523</v>
      </c>
      <c r="D170" s="181" t="s">
        <v>199</v>
      </c>
      <c r="E170" s="182" t="s">
        <v>5586</v>
      </c>
      <c r="F170" s="183" t="s">
        <v>5587</v>
      </c>
      <c r="G170" s="184" t="s">
        <v>4365</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1559</v>
      </c>
    </row>
    <row r="171" spans="1:65" s="2" customFormat="1" ht="16.5" customHeight="1">
      <c r="A171" s="37"/>
      <c r="B171" s="38"/>
      <c r="C171" s="181" t="s">
        <v>532</v>
      </c>
      <c r="D171" s="181" t="s">
        <v>199</v>
      </c>
      <c r="E171" s="182" t="s">
        <v>5588</v>
      </c>
      <c r="F171" s="183" t="s">
        <v>5589</v>
      </c>
      <c r="G171" s="184" t="s">
        <v>4365</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1573</v>
      </c>
    </row>
    <row r="172" spans="1:65" s="2" customFormat="1" ht="16.5" customHeight="1">
      <c r="A172" s="37"/>
      <c r="B172" s="38"/>
      <c r="C172" s="181" t="s">
        <v>1047</v>
      </c>
      <c r="D172" s="181" t="s">
        <v>199</v>
      </c>
      <c r="E172" s="182" t="s">
        <v>5590</v>
      </c>
      <c r="F172" s="183" t="s">
        <v>5591</v>
      </c>
      <c r="G172" s="184" t="s">
        <v>4365</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1588</v>
      </c>
    </row>
    <row r="173" spans="1:65" s="12" customFormat="1" ht="22.9" customHeight="1">
      <c r="B173" s="165"/>
      <c r="C173" s="166"/>
      <c r="D173" s="167" t="s">
        <v>73</v>
      </c>
      <c r="E173" s="179" t="s">
        <v>4775</v>
      </c>
      <c r="F173" s="179" t="s">
        <v>5592</v>
      </c>
      <c r="G173" s="166"/>
      <c r="H173" s="166"/>
      <c r="I173" s="169"/>
      <c r="J173" s="180">
        <f>BK173</f>
        <v>0</v>
      </c>
      <c r="K173" s="166"/>
      <c r="L173" s="171"/>
      <c r="M173" s="172"/>
      <c r="N173" s="173"/>
      <c r="O173" s="173"/>
      <c r="P173" s="174">
        <f>SUM(P174:P186)</f>
        <v>0</v>
      </c>
      <c r="Q173" s="173"/>
      <c r="R173" s="174">
        <f>SUM(R174:R186)</f>
        <v>0</v>
      </c>
      <c r="S173" s="173"/>
      <c r="T173" s="175">
        <f>SUM(T174:T186)</f>
        <v>0</v>
      </c>
      <c r="AR173" s="176" t="s">
        <v>82</v>
      </c>
      <c r="AT173" s="177" t="s">
        <v>73</v>
      </c>
      <c r="AU173" s="177" t="s">
        <v>82</v>
      </c>
      <c r="AY173" s="176" t="s">
        <v>197</v>
      </c>
      <c r="BK173" s="178">
        <f>SUM(BK174:BK186)</f>
        <v>0</v>
      </c>
    </row>
    <row r="174" spans="1:65" s="2" customFormat="1" ht="33" customHeight="1">
      <c r="A174" s="37"/>
      <c r="B174" s="38"/>
      <c r="C174" s="181" t="s">
        <v>1058</v>
      </c>
      <c r="D174" s="181" t="s">
        <v>199</v>
      </c>
      <c r="E174" s="182" t="s">
        <v>5593</v>
      </c>
      <c r="F174" s="183" t="s">
        <v>5594</v>
      </c>
      <c r="G174" s="184" t="s">
        <v>4365</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1600</v>
      </c>
    </row>
    <row r="175" spans="1:65" s="2" customFormat="1" ht="33" customHeight="1">
      <c r="A175" s="37"/>
      <c r="B175" s="38"/>
      <c r="C175" s="181" t="s">
        <v>1064</v>
      </c>
      <c r="D175" s="181" t="s">
        <v>199</v>
      </c>
      <c r="E175" s="182" t="s">
        <v>5595</v>
      </c>
      <c r="F175" s="183" t="s">
        <v>5596</v>
      </c>
      <c r="G175" s="184" t="s">
        <v>4365</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1609</v>
      </c>
    </row>
    <row r="176" spans="1:65" s="2" customFormat="1" ht="33" customHeight="1">
      <c r="A176" s="37"/>
      <c r="B176" s="38"/>
      <c r="C176" s="181" t="s">
        <v>1089</v>
      </c>
      <c r="D176" s="181" t="s">
        <v>199</v>
      </c>
      <c r="E176" s="182" t="s">
        <v>5597</v>
      </c>
      <c r="F176" s="183" t="s">
        <v>5598</v>
      </c>
      <c r="G176" s="184" t="s">
        <v>4365</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5599</v>
      </c>
      <c r="F177" s="183" t="s">
        <v>5600</v>
      </c>
      <c r="G177" s="184" t="s">
        <v>5434</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1640</v>
      </c>
    </row>
    <row r="178" spans="1:65" s="2" customFormat="1" ht="19.5">
      <c r="A178" s="37"/>
      <c r="B178" s="38"/>
      <c r="C178" s="39"/>
      <c r="D178" s="201" t="s">
        <v>4151</v>
      </c>
      <c r="E178" s="39"/>
      <c r="F178" s="261" t="s">
        <v>5601</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4151</v>
      </c>
      <c r="AU178" s="20" t="s">
        <v>84</v>
      </c>
    </row>
    <row r="179" spans="1:65" s="2" customFormat="1" ht="16.5" customHeight="1">
      <c r="A179" s="37"/>
      <c r="B179" s="38"/>
      <c r="C179" s="181" t="s">
        <v>1116</v>
      </c>
      <c r="D179" s="181" t="s">
        <v>199</v>
      </c>
      <c r="E179" s="182" t="s">
        <v>5602</v>
      </c>
      <c r="F179" s="183" t="s">
        <v>5603</v>
      </c>
      <c r="G179" s="184" t="s">
        <v>4365</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1671</v>
      </c>
    </row>
    <row r="180" spans="1:65" s="2" customFormat="1" ht="19.5">
      <c r="A180" s="37"/>
      <c r="B180" s="38"/>
      <c r="C180" s="39"/>
      <c r="D180" s="201" t="s">
        <v>4151</v>
      </c>
      <c r="E180" s="39"/>
      <c r="F180" s="261" t="s">
        <v>5601</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4151</v>
      </c>
      <c r="AU180" s="20" t="s">
        <v>84</v>
      </c>
    </row>
    <row r="181" spans="1:65" s="2" customFormat="1" ht="16.5" customHeight="1">
      <c r="A181" s="37"/>
      <c r="B181" s="38"/>
      <c r="C181" s="181" t="s">
        <v>1122</v>
      </c>
      <c r="D181" s="181" t="s">
        <v>199</v>
      </c>
      <c r="E181" s="182" t="s">
        <v>5604</v>
      </c>
      <c r="F181" s="183" t="s">
        <v>5605</v>
      </c>
      <c r="G181" s="184" t="s">
        <v>202</v>
      </c>
      <c r="H181" s="185">
        <v>500</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1690</v>
      </c>
    </row>
    <row r="182" spans="1:65" s="2" customFormat="1" ht="19.5">
      <c r="A182" s="37"/>
      <c r="B182" s="38"/>
      <c r="C182" s="39"/>
      <c r="D182" s="201" t="s">
        <v>4151</v>
      </c>
      <c r="E182" s="39"/>
      <c r="F182" s="261" t="s">
        <v>5601</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4151</v>
      </c>
      <c r="AU182" s="20" t="s">
        <v>84</v>
      </c>
    </row>
    <row r="183" spans="1:65" s="2" customFormat="1" ht="16.5" customHeight="1">
      <c r="A183" s="37"/>
      <c r="B183" s="38"/>
      <c r="C183" s="181" t="s">
        <v>1127</v>
      </c>
      <c r="D183" s="181" t="s">
        <v>199</v>
      </c>
      <c r="E183" s="182" t="s">
        <v>5606</v>
      </c>
      <c r="F183" s="183" t="s">
        <v>5607</v>
      </c>
      <c r="G183" s="184" t="s">
        <v>5434</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1702</v>
      </c>
    </row>
    <row r="184" spans="1:65" s="2" customFormat="1" ht="19.5">
      <c r="A184" s="37"/>
      <c r="B184" s="38"/>
      <c r="C184" s="39"/>
      <c r="D184" s="201" t="s">
        <v>4151</v>
      </c>
      <c r="E184" s="39"/>
      <c r="F184" s="261" t="s">
        <v>5601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4151</v>
      </c>
      <c r="AU184" s="20" t="s">
        <v>84</v>
      </c>
    </row>
    <row r="185" spans="1:65" s="2" customFormat="1" ht="16.5" customHeight="1">
      <c r="A185" s="37"/>
      <c r="B185" s="38"/>
      <c r="C185" s="181" t="s">
        <v>1146</v>
      </c>
      <c r="D185" s="181" t="s">
        <v>199</v>
      </c>
      <c r="E185" s="182" t="s">
        <v>5608</v>
      </c>
      <c r="F185" s="183" t="s">
        <v>5609</v>
      </c>
      <c r="G185" s="184" t="s">
        <v>4365</v>
      </c>
      <c r="H185" s="185">
        <v>10000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1720</v>
      </c>
    </row>
    <row r="186" spans="1:65" s="2" customFormat="1" ht="19.5">
      <c r="A186" s="37"/>
      <c r="B186" s="38"/>
      <c r="C186" s="39"/>
      <c r="D186" s="201" t="s">
        <v>4151</v>
      </c>
      <c r="E186" s="39"/>
      <c r="F186" s="261" t="s">
        <v>5601</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4151</v>
      </c>
      <c r="AU186" s="20" t="s">
        <v>84</v>
      </c>
    </row>
    <row r="187" spans="1:65" s="12" customFormat="1" ht="22.9" customHeight="1">
      <c r="B187" s="165"/>
      <c r="C187" s="166"/>
      <c r="D187" s="167" t="s">
        <v>73</v>
      </c>
      <c r="E187" s="179" t="s">
        <v>4787</v>
      </c>
      <c r="F187" s="179" t="s">
        <v>5610</v>
      </c>
      <c r="G187" s="166"/>
      <c r="H187" s="166"/>
      <c r="I187" s="169"/>
      <c r="J187" s="180">
        <f>BK187</f>
        <v>0</v>
      </c>
      <c r="K187" s="166"/>
      <c r="L187" s="171"/>
      <c r="M187" s="172"/>
      <c r="N187" s="173"/>
      <c r="O187" s="173"/>
      <c r="P187" s="174">
        <f>SUM(P188:P193)</f>
        <v>0</v>
      </c>
      <c r="Q187" s="173"/>
      <c r="R187" s="174">
        <f>SUM(R188:R193)</f>
        <v>0</v>
      </c>
      <c r="S187" s="173"/>
      <c r="T187" s="175">
        <f>SUM(T188:T193)</f>
        <v>0</v>
      </c>
      <c r="AR187" s="176" t="s">
        <v>82</v>
      </c>
      <c r="AT187" s="177" t="s">
        <v>73</v>
      </c>
      <c r="AU187" s="177" t="s">
        <v>82</v>
      </c>
      <c r="AY187" s="176" t="s">
        <v>197</v>
      </c>
      <c r="BK187" s="178">
        <f>SUM(BK188:BK193)</f>
        <v>0</v>
      </c>
    </row>
    <row r="188" spans="1:65" s="2" customFormat="1" ht="16.5" customHeight="1">
      <c r="A188" s="37"/>
      <c r="B188" s="38"/>
      <c r="C188" s="181" t="s">
        <v>1153</v>
      </c>
      <c r="D188" s="181" t="s">
        <v>199</v>
      </c>
      <c r="E188" s="182" t="s">
        <v>5611</v>
      </c>
      <c r="F188" s="183" t="s">
        <v>5612</v>
      </c>
      <c r="G188" s="184" t="s">
        <v>4365</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1737</v>
      </c>
    </row>
    <row r="189" spans="1:65" s="2" customFormat="1" ht="29.25">
      <c r="A189" s="37"/>
      <c r="B189" s="38"/>
      <c r="C189" s="39"/>
      <c r="D189" s="201" t="s">
        <v>4151</v>
      </c>
      <c r="E189" s="39"/>
      <c r="F189" s="261" t="s">
        <v>5613</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4151</v>
      </c>
      <c r="AU189" s="20" t="s">
        <v>84</v>
      </c>
    </row>
    <row r="190" spans="1:65" s="2" customFormat="1" ht="16.5" customHeight="1">
      <c r="A190" s="37"/>
      <c r="B190" s="38"/>
      <c r="C190" s="181" t="s">
        <v>1168</v>
      </c>
      <c r="D190" s="181" t="s">
        <v>199</v>
      </c>
      <c r="E190" s="182" t="s">
        <v>5614</v>
      </c>
      <c r="F190" s="183" t="s">
        <v>5615</v>
      </c>
      <c r="G190" s="184" t="s">
        <v>4365</v>
      </c>
      <c r="H190" s="185">
        <v>12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1755</v>
      </c>
    </row>
    <row r="191" spans="1:65" s="2" customFormat="1" ht="29.25">
      <c r="A191" s="37"/>
      <c r="B191" s="38"/>
      <c r="C191" s="39"/>
      <c r="D191" s="201" t="s">
        <v>4151</v>
      </c>
      <c r="E191" s="39"/>
      <c r="F191" s="261" t="s">
        <v>5613</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4151</v>
      </c>
      <c r="AU191" s="20" t="s">
        <v>84</v>
      </c>
    </row>
    <row r="192" spans="1:65" s="2" customFormat="1" ht="16.5" customHeight="1">
      <c r="A192" s="37"/>
      <c r="B192" s="38"/>
      <c r="C192" s="181" t="s">
        <v>1178</v>
      </c>
      <c r="D192" s="181" t="s">
        <v>199</v>
      </c>
      <c r="E192" s="182" t="s">
        <v>5616</v>
      </c>
      <c r="F192" s="183" t="s">
        <v>5617</v>
      </c>
      <c r="G192" s="184" t="s">
        <v>4365</v>
      </c>
      <c r="H192" s="185">
        <v>9</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1769</v>
      </c>
    </row>
    <row r="193" spans="1:65" s="2" customFormat="1" ht="16.5" customHeight="1">
      <c r="A193" s="37"/>
      <c r="B193" s="38"/>
      <c r="C193" s="181" t="s">
        <v>1183</v>
      </c>
      <c r="D193" s="181" t="s">
        <v>199</v>
      </c>
      <c r="E193" s="182" t="s">
        <v>5618</v>
      </c>
      <c r="F193" s="183" t="s">
        <v>5619</v>
      </c>
      <c r="G193" s="184" t="s">
        <v>4365</v>
      </c>
      <c r="H193" s="185">
        <v>18</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1792</v>
      </c>
    </row>
    <row r="194" spans="1:65" s="12" customFormat="1" ht="22.9" customHeight="1">
      <c r="B194" s="165"/>
      <c r="C194" s="166"/>
      <c r="D194" s="167" t="s">
        <v>73</v>
      </c>
      <c r="E194" s="179" t="s">
        <v>4817</v>
      </c>
      <c r="F194" s="179" t="s">
        <v>5620</v>
      </c>
      <c r="G194" s="166"/>
      <c r="H194" s="166"/>
      <c r="I194" s="169"/>
      <c r="J194" s="180">
        <f>BK194</f>
        <v>0</v>
      </c>
      <c r="K194" s="166"/>
      <c r="L194" s="171"/>
      <c r="M194" s="172"/>
      <c r="N194" s="173"/>
      <c r="O194" s="173"/>
      <c r="P194" s="174">
        <f>P195+P204+P213+P222</f>
        <v>0</v>
      </c>
      <c r="Q194" s="173"/>
      <c r="R194" s="174">
        <f>R195+R204+R213+R222</f>
        <v>0</v>
      </c>
      <c r="S194" s="173"/>
      <c r="T194" s="175">
        <f>T195+T204+T213+T222</f>
        <v>0</v>
      </c>
      <c r="AR194" s="176" t="s">
        <v>82</v>
      </c>
      <c r="AT194" s="177" t="s">
        <v>73</v>
      </c>
      <c r="AU194" s="177" t="s">
        <v>82</v>
      </c>
      <c r="AY194" s="176" t="s">
        <v>197</v>
      </c>
      <c r="BK194" s="178">
        <f>BK195+BK204+BK213+BK222</f>
        <v>0</v>
      </c>
    </row>
    <row r="195" spans="1:65" s="12" customFormat="1" ht="20.85" customHeight="1">
      <c r="B195" s="165"/>
      <c r="C195" s="166"/>
      <c r="D195" s="167" t="s">
        <v>73</v>
      </c>
      <c r="E195" s="179" t="s">
        <v>5621</v>
      </c>
      <c r="F195" s="179" t="s">
        <v>5621</v>
      </c>
      <c r="G195" s="166"/>
      <c r="H195" s="166"/>
      <c r="I195" s="169"/>
      <c r="J195" s="180">
        <f>BK195</f>
        <v>0</v>
      </c>
      <c r="K195" s="166"/>
      <c r="L195" s="171"/>
      <c r="M195" s="172"/>
      <c r="N195" s="173"/>
      <c r="O195" s="173"/>
      <c r="P195" s="174">
        <f>SUM(P196:P203)</f>
        <v>0</v>
      </c>
      <c r="Q195" s="173"/>
      <c r="R195" s="174">
        <f>SUM(R196:R203)</f>
        <v>0</v>
      </c>
      <c r="S195" s="173"/>
      <c r="T195" s="175">
        <f>SUM(T196:T203)</f>
        <v>0</v>
      </c>
      <c r="AR195" s="176" t="s">
        <v>82</v>
      </c>
      <c r="AT195" s="177" t="s">
        <v>73</v>
      </c>
      <c r="AU195" s="177" t="s">
        <v>84</v>
      </c>
      <c r="AY195" s="176" t="s">
        <v>197</v>
      </c>
      <c r="BK195" s="178">
        <f>SUM(BK196:BK203)</f>
        <v>0</v>
      </c>
    </row>
    <row r="196" spans="1:65" s="2" customFormat="1" ht="16.5" customHeight="1">
      <c r="A196" s="37"/>
      <c r="B196" s="38"/>
      <c r="C196" s="181" t="s">
        <v>1189</v>
      </c>
      <c r="D196" s="181" t="s">
        <v>199</v>
      </c>
      <c r="E196" s="182" t="s">
        <v>5622</v>
      </c>
      <c r="F196" s="183" t="s">
        <v>5623</v>
      </c>
      <c r="G196" s="184" t="s">
        <v>4365</v>
      </c>
      <c r="H196" s="185">
        <v>2</v>
      </c>
      <c r="I196" s="186"/>
      <c r="J196" s="187">
        <f t="shared" ref="J196:J203" si="50">ROUND(I196*H196,2)</f>
        <v>0</v>
      </c>
      <c r="K196" s="183" t="s">
        <v>28</v>
      </c>
      <c r="L196" s="42"/>
      <c r="M196" s="188" t="s">
        <v>28</v>
      </c>
      <c r="N196" s="189" t="s">
        <v>45</v>
      </c>
      <c r="O196" s="67"/>
      <c r="P196" s="190">
        <f t="shared" ref="P196:P203" si="51">O196*H196</f>
        <v>0</v>
      </c>
      <c r="Q196" s="190">
        <v>0</v>
      </c>
      <c r="R196" s="190">
        <f t="shared" ref="R196:R203" si="52">Q196*H196</f>
        <v>0</v>
      </c>
      <c r="S196" s="190">
        <v>0</v>
      </c>
      <c r="T196" s="191">
        <f t="shared" ref="T196:T203" si="53">S196*H196</f>
        <v>0</v>
      </c>
      <c r="U196" s="37"/>
      <c r="V196" s="37"/>
      <c r="W196" s="37"/>
      <c r="X196" s="37"/>
      <c r="Y196" s="37"/>
      <c r="Z196" s="37"/>
      <c r="AA196" s="37"/>
      <c r="AB196" s="37"/>
      <c r="AC196" s="37"/>
      <c r="AD196" s="37"/>
      <c r="AE196" s="37"/>
      <c r="AR196" s="192" t="s">
        <v>283</v>
      </c>
      <c r="AT196" s="192" t="s">
        <v>199</v>
      </c>
      <c r="AU196" s="192" t="s">
        <v>160</v>
      </c>
      <c r="AY196" s="20" t="s">
        <v>197</v>
      </c>
      <c r="BE196" s="193">
        <f t="shared" ref="BE196:BE203" si="54">IF(N196="základní",J196,0)</f>
        <v>0</v>
      </c>
      <c r="BF196" s="193">
        <f t="shared" ref="BF196:BF203" si="55">IF(N196="snížená",J196,0)</f>
        <v>0</v>
      </c>
      <c r="BG196" s="193">
        <f t="shared" ref="BG196:BG203" si="56">IF(N196="zákl. přenesená",J196,0)</f>
        <v>0</v>
      </c>
      <c r="BH196" s="193">
        <f t="shared" ref="BH196:BH203" si="57">IF(N196="sníž. přenesená",J196,0)</f>
        <v>0</v>
      </c>
      <c r="BI196" s="193">
        <f t="shared" ref="BI196:BI203" si="58">IF(N196="nulová",J196,0)</f>
        <v>0</v>
      </c>
      <c r="BJ196" s="20" t="s">
        <v>82</v>
      </c>
      <c r="BK196" s="193">
        <f t="shared" ref="BK196:BK203" si="59">ROUND(I196*H196,2)</f>
        <v>0</v>
      </c>
      <c r="BL196" s="20" t="s">
        <v>283</v>
      </c>
      <c r="BM196" s="192" t="s">
        <v>1804</v>
      </c>
    </row>
    <row r="197" spans="1:65" s="2" customFormat="1" ht="16.5" customHeight="1">
      <c r="A197" s="37"/>
      <c r="B197" s="38"/>
      <c r="C197" s="181" t="s">
        <v>1205</v>
      </c>
      <c r="D197" s="181" t="s">
        <v>199</v>
      </c>
      <c r="E197" s="182" t="s">
        <v>5624</v>
      </c>
      <c r="F197" s="183" t="s">
        <v>5625</v>
      </c>
      <c r="G197" s="184" t="s">
        <v>4365</v>
      </c>
      <c r="H197" s="185">
        <v>2</v>
      </c>
      <c r="I197" s="186"/>
      <c r="J197" s="187">
        <f t="shared" si="50"/>
        <v>0</v>
      </c>
      <c r="K197" s="183" t="s">
        <v>28</v>
      </c>
      <c r="L197" s="42"/>
      <c r="M197" s="188" t="s">
        <v>28</v>
      </c>
      <c r="N197" s="189" t="s">
        <v>45</v>
      </c>
      <c r="O197" s="67"/>
      <c r="P197" s="190">
        <f t="shared" si="51"/>
        <v>0</v>
      </c>
      <c r="Q197" s="190">
        <v>0</v>
      </c>
      <c r="R197" s="190">
        <f t="shared" si="52"/>
        <v>0</v>
      </c>
      <c r="S197" s="190">
        <v>0</v>
      </c>
      <c r="T197" s="191">
        <f t="shared" si="53"/>
        <v>0</v>
      </c>
      <c r="U197" s="37"/>
      <c r="V197" s="37"/>
      <c r="W197" s="37"/>
      <c r="X197" s="37"/>
      <c r="Y197" s="37"/>
      <c r="Z197" s="37"/>
      <c r="AA197" s="37"/>
      <c r="AB197" s="37"/>
      <c r="AC197" s="37"/>
      <c r="AD197" s="37"/>
      <c r="AE197" s="37"/>
      <c r="AR197" s="192" t="s">
        <v>283</v>
      </c>
      <c r="AT197" s="192" t="s">
        <v>199</v>
      </c>
      <c r="AU197" s="192" t="s">
        <v>160</v>
      </c>
      <c r="AY197" s="20" t="s">
        <v>197</v>
      </c>
      <c r="BE197" s="193">
        <f t="shared" si="54"/>
        <v>0</v>
      </c>
      <c r="BF197" s="193">
        <f t="shared" si="55"/>
        <v>0</v>
      </c>
      <c r="BG197" s="193">
        <f t="shared" si="56"/>
        <v>0</v>
      </c>
      <c r="BH197" s="193">
        <f t="shared" si="57"/>
        <v>0</v>
      </c>
      <c r="BI197" s="193">
        <f t="shared" si="58"/>
        <v>0</v>
      </c>
      <c r="BJ197" s="20" t="s">
        <v>82</v>
      </c>
      <c r="BK197" s="193">
        <f t="shared" si="59"/>
        <v>0</v>
      </c>
      <c r="BL197" s="20" t="s">
        <v>283</v>
      </c>
      <c r="BM197" s="192" t="s">
        <v>1827</v>
      </c>
    </row>
    <row r="198" spans="1:65" s="2" customFormat="1" ht="16.5" customHeight="1">
      <c r="A198" s="37"/>
      <c r="B198" s="38"/>
      <c r="C198" s="181" t="s">
        <v>1211</v>
      </c>
      <c r="D198" s="181" t="s">
        <v>199</v>
      </c>
      <c r="E198" s="182" t="s">
        <v>5626</v>
      </c>
      <c r="F198" s="183" t="s">
        <v>5627</v>
      </c>
      <c r="G198" s="184" t="s">
        <v>4365</v>
      </c>
      <c r="H198" s="185">
        <v>1</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1835</v>
      </c>
    </row>
    <row r="199" spans="1:65" s="2" customFormat="1" ht="16.5" customHeight="1">
      <c r="A199" s="37"/>
      <c r="B199" s="38"/>
      <c r="C199" s="181" t="s">
        <v>1223</v>
      </c>
      <c r="D199" s="181" t="s">
        <v>199</v>
      </c>
      <c r="E199" s="182" t="s">
        <v>5628</v>
      </c>
      <c r="F199" s="183" t="s">
        <v>5629</v>
      </c>
      <c r="G199" s="184" t="s">
        <v>4365</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1852</v>
      </c>
    </row>
    <row r="200" spans="1:65" s="2" customFormat="1" ht="33" customHeight="1">
      <c r="A200" s="37"/>
      <c r="B200" s="38"/>
      <c r="C200" s="181" t="s">
        <v>1228</v>
      </c>
      <c r="D200" s="181" t="s">
        <v>199</v>
      </c>
      <c r="E200" s="182" t="s">
        <v>5630</v>
      </c>
      <c r="F200" s="183" t="s">
        <v>5631</v>
      </c>
      <c r="G200" s="184" t="s">
        <v>4365</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1860</v>
      </c>
    </row>
    <row r="201" spans="1:65" s="2" customFormat="1" ht="24.2" customHeight="1">
      <c r="A201" s="37"/>
      <c r="B201" s="38"/>
      <c r="C201" s="181" t="s">
        <v>1234</v>
      </c>
      <c r="D201" s="181" t="s">
        <v>199</v>
      </c>
      <c r="E201" s="182" t="s">
        <v>5632</v>
      </c>
      <c r="F201" s="183" t="s">
        <v>5633</v>
      </c>
      <c r="G201" s="184" t="s">
        <v>4365</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1868</v>
      </c>
    </row>
    <row r="202" spans="1:65" s="2" customFormat="1" ht="16.5" customHeight="1">
      <c r="A202" s="37"/>
      <c r="B202" s="38"/>
      <c r="C202" s="181" t="s">
        <v>1240</v>
      </c>
      <c r="D202" s="181" t="s">
        <v>199</v>
      </c>
      <c r="E202" s="182" t="s">
        <v>5634</v>
      </c>
      <c r="F202" s="183" t="s">
        <v>5635</v>
      </c>
      <c r="G202" s="184" t="s">
        <v>5434</v>
      </c>
      <c r="H202" s="185">
        <v>8</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1880</v>
      </c>
    </row>
    <row r="203" spans="1:65" s="2" customFormat="1" ht="16.5" customHeight="1">
      <c r="A203" s="37"/>
      <c r="B203" s="38"/>
      <c r="C203" s="181" t="s">
        <v>1252</v>
      </c>
      <c r="D203" s="181" t="s">
        <v>199</v>
      </c>
      <c r="E203" s="182" t="s">
        <v>5636</v>
      </c>
      <c r="F203" s="183" t="s">
        <v>5637</v>
      </c>
      <c r="G203" s="184" t="s">
        <v>5434</v>
      </c>
      <c r="H203" s="185">
        <v>10</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1888</v>
      </c>
    </row>
    <row r="204" spans="1:65" s="12" customFormat="1" ht="20.85" customHeight="1">
      <c r="B204" s="165"/>
      <c r="C204" s="166"/>
      <c r="D204" s="167" t="s">
        <v>73</v>
      </c>
      <c r="E204" s="179" t="s">
        <v>5638</v>
      </c>
      <c r="F204" s="179" t="s">
        <v>5638</v>
      </c>
      <c r="G204" s="166"/>
      <c r="H204" s="166"/>
      <c r="I204" s="169"/>
      <c r="J204" s="180">
        <f>BK204</f>
        <v>0</v>
      </c>
      <c r="K204" s="166"/>
      <c r="L204" s="171"/>
      <c r="M204" s="172"/>
      <c r="N204" s="173"/>
      <c r="O204" s="173"/>
      <c r="P204" s="174">
        <f>SUM(P205:P212)</f>
        <v>0</v>
      </c>
      <c r="Q204" s="173"/>
      <c r="R204" s="174">
        <f>SUM(R205:R212)</f>
        <v>0</v>
      </c>
      <c r="S204" s="173"/>
      <c r="T204" s="175">
        <f>SUM(T205:T212)</f>
        <v>0</v>
      </c>
      <c r="AR204" s="176" t="s">
        <v>82</v>
      </c>
      <c r="AT204" s="177" t="s">
        <v>73</v>
      </c>
      <c r="AU204" s="177" t="s">
        <v>84</v>
      </c>
      <c r="AY204" s="176" t="s">
        <v>197</v>
      </c>
      <c r="BK204" s="178">
        <f>SUM(BK205:BK212)</f>
        <v>0</v>
      </c>
    </row>
    <row r="205" spans="1:65" s="2" customFormat="1" ht="16.5" customHeight="1">
      <c r="A205" s="37"/>
      <c r="B205" s="38"/>
      <c r="C205" s="181" t="s">
        <v>1259</v>
      </c>
      <c r="D205" s="181" t="s">
        <v>199</v>
      </c>
      <c r="E205" s="182" t="s">
        <v>5639</v>
      </c>
      <c r="F205" s="183" t="s">
        <v>5640</v>
      </c>
      <c r="G205" s="184" t="s">
        <v>4365</v>
      </c>
      <c r="H205" s="185">
        <v>2</v>
      </c>
      <c r="I205" s="186"/>
      <c r="J205" s="187">
        <f t="shared" ref="J205:J212" si="60">ROUND(I205*H205,2)</f>
        <v>0</v>
      </c>
      <c r="K205" s="183" t="s">
        <v>28</v>
      </c>
      <c r="L205" s="42"/>
      <c r="M205" s="188" t="s">
        <v>28</v>
      </c>
      <c r="N205" s="189" t="s">
        <v>45</v>
      </c>
      <c r="O205" s="67"/>
      <c r="P205" s="190">
        <f t="shared" ref="P205:P212" si="61">O205*H205</f>
        <v>0</v>
      </c>
      <c r="Q205" s="190">
        <v>0</v>
      </c>
      <c r="R205" s="190">
        <f t="shared" ref="R205:R212" si="62">Q205*H205</f>
        <v>0</v>
      </c>
      <c r="S205" s="190">
        <v>0</v>
      </c>
      <c r="T205" s="191">
        <f t="shared" ref="T205:T212" si="63">S205*H205</f>
        <v>0</v>
      </c>
      <c r="U205" s="37"/>
      <c r="V205" s="37"/>
      <c r="W205" s="37"/>
      <c r="X205" s="37"/>
      <c r="Y205" s="37"/>
      <c r="Z205" s="37"/>
      <c r="AA205" s="37"/>
      <c r="AB205" s="37"/>
      <c r="AC205" s="37"/>
      <c r="AD205" s="37"/>
      <c r="AE205" s="37"/>
      <c r="AR205" s="192" t="s">
        <v>283</v>
      </c>
      <c r="AT205" s="192" t="s">
        <v>199</v>
      </c>
      <c r="AU205" s="192" t="s">
        <v>160</v>
      </c>
      <c r="AY205" s="20" t="s">
        <v>197</v>
      </c>
      <c r="BE205" s="193">
        <f t="shared" ref="BE205:BE212" si="64">IF(N205="základní",J205,0)</f>
        <v>0</v>
      </c>
      <c r="BF205" s="193">
        <f t="shared" ref="BF205:BF212" si="65">IF(N205="snížená",J205,0)</f>
        <v>0</v>
      </c>
      <c r="BG205" s="193">
        <f t="shared" ref="BG205:BG212" si="66">IF(N205="zákl. přenesená",J205,0)</f>
        <v>0</v>
      </c>
      <c r="BH205" s="193">
        <f t="shared" ref="BH205:BH212" si="67">IF(N205="sníž. přenesená",J205,0)</f>
        <v>0</v>
      </c>
      <c r="BI205" s="193">
        <f t="shared" ref="BI205:BI212" si="68">IF(N205="nulová",J205,0)</f>
        <v>0</v>
      </c>
      <c r="BJ205" s="20" t="s">
        <v>82</v>
      </c>
      <c r="BK205" s="193">
        <f t="shared" ref="BK205:BK212" si="69">ROUND(I205*H205,2)</f>
        <v>0</v>
      </c>
      <c r="BL205" s="20" t="s">
        <v>283</v>
      </c>
      <c r="BM205" s="192" t="s">
        <v>1900</v>
      </c>
    </row>
    <row r="206" spans="1:65" s="2" customFormat="1" ht="16.5" customHeight="1">
      <c r="A206" s="37"/>
      <c r="B206" s="38"/>
      <c r="C206" s="181" t="s">
        <v>1264</v>
      </c>
      <c r="D206" s="181" t="s">
        <v>199</v>
      </c>
      <c r="E206" s="182" t="s">
        <v>5624</v>
      </c>
      <c r="F206" s="183" t="s">
        <v>5625</v>
      </c>
      <c r="G206" s="184" t="s">
        <v>4365</v>
      </c>
      <c r="H206" s="185">
        <v>2</v>
      </c>
      <c r="I206" s="186"/>
      <c r="J206" s="187">
        <f t="shared" si="60"/>
        <v>0</v>
      </c>
      <c r="K206" s="183" t="s">
        <v>28</v>
      </c>
      <c r="L206" s="42"/>
      <c r="M206" s="188" t="s">
        <v>28</v>
      </c>
      <c r="N206" s="189" t="s">
        <v>45</v>
      </c>
      <c r="O206" s="67"/>
      <c r="P206" s="190">
        <f t="shared" si="61"/>
        <v>0</v>
      </c>
      <c r="Q206" s="190">
        <v>0</v>
      </c>
      <c r="R206" s="190">
        <f t="shared" si="62"/>
        <v>0</v>
      </c>
      <c r="S206" s="190">
        <v>0</v>
      </c>
      <c r="T206" s="191">
        <f t="shared" si="63"/>
        <v>0</v>
      </c>
      <c r="U206" s="37"/>
      <c r="V206" s="37"/>
      <c r="W206" s="37"/>
      <c r="X206" s="37"/>
      <c r="Y206" s="37"/>
      <c r="Z206" s="37"/>
      <c r="AA206" s="37"/>
      <c r="AB206" s="37"/>
      <c r="AC206" s="37"/>
      <c r="AD206" s="37"/>
      <c r="AE206" s="37"/>
      <c r="AR206" s="192" t="s">
        <v>283</v>
      </c>
      <c r="AT206" s="192" t="s">
        <v>199</v>
      </c>
      <c r="AU206" s="192" t="s">
        <v>160</v>
      </c>
      <c r="AY206" s="20" t="s">
        <v>197</v>
      </c>
      <c r="BE206" s="193">
        <f t="shared" si="64"/>
        <v>0</v>
      </c>
      <c r="BF206" s="193">
        <f t="shared" si="65"/>
        <v>0</v>
      </c>
      <c r="BG206" s="193">
        <f t="shared" si="66"/>
        <v>0</v>
      </c>
      <c r="BH206" s="193">
        <f t="shared" si="67"/>
        <v>0</v>
      </c>
      <c r="BI206" s="193">
        <f t="shared" si="68"/>
        <v>0</v>
      </c>
      <c r="BJ206" s="20" t="s">
        <v>82</v>
      </c>
      <c r="BK206" s="193">
        <f t="shared" si="69"/>
        <v>0</v>
      </c>
      <c r="BL206" s="20" t="s">
        <v>283</v>
      </c>
      <c r="BM206" s="192" t="s">
        <v>1910</v>
      </c>
    </row>
    <row r="207" spans="1:65" s="2" customFormat="1" ht="16.5" customHeight="1">
      <c r="A207" s="37"/>
      <c r="B207" s="38"/>
      <c r="C207" s="181" t="s">
        <v>1269</v>
      </c>
      <c r="D207" s="181" t="s">
        <v>199</v>
      </c>
      <c r="E207" s="182" t="s">
        <v>5641</v>
      </c>
      <c r="F207" s="183" t="s">
        <v>5642</v>
      </c>
      <c r="G207" s="184" t="s">
        <v>4365</v>
      </c>
      <c r="H207" s="185">
        <v>1</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1920</v>
      </c>
    </row>
    <row r="208" spans="1:65" s="2" customFormat="1" ht="16.5" customHeight="1">
      <c r="A208" s="37"/>
      <c r="B208" s="38"/>
      <c r="C208" s="181" t="s">
        <v>1274</v>
      </c>
      <c r="D208" s="181" t="s">
        <v>199</v>
      </c>
      <c r="E208" s="182" t="s">
        <v>5643</v>
      </c>
      <c r="F208" s="183" t="s">
        <v>5644</v>
      </c>
      <c r="G208" s="184" t="s">
        <v>4365</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1930</v>
      </c>
    </row>
    <row r="209" spans="1:65" s="2" customFormat="1" ht="33" customHeight="1">
      <c r="A209" s="37"/>
      <c r="B209" s="38"/>
      <c r="C209" s="181" t="s">
        <v>1279</v>
      </c>
      <c r="D209" s="181" t="s">
        <v>199</v>
      </c>
      <c r="E209" s="182" t="s">
        <v>5645</v>
      </c>
      <c r="F209" s="183" t="s">
        <v>5646</v>
      </c>
      <c r="G209" s="184" t="s">
        <v>4365</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1941</v>
      </c>
    </row>
    <row r="210" spans="1:65" s="2" customFormat="1" ht="24.2" customHeight="1">
      <c r="A210" s="37"/>
      <c r="B210" s="38"/>
      <c r="C210" s="181" t="s">
        <v>1359</v>
      </c>
      <c r="D210" s="181" t="s">
        <v>199</v>
      </c>
      <c r="E210" s="182" t="s">
        <v>5647</v>
      </c>
      <c r="F210" s="183" t="s">
        <v>5648</v>
      </c>
      <c r="G210" s="184" t="s">
        <v>4365</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1955</v>
      </c>
    </row>
    <row r="211" spans="1:65" s="2" customFormat="1" ht="16.5" customHeight="1">
      <c r="A211" s="37"/>
      <c r="B211" s="38"/>
      <c r="C211" s="181" t="s">
        <v>1365</v>
      </c>
      <c r="D211" s="181" t="s">
        <v>199</v>
      </c>
      <c r="E211" s="182" t="s">
        <v>5634</v>
      </c>
      <c r="F211" s="183" t="s">
        <v>5635</v>
      </c>
      <c r="G211" s="184" t="s">
        <v>5434</v>
      </c>
      <c r="H211" s="185">
        <v>8</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1969</v>
      </c>
    </row>
    <row r="212" spans="1:65" s="2" customFormat="1" ht="16.5" customHeight="1">
      <c r="A212" s="37"/>
      <c r="B212" s="38"/>
      <c r="C212" s="181" t="s">
        <v>1371</v>
      </c>
      <c r="D212" s="181" t="s">
        <v>199</v>
      </c>
      <c r="E212" s="182" t="s">
        <v>5649</v>
      </c>
      <c r="F212" s="183" t="s">
        <v>5650</v>
      </c>
      <c r="G212" s="184" t="s">
        <v>5434</v>
      </c>
      <c r="H212" s="185">
        <v>10</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1977</v>
      </c>
    </row>
    <row r="213" spans="1:65" s="12" customFormat="1" ht="20.85" customHeight="1">
      <c r="B213" s="165"/>
      <c r="C213" s="166"/>
      <c r="D213" s="167" t="s">
        <v>73</v>
      </c>
      <c r="E213" s="179" t="s">
        <v>5651</v>
      </c>
      <c r="F213" s="179" t="s">
        <v>5651</v>
      </c>
      <c r="G213" s="166"/>
      <c r="H213" s="166"/>
      <c r="I213" s="169"/>
      <c r="J213" s="180">
        <f>BK213</f>
        <v>0</v>
      </c>
      <c r="K213" s="166"/>
      <c r="L213" s="171"/>
      <c r="M213" s="172"/>
      <c r="N213" s="173"/>
      <c r="O213" s="173"/>
      <c r="P213" s="174">
        <f>SUM(P214:P221)</f>
        <v>0</v>
      </c>
      <c r="Q213" s="173"/>
      <c r="R213" s="174">
        <f>SUM(R214:R221)</f>
        <v>0</v>
      </c>
      <c r="S213" s="173"/>
      <c r="T213" s="175">
        <f>SUM(T214:T221)</f>
        <v>0</v>
      </c>
      <c r="AR213" s="176" t="s">
        <v>82</v>
      </c>
      <c r="AT213" s="177" t="s">
        <v>73</v>
      </c>
      <c r="AU213" s="177" t="s">
        <v>84</v>
      </c>
      <c r="AY213" s="176" t="s">
        <v>197</v>
      </c>
      <c r="BK213" s="178">
        <f>SUM(BK214:BK221)</f>
        <v>0</v>
      </c>
    </row>
    <row r="214" spans="1:65" s="2" customFormat="1" ht="16.5" customHeight="1">
      <c r="A214" s="37"/>
      <c r="B214" s="38"/>
      <c r="C214" s="181" t="s">
        <v>1378</v>
      </c>
      <c r="D214" s="181" t="s">
        <v>199</v>
      </c>
      <c r="E214" s="182" t="s">
        <v>5652</v>
      </c>
      <c r="F214" s="183" t="s">
        <v>5653</v>
      </c>
      <c r="G214" s="184" t="s">
        <v>4365</v>
      </c>
      <c r="H214" s="185">
        <v>2</v>
      </c>
      <c r="I214" s="186"/>
      <c r="J214" s="187">
        <f t="shared" ref="J214:J221" si="70">ROUND(I214*H214,2)</f>
        <v>0</v>
      </c>
      <c r="K214" s="183" t="s">
        <v>28</v>
      </c>
      <c r="L214" s="42"/>
      <c r="M214" s="188" t="s">
        <v>28</v>
      </c>
      <c r="N214" s="189" t="s">
        <v>45</v>
      </c>
      <c r="O214" s="67"/>
      <c r="P214" s="190">
        <f t="shared" ref="P214:P221" si="71">O214*H214</f>
        <v>0</v>
      </c>
      <c r="Q214" s="190">
        <v>0</v>
      </c>
      <c r="R214" s="190">
        <f t="shared" ref="R214:R221" si="72">Q214*H214</f>
        <v>0</v>
      </c>
      <c r="S214" s="190">
        <v>0</v>
      </c>
      <c r="T214" s="191">
        <f t="shared" ref="T214:T221" si="73">S214*H214</f>
        <v>0</v>
      </c>
      <c r="U214" s="37"/>
      <c r="V214" s="37"/>
      <c r="W214" s="37"/>
      <c r="X214" s="37"/>
      <c r="Y214" s="37"/>
      <c r="Z214" s="37"/>
      <c r="AA214" s="37"/>
      <c r="AB214" s="37"/>
      <c r="AC214" s="37"/>
      <c r="AD214" s="37"/>
      <c r="AE214" s="37"/>
      <c r="AR214" s="192" t="s">
        <v>283</v>
      </c>
      <c r="AT214" s="192" t="s">
        <v>199</v>
      </c>
      <c r="AU214" s="192" t="s">
        <v>160</v>
      </c>
      <c r="AY214" s="20" t="s">
        <v>197</v>
      </c>
      <c r="BE214" s="193">
        <f t="shared" ref="BE214:BE221" si="74">IF(N214="základní",J214,0)</f>
        <v>0</v>
      </c>
      <c r="BF214" s="193">
        <f t="shared" ref="BF214:BF221" si="75">IF(N214="snížená",J214,0)</f>
        <v>0</v>
      </c>
      <c r="BG214" s="193">
        <f t="shared" ref="BG214:BG221" si="76">IF(N214="zákl. přenesená",J214,0)</f>
        <v>0</v>
      </c>
      <c r="BH214" s="193">
        <f t="shared" ref="BH214:BH221" si="77">IF(N214="sníž. přenesená",J214,0)</f>
        <v>0</v>
      </c>
      <c r="BI214" s="193">
        <f t="shared" ref="BI214:BI221" si="78">IF(N214="nulová",J214,0)</f>
        <v>0</v>
      </c>
      <c r="BJ214" s="20" t="s">
        <v>82</v>
      </c>
      <c r="BK214" s="193">
        <f t="shared" ref="BK214:BK221" si="79">ROUND(I214*H214,2)</f>
        <v>0</v>
      </c>
      <c r="BL214" s="20" t="s">
        <v>283</v>
      </c>
      <c r="BM214" s="192" t="s">
        <v>1990</v>
      </c>
    </row>
    <row r="215" spans="1:65" s="2" customFormat="1" ht="16.5" customHeight="1">
      <c r="A215" s="37"/>
      <c r="B215" s="38"/>
      <c r="C215" s="181" t="s">
        <v>1383</v>
      </c>
      <c r="D215" s="181" t="s">
        <v>199</v>
      </c>
      <c r="E215" s="182" t="s">
        <v>5654</v>
      </c>
      <c r="F215" s="183" t="s">
        <v>5625</v>
      </c>
      <c r="G215" s="184" t="s">
        <v>4365</v>
      </c>
      <c r="H215" s="185">
        <v>2</v>
      </c>
      <c r="I215" s="186"/>
      <c r="J215" s="187">
        <f t="shared" si="70"/>
        <v>0</v>
      </c>
      <c r="K215" s="183" t="s">
        <v>28</v>
      </c>
      <c r="L215" s="42"/>
      <c r="M215" s="188" t="s">
        <v>28</v>
      </c>
      <c r="N215" s="189" t="s">
        <v>45</v>
      </c>
      <c r="O215" s="67"/>
      <c r="P215" s="190">
        <f t="shared" si="71"/>
        <v>0</v>
      </c>
      <c r="Q215" s="190">
        <v>0</v>
      </c>
      <c r="R215" s="190">
        <f t="shared" si="72"/>
        <v>0</v>
      </c>
      <c r="S215" s="190">
        <v>0</v>
      </c>
      <c r="T215" s="191">
        <f t="shared" si="73"/>
        <v>0</v>
      </c>
      <c r="U215" s="37"/>
      <c r="V215" s="37"/>
      <c r="W215" s="37"/>
      <c r="X215" s="37"/>
      <c r="Y215" s="37"/>
      <c r="Z215" s="37"/>
      <c r="AA215" s="37"/>
      <c r="AB215" s="37"/>
      <c r="AC215" s="37"/>
      <c r="AD215" s="37"/>
      <c r="AE215" s="37"/>
      <c r="AR215" s="192" t="s">
        <v>283</v>
      </c>
      <c r="AT215" s="192" t="s">
        <v>199</v>
      </c>
      <c r="AU215" s="192" t="s">
        <v>160</v>
      </c>
      <c r="AY215" s="20" t="s">
        <v>197</v>
      </c>
      <c r="BE215" s="193">
        <f t="shared" si="74"/>
        <v>0</v>
      </c>
      <c r="BF215" s="193">
        <f t="shared" si="75"/>
        <v>0</v>
      </c>
      <c r="BG215" s="193">
        <f t="shared" si="76"/>
        <v>0</v>
      </c>
      <c r="BH215" s="193">
        <f t="shared" si="77"/>
        <v>0</v>
      </c>
      <c r="BI215" s="193">
        <f t="shared" si="78"/>
        <v>0</v>
      </c>
      <c r="BJ215" s="20" t="s">
        <v>82</v>
      </c>
      <c r="BK215" s="193">
        <f t="shared" si="79"/>
        <v>0</v>
      </c>
      <c r="BL215" s="20" t="s">
        <v>283</v>
      </c>
      <c r="BM215" s="192" t="s">
        <v>2027</v>
      </c>
    </row>
    <row r="216" spans="1:65" s="2" customFormat="1" ht="16.5" customHeight="1">
      <c r="A216" s="37"/>
      <c r="B216" s="38"/>
      <c r="C216" s="181" t="s">
        <v>1390</v>
      </c>
      <c r="D216" s="181" t="s">
        <v>199</v>
      </c>
      <c r="E216" s="182" t="s">
        <v>5655</v>
      </c>
      <c r="F216" s="183" t="s">
        <v>5656</v>
      </c>
      <c r="G216" s="184" t="s">
        <v>4365</v>
      </c>
      <c r="H216" s="185">
        <v>1</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2045</v>
      </c>
    </row>
    <row r="217" spans="1:65" s="2" customFormat="1" ht="16.5" customHeight="1">
      <c r="A217" s="37"/>
      <c r="B217" s="38"/>
      <c r="C217" s="181" t="s">
        <v>1399</v>
      </c>
      <c r="D217" s="181" t="s">
        <v>199</v>
      </c>
      <c r="E217" s="182" t="s">
        <v>5657</v>
      </c>
      <c r="F217" s="183" t="s">
        <v>5658</v>
      </c>
      <c r="G217" s="184" t="s">
        <v>4365</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2061</v>
      </c>
    </row>
    <row r="218" spans="1:65" s="2" customFormat="1" ht="33" customHeight="1">
      <c r="A218" s="37"/>
      <c r="B218" s="38"/>
      <c r="C218" s="181" t="s">
        <v>1406</v>
      </c>
      <c r="D218" s="181" t="s">
        <v>199</v>
      </c>
      <c r="E218" s="182" t="s">
        <v>5659</v>
      </c>
      <c r="F218" s="183" t="s">
        <v>5660</v>
      </c>
      <c r="G218" s="184" t="s">
        <v>4365</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2074</v>
      </c>
    </row>
    <row r="219" spans="1:65" s="2" customFormat="1" ht="24.2" customHeight="1">
      <c r="A219" s="37"/>
      <c r="B219" s="38"/>
      <c r="C219" s="181" t="s">
        <v>1411</v>
      </c>
      <c r="D219" s="181" t="s">
        <v>199</v>
      </c>
      <c r="E219" s="182" t="s">
        <v>5661</v>
      </c>
      <c r="F219" s="183" t="s">
        <v>5662</v>
      </c>
      <c r="G219" s="184" t="s">
        <v>4365</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2088</v>
      </c>
    </row>
    <row r="220" spans="1:65" s="2" customFormat="1" ht="16.5" customHeight="1">
      <c r="A220" s="37"/>
      <c r="B220" s="38"/>
      <c r="C220" s="181" t="s">
        <v>1416</v>
      </c>
      <c r="D220" s="181" t="s">
        <v>199</v>
      </c>
      <c r="E220" s="182" t="s">
        <v>5634</v>
      </c>
      <c r="F220" s="183" t="s">
        <v>5635</v>
      </c>
      <c r="G220" s="184" t="s">
        <v>5434</v>
      </c>
      <c r="H220" s="185">
        <v>8</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2103</v>
      </c>
    </row>
    <row r="221" spans="1:65" s="2" customFormat="1" ht="16.5" customHeight="1">
      <c r="A221" s="37"/>
      <c r="B221" s="38"/>
      <c r="C221" s="181" t="s">
        <v>1423</v>
      </c>
      <c r="D221" s="181" t="s">
        <v>199</v>
      </c>
      <c r="E221" s="182" t="s">
        <v>5663</v>
      </c>
      <c r="F221" s="183" t="s">
        <v>5664</v>
      </c>
      <c r="G221" s="184" t="s">
        <v>5434</v>
      </c>
      <c r="H221" s="185">
        <v>10</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2115</v>
      </c>
    </row>
    <row r="222" spans="1:65" s="12" customFormat="1" ht="20.85" customHeight="1">
      <c r="B222" s="165"/>
      <c r="C222" s="166"/>
      <c r="D222" s="167" t="s">
        <v>73</v>
      </c>
      <c r="E222" s="179" t="s">
        <v>5113</v>
      </c>
      <c r="F222" s="179" t="s">
        <v>5665</v>
      </c>
      <c r="G222" s="166"/>
      <c r="H222" s="166"/>
      <c r="I222" s="169"/>
      <c r="J222" s="180">
        <f>BK222</f>
        <v>0</v>
      </c>
      <c r="K222" s="166"/>
      <c r="L222" s="171"/>
      <c r="M222" s="172"/>
      <c r="N222" s="173"/>
      <c r="O222" s="173"/>
      <c r="P222" s="174">
        <f>SUM(P223:P224)</f>
        <v>0</v>
      </c>
      <c r="Q222" s="173"/>
      <c r="R222" s="174">
        <f>SUM(R223:R224)</f>
        <v>0</v>
      </c>
      <c r="S222" s="173"/>
      <c r="T222" s="175">
        <f>SUM(T223:T224)</f>
        <v>0</v>
      </c>
      <c r="AR222" s="176" t="s">
        <v>82</v>
      </c>
      <c r="AT222" s="177" t="s">
        <v>73</v>
      </c>
      <c r="AU222" s="177" t="s">
        <v>84</v>
      </c>
      <c r="AY222" s="176" t="s">
        <v>197</v>
      </c>
      <c r="BK222" s="178">
        <f>SUM(BK223:BK224)</f>
        <v>0</v>
      </c>
    </row>
    <row r="223" spans="1:65" s="2" customFormat="1" ht="16.5" customHeight="1">
      <c r="A223" s="37"/>
      <c r="B223" s="38"/>
      <c r="C223" s="181" t="s">
        <v>1428</v>
      </c>
      <c r="D223" s="181" t="s">
        <v>199</v>
      </c>
      <c r="E223" s="182" t="s">
        <v>5666</v>
      </c>
      <c r="F223" s="183" t="s">
        <v>5667</v>
      </c>
      <c r="G223" s="184" t="s">
        <v>1591</v>
      </c>
      <c r="H223" s="185">
        <v>1</v>
      </c>
      <c r="I223" s="186"/>
      <c r="J223" s="187">
        <f>ROUND(I223*H223,2)</f>
        <v>0</v>
      </c>
      <c r="K223" s="183" t="s">
        <v>28</v>
      </c>
      <c r="L223" s="42"/>
      <c r="M223" s="188" t="s">
        <v>28</v>
      </c>
      <c r="N223" s="189" t="s">
        <v>45</v>
      </c>
      <c r="O223" s="67"/>
      <c r="P223" s="190">
        <f>O223*H223</f>
        <v>0</v>
      </c>
      <c r="Q223" s="190">
        <v>0</v>
      </c>
      <c r="R223" s="190">
        <f>Q223*H223</f>
        <v>0</v>
      </c>
      <c r="S223" s="190">
        <v>0</v>
      </c>
      <c r="T223" s="191">
        <f>S223*H223</f>
        <v>0</v>
      </c>
      <c r="U223" s="37"/>
      <c r="V223" s="37"/>
      <c r="W223" s="37"/>
      <c r="X223" s="37"/>
      <c r="Y223" s="37"/>
      <c r="Z223" s="37"/>
      <c r="AA223" s="37"/>
      <c r="AB223" s="37"/>
      <c r="AC223" s="37"/>
      <c r="AD223" s="37"/>
      <c r="AE223" s="37"/>
      <c r="AR223" s="192" t="s">
        <v>283</v>
      </c>
      <c r="AT223" s="192" t="s">
        <v>199</v>
      </c>
      <c r="AU223" s="192" t="s">
        <v>160</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283</v>
      </c>
      <c r="BM223" s="192" t="s">
        <v>2128</v>
      </c>
    </row>
    <row r="224" spans="1:65" s="2" customFormat="1" ht="16.5" customHeight="1">
      <c r="A224" s="37"/>
      <c r="B224" s="38"/>
      <c r="C224" s="181" t="s">
        <v>1433</v>
      </c>
      <c r="D224" s="181" t="s">
        <v>199</v>
      </c>
      <c r="E224" s="182" t="s">
        <v>5668</v>
      </c>
      <c r="F224" s="183" t="s">
        <v>5669</v>
      </c>
      <c r="G224" s="184" t="s">
        <v>1591</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2140</v>
      </c>
    </row>
    <row r="225" spans="1:65" s="12" customFormat="1" ht="22.9" customHeight="1">
      <c r="B225" s="165"/>
      <c r="C225" s="166"/>
      <c r="D225" s="167" t="s">
        <v>73</v>
      </c>
      <c r="E225" s="179" t="s">
        <v>5158</v>
      </c>
      <c r="F225" s="179" t="s">
        <v>5670</v>
      </c>
      <c r="G225" s="166"/>
      <c r="H225" s="166"/>
      <c r="I225" s="169"/>
      <c r="J225" s="180">
        <f>BK225</f>
        <v>0</v>
      </c>
      <c r="K225" s="166"/>
      <c r="L225" s="171"/>
      <c r="M225" s="172"/>
      <c r="N225" s="173"/>
      <c r="O225" s="173"/>
      <c r="P225" s="174">
        <f>P226</f>
        <v>0</v>
      </c>
      <c r="Q225" s="173"/>
      <c r="R225" s="174">
        <f>R226</f>
        <v>0</v>
      </c>
      <c r="S225" s="173"/>
      <c r="T225" s="175">
        <f>T226</f>
        <v>0</v>
      </c>
      <c r="AR225" s="176" t="s">
        <v>82</v>
      </c>
      <c r="AT225" s="177" t="s">
        <v>73</v>
      </c>
      <c r="AU225" s="177" t="s">
        <v>82</v>
      </c>
      <c r="AY225" s="176" t="s">
        <v>197</v>
      </c>
      <c r="BK225" s="178">
        <f>BK226</f>
        <v>0</v>
      </c>
    </row>
    <row r="226" spans="1:65" s="2" customFormat="1" ht="16.5" customHeight="1">
      <c r="A226" s="37"/>
      <c r="B226" s="38"/>
      <c r="C226" s="181" t="s">
        <v>1438</v>
      </c>
      <c r="D226" s="181" t="s">
        <v>199</v>
      </c>
      <c r="E226" s="182" t="s">
        <v>5671</v>
      </c>
      <c r="F226" s="183" t="s">
        <v>5672</v>
      </c>
      <c r="G226" s="184" t="s">
        <v>1591</v>
      </c>
      <c r="H226" s="185">
        <v>1</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2153</v>
      </c>
    </row>
    <row r="227" spans="1:65" s="12" customFormat="1" ht="22.9" customHeight="1">
      <c r="B227" s="165"/>
      <c r="C227" s="166"/>
      <c r="D227" s="167" t="s">
        <v>73</v>
      </c>
      <c r="E227" s="179" t="s">
        <v>4854</v>
      </c>
      <c r="F227" s="179" t="s">
        <v>5673</v>
      </c>
      <c r="G227" s="166"/>
      <c r="H227" s="166"/>
      <c r="I227" s="169"/>
      <c r="J227" s="180">
        <f>BK227</f>
        <v>0</v>
      </c>
      <c r="K227" s="166"/>
      <c r="L227" s="171"/>
      <c r="M227" s="172"/>
      <c r="N227" s="173"/>
      <c r="O227" s="173"/>
      <c r="P227" s="174">
        <f>SUM(P228:P229)</f>
        <v>0</v>
      </c>
      <c r="Q227" s="173"/>
      <c r="R227" s="174">
        <f>SUM(R228:R229)</f>
        <v>0</v>
      </c>
      <c r="S227" s="173"/>
      <c r="T227" s="175">
        <f>SUM(T228:T229)</f>
        <v>0</v>
      </c>
      <c r="AR227" s="176" t="s">
        <v>82</v>
      </c>
      <c r="AT227" s="177" t="s">
        <v>73</v>
      </c>
      <c r="AU227" s="177" t="s">
        <v>82</v>
      </c>
      <c r="AY227" s="176" t="s">
        <v>197</v>
      </c>
      <c r="BK227" s="178">
        <f>SUM(BK228:BK229)</f>
        <v>0</v>
      </c>
    </row>
    <row r="228" spans="1:65" s="2" customFormat="1" ht="16.5" customHeight="1">
      <c r="A228" s="37"/>
      <c r="B228" s="38"/>
      <c r="C228" s="181" t="s">
        <v>1443</v>
      </c>
      <c r="D228" s="181" t="s">
        <v>199</v>
      </c>
      <c r="E228" s="182" t="s">
        <v>5674</v>
      </c>
      <c r="F228" s="183" t="s">
        <v>5675</v>
      </c>
      <c r="G228" s="184" t="s">
        <v>1591</v>
      </c>
      <c r="H228" s="185">
        <v>1</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2163</v>
      </c>
    </row>
    <row r="229" spans="1:65" s="2" customFormat="1" ht="16.5" customHeight="1">
      <c r="A229" s="37"/>
      <c r="B229" s="38"/>
      <c r="C229" s="181" t="s">
        <v>1451</v>
      </c>
      <c r="D229" s="181" t="s">
        <v>199</v>
      </c>
      <c r="E229" s="182" t="s">
        <v>5676</v>
      </c>
      <c r="F229" s="183" t="s">
        <v>5677</v>
      </c>
      <c r="G229" s="184" t="s">
        <v>1591</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2173</v>
      </c>
    </row>
    <row r="230" spans="1:65" s="12" customFormat="1" ht="22.9" customHeight="1">
      <c r="B230" s="165"/>
      <c r="C230" s="166"/>
      <c r="D230" s="167" t="s">
        <v>73</v>
      </c>
      <c r="E230" s="179" t="s">
        <v>4870</v>
      </c>
      <c r="F230" s="179" t="s">
        <v>4567</v>
      </c>
      <c r="G230" s="166"/>
      <c r="H230" s="166"/>
      <c r="I230" s="169"/>
      <c r="J230" s="180">
        <f>BK230</f>
        <v>0</v>
      </c>
      <c r="K230" s="166"/>
      <c r="L230" s="171"/>
      <c r="M230" s="172"/>
      <c r="N230" s="173"/>
      <c r="O230" s="173"/>
      <c r="P230" s="174">
        <f>SUM(P231:P237)</f>
        <v>0</v>
      </c>
      <c r="Q230" s="173"/>
      <c r="R230" s="174">
        <f>SUM(R231:R237)</f>
        <v>0</v>
      </c>
      <c r="S230" s="173"/>
      <c r="T230" s="175">
        <f>SUM(T231:T237)</f>
        <v>0</v>
      </c>
      <c r="AR230" s="176" t="s">
        <v>82</v>
      </c>
      <c r="AT230" s="177" t="s">
        <v>73</v>
      </c>
      <c r="AU230" s="177" t="s">
        <v>82</v>
      </c>
      <c r="AY230" s="176" t="s">
        <v>197</v>
      </c>
      <c r="BK230" s="178">
        <f>SUM(BK231:BK237)</f>
        <v>0</v>
      </c>
    </row>
    <row r="231" spans="1:65" s="2" customFormat="1" ht="16.5" customHeight="1">
      <c r="A231" s="37"/>
      <c r="B231" s="38"/>
      <c r="C231" s="181" t="s">
        <v>1459</v>
      </c>
      <c r="D231" s="181" t="s">
        <v>199</v>
      </c>
      <c r="E231" s="182" t="s">
        <v>5678</v>
      </c>
      <c r="F231" s="183" t="s">
        <v>5679</v>
      </c>
      <c r="G231" s="184" t="s">
        <v>4365</v>
      </c>
      <c r="H231" s="185">
        <v>1</v>
      </c>
      <c r="I231" s="186"/>
      <c r="J231" s="187">
        <f t="shared" ref="J231:J237" si="80">ROUND(I231*H231,2)</f>
        <v>0</v>
      </c>
      <c r="K231" s="183" t="s">
        <v>28</v>
      </c>
      <c r="L231" s="42"/>
      <c r="M231" s="188" t="s">
        <v>28</v>
      </c>
      <c r="N231" s="189" t="s">
        <v>45</v>
      </c>
      <c r="O231" s="67"/>
      <c r="P231" s="190">
        <f t="shared" ref="P231:P237" si="81">O231*H231</f>
        <v>0</v>
      </c>
      <c r="Q231" s="190">
        <v>0</v>
      </c>
      <c r="R231" s="190">
        <f t="shared" ref="R231:R237" si="82">Q231*H231</f>
        <v>0</v>
      </c>
      <c r="S231" s="190">
        <v>0</v>
      </c>
      <c r="T231" s="191">
        <f t="shared" ref="T231:T237" si="83">S231*H231</f>
        <v>0</v>
      </c>
      <c r="U231" s="37"/>
      <c r="V231" s="37"/>
      <c r="W231" s="37"/>
      <c r="X231" s="37"/>
      <c r="Y231" s="37"/>
      <c r="Z231" s="37"/>
      <c r="AA231" s="37"/>
      <c r="AB231" s="37"/>
      <c r="AC231" s="37"/>
      <c r="AD231" s="37"/>
      <c r="AE231" s="37"/>
      <c r="AR231" s="192" t="s">
        <v>283</v>
      </c>
      <c r="AT231" s="192" t="s">
        <v>199</v>
      </c>
      <c r="AU231" s="192" t="s">
        <v>84</v>
      </c>
      <c r="AY231" s="20" t="s">
        <v>197</v>
      </c>
      <c r="BE231" s="193">
        <f t="shared" ref="BE231:BE237" si="84">IF(N231="základní",J231,0)</f>
        <v>0</v>
      </c>
      <c r="BF231" s="193">
        <f t="shared" ref="BF231:BF237" si="85">IF(N231="snížená",J231,0)</f>
        <v>0</v>
      </c>
      <c r="BG231" s="193">
        <f t="shared" ref="BG231:BG237" si="86">IF(N231="zákl. přenesená",J231,0)</f>
        <v>0</v>
      </c>
      <c r="BH231" s="193">
        <f t="shared" ref="BH231:BH237" si="87">IF(N231="sníž. přenesená",J231,0)</f>
        <v>0</v>
      </c>
      <c r="BI231" s="193">
        <f t="shared" ref="BI231:BI237" si="88">IF(N231="nulová",J231,0)</f>
        <v>0</v>
      </c>
      <c r="BJ231" s="20" t="s">
        <v>82</v>
      </c>
      <c r="BK231" s="193">
        <f t="shared" ref="BK231:BK237" si="89">ROUND(I231*H231,2)</f>
        <v>0</v>
      </c>
      <c r="BL231" s="20" t="s">
        <v>283</v>
      </c>
      <c r="BM231" s="192" t="s">
        <v>2183</v>
      </c>
    </row>
    <row r="232" spans="1:65" s="2" customFormat="1" ht="16.5" customHeight="1">
      <c r="A232" s="37"/>
      <c r="B232" s="38"/>
      <c r="C232" s="181" t="s">
        <v>1469</v>
      </c>
      <c r="D232" s="181" t="s">
        <v>199</v>
      </c>
      <c r="E232" s="182" t="s">
        <v>5680</v>
      </c>
      <c r="F232" s="183" t="s">
        <v>5681</v>
      </c>
      <c r="G232" s="184" t="s">
        <v>1591</v>
      </c>
      <c r="H232" s="185">
        <v>1</v>
      </c>
      <c r="I232" s="186"/>
      <c r="J232" s="187">
        <f t="shared" si="80"/>
        <v>0</v>
      </c>
      <c r="K232" s="183" t="s">
        <v>28</v>
      </c>
      <c r="L232" s="42"/>
      <c r="M232" s="188" t="s">
        <v>28</v>
      </c>
      <c r="N232" s="189" t="s">
        <v>45</v>
      </c>
      <c r="O232" s="67"/>
      <c r="P232" s="190">
        <f t="shared" si="81"/>
        <v>0</v>
      </c>
      <c r="Q232" s="190">
        <v>0</v>
      </c>
      <c r="R232" s="190">
        <f t="shared" si="82"/>
        <v>0</v>
      </c>
      <c r="S232" s="190">
        <v>0</v>
      </c>
      <c r="T232" s="191">
        <f t="shared" si="83"/>
        <v>0</v>
      </c>
      <c r="U232" s="37"/>
      <c r="V232" s="37"/>
      <c r="W232" s="37"/>
      <c r="X232" s="37"/>
      <c r="Y232" s="37"/>
      <c r="Z232" s="37"/>
      <c r="AA232" s="37"/>
      <c r="AB232" s="37"/>
      <c r="AC232" s="37"/>
      <c r="AD232" s="37"/>
      <c r="AE232" s="37"/>
      <c r="AR232" s="192" t="s">
        <v>283</v>
      </c>
      <c r="AT232" s="192" t="s">
        <v>199</v>
      </c>
      <c r="AU232" s="192" t="s">
        <v>84</v>
      </c>
      <c r="AY232" s="20" t="s">
        <v>197</v>
      </c>
      <c r="BE232" s="193">
        <f t="shared" si="84"/>
        <v>0</v>
      </c>
      <c r="BF232" s="193">
        <f t="shared" si="85"/>
        <v>0</v>
      </c>
      <c r="BG232" s="193">
        <f t="shared" si="86"/>
        <v>0</v>
      </c>
      <c r="BH232" s="193">
        <f t="shared" si="87"/>
        <v>0</v>
      </c>
      <c r="BI232" s="193">
        <f t="shared" si="88"/>
        <v>0</v>
      </c>
      <c r="BJ232" s="20" t="s">
        <v>82</v>
      </c>
      <c r="BK232" s="193">
        <f t="shared" si="89"/>
        <v>0</v>
      </c>
      <c r="BL232" s="20" t="s">
        <v>283</v>
      </c>
      <c r="BM232" s="192" t="s">
        <v>2198</v>
      </c>
    </row>
    <row r="233" spans="1:65" s="2" customFormat="1" ht="16.5" customHeight="1">
      <c r="A233" s="37"/>
      <c r="B233" s="38"/>
      <c r="C233" s="181" t="s">
        <v>1474</v>
      </c>
      <c r="D233" s="181" t="s">
        <v>199</v>
      </c>
      <c r="E233" s="182" t="s">
        <v>5682</v>
      </c>
      <c r="F233" s="183" t="s">
        <v>5683</v>
      </c>
      <c r="G233" s="184" t="s">
        <v>409</v>
      </c>
      <c r="H233" s="185">
        <v>11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2211</v>
      </c>
    </row>
    <row r="234" spans="1:65" s="2" customFormat="1" ht="24.2" customHeight="1">
      <c r="A234" s="37"/>
      <c r="B234" s="38"/>
      <c r="C234" s="181" t="s">
        <v>1490</v>
      </c>
      <c r="D234" s="181" t="s">
        <v>199</v>
      </c>
      <c r="E234" s="182" t="s">
        <v>5684</v>
      </c>
      <c r="F234" s="183" t="s">
        <v>5685</v>
      </c>
      <c r="G234" s="184" t="s">
        <v>1591</v>
      </c>
      <c r="H234" s="185">
        <v>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2222</v>
      </c>
    </row>
    <row r="235" spans="1:65" s="2" customFormat="1" ht="16.5" customHeight="1">
      <c r="A235" s="37"/>
      <c r="B235" s="38"/>
      <c r="C235" s="181" t="s">
        <v>1495</v>
      </c>
      <c r="D235" s="181" t="s">
        <v>199</v>
      </c>
      <c r="E235" s="182" t="s">
        <v>5686</v>
      </c>
      <c r="F235" s="183" t="s">
        <v>5687</v>
      </c>
      <c r="G235" s="184" t="s">
        <v>1591</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2233</v>
      </c>
    </row>
    <row r="236" spans="1:65" s="2" customFormat="1" ht="16.5" customHeight="1">
      <c r="A236" s="37"/>
      <c r="B236" s="38"/>
      <c r="C236" s="181" t="s">
        <v>1503</v>
      </c>
      <c r="D236" s="181" t="s">
        <v>199</v>
      </c>
      <c r="E236" s="182" t="s">
        <v>5688</v>
      </c>
      <c r="F236" s="183" t="s">
        <v>5689</v>
      </c>
      <c r="G236" s="184" t="s">
        <v>428</v>
      </c>
      <c r="H236" s="185">
        <v>5</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2246</v>
      </c>
    </row>
    <row r="237" spans="1:65" s="2" customFormat="1" ht="16.5" customHeight="1">
      <c r="A237" s="37"/>
      <c r="B237" s="38"/>
      <c r="C237" s="181" t="s">
        <v>1510</v>
      </c>
      <c r="D237" s="181" t="s">
        <v>199</v>
      </c>
      <c r="E237" s="182" t="s">
        <v>5690</v>
      </c>
      <c r="F237" s="183" t="s">
        <v>5691</v>
      </c>
      <c r="G237" s="184" t="s">
        <v>1591</v>
      </c>
      <c r="H237" s="185">
        <v>1</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2258</v>
      </c>
    </row>
    <row r="238" spans="1:65" s="12" customFormat="1" ht="25.9" customHeight="1">
      <c r="B238" s="165"/>
      <c r="C238" s="166"/>
      <c r="D238" s="167" t="s">
        <v>73</v>
      </c>
      <c r="E238" s="168" t="s">
        <v>5692</v>
      </c>
      <c r="F238" s="168" t="s">
        <v>5693</v>
      </c>
      <c r="G238" s="166"/>
      <c r="H238" s="166"/>
      <c r="I238" s="169"/>
      <c r="J238" s="170">
        <f>BK238</f>
        <v>0</v>
      </c>
      <c r="K238" s="166"/>
      <c r="L238" s="171"/>
      <c r="M238" s="172"/>
      <c r="N238" s="173"/>
      <c r="O238" s="173"/>
      <c r="P238" s="174">
        <f>P239</f>
        <v>0</v>
      </c>
      <c r="Q238" s="173"/>
      <c r="R238" s="174">
        <f>R239</f>
        <v>0</v>
      </c>
      <c r="S238" s="173"/>
      <c r="T238" s="175">
        <f>T239</f>
        <v>0</v>
      </c>
      <c r="AR238" s="176" t="s">
        <v>82</v>
      </c>
      <c r="AT238" s="177" t="s">
        <v>73</v>
      </c>
      <c r="AU238" s="177" t="s">
        <v>74</v>
      </c>
      <c r="AY238" s="176" t="s">
        <v>197</v>
      </c>
      <c r="BK238" s="178">
        <f>BK239</f>
        <v>0</v>
      </c>
    </row>
    <row r="239" spans="1:65" s="2" customFormat="1" ht="16.5" customHeight="1">
      <c r="A239" s="37"/>
      <c r="B239" s="38"/>
      <c r="C239" s="181" t="s">
        <v>1520</v>
      </c>
      <c r="D239" s="181" t="s">
        <v>199</v>
      </c>
      <c r="E239" s="182" t="s">
        <v>5694</v>
      </c>
      <c r="F239" s="183" t="s">
        <v>5695</v>
      </c>
      <c r="G239" s="184" t="s">
        <v>1591</v>
      </c>
      <c r="H239" s="185">
        <v>1</v>
      </c>
      <c r="I239" s="186"/>
      <c r="J239" s="187">
        <f>ROUND(I239*H239,2)</f>
        <v>0</v>
      </c>
      <c r="K239" s="183" t="s">
        <v>28</v>
      </c>
      <c r="L239" s="42"/>
      <c r="M239" s="266" t="s">
        <v>28</v>
      </c>
      <c r="N239" s="267" t="s">
        <v>45</v>
      </c>
      <c r="O239" s="264"/>
      <c r="P239" s="268">
        <f>O239*H239</f>
        <v>0</v>
      </c>
      <c r="Q239" s="268">
        <v>0</v>
      </c>
      <c r="R239" s="268">
        <f>Q239*H239</f>
        <v>0</v>
      </c>
      <c r="S239" s="268">
        <v>0</v>
      </c>
      <c r="T239" s="269">
        <f>S239*H239</f>
        <v>0</v>
      </c>
      <c r="U239" s="37"/>
      <c r="V239" s="37"/>
      <c r="W239" s="37"/>
      <c r="X239" s="37"/>
      <c r="Y239" s="37"/>
      <c r="Z239" s="37"/>
      <c r="AA239" s="37"/>
      <c r="AB239" s="37"/>
      <c r="AC239" s="37"/>
      <c r="AD239" s="37"/>
      <c r="AE239" s="37"/>
      <c r="AR239" s="192" t="s">
        <v>283</v>
      </c>
      <c r="AT239" s="192" t="s">
        <v>199</v>
      </c>
      <c r="AU239" s="192" t="s">
        <v>82</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2268</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nn9r6OFRXW0SWZBoOEO4LcFIMHr1zvo7NmRpZ1RybnmPIogpGI2GhGfwWzgGPLC/Qfik/0rbYPVzBVpFXb/Q/A==" saltValue="y/5HrcTz0voLU2aGvjpiJrQVh1/pG0VRP6XTYuHFcrE1VEDQn3zHtNgLesOCq5Kidrt5ZiwQQnXU7/33iIA7Ug==" spinCount="100000" sheet="1" objects="1" scenarios="1" formatColumns="0" formatRows="0" autoFilter="0"/>
  <autoFilter ref="C103:K239"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5696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5697</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5698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5699</v>
      </c>
      <c r="E64" s="146"/>
      <c r="F64" s="146"/>
      <c r="G64" s="146"/>
      <c r="H64" s="146"/>
      <c r="I64" s="146"/>
      <c r="J64" s="147">
        <f>J100</f>
        <v>0</v>
      </c>
      <c r="K64" s="144"/>
      <c r="L64" s="148"/>
    </row>
    <row r="65" spans="1:31" s="10" customFormat="1" ht="19.899999999999999" customHeight="1">
      <c r="B65" s="149"/>
      <c r="C65" s="100"/>
      <c r="D65" s="150" t="s">
        <v>5700</v>
      </c>
      <c r="E65" s="151"/>
      <c r="F65" s="151"/>
      <c r="G65" s="151"/>
      <c r="H65" s="151"/>
      <c r="I65" s="151"/>
      <c r="J65" s="152">
        <f>J101</f>
        <v>0</v>
      </c>
      <c r="K65" s="100"/>
      <c r="L65" s="153"/>
    </row>
    <row r="66" spans="1:31" s="10" customFormat="1" ht="19.899999999999999" customHeight="1">
      <c r="B66" s="149"/>
      <c r="C66" s="100"/>
      <c r="D66" s="150" t="s">
        <v>5701</v>
      </c>
      <c r="E66" s="151"/>
      <c r="F66" s="151"/>
      <c r="G66" s="151"/>
      <c r="H66" s="151"/>
      <c r="I66" s="151"/>
      <c r="J66" s="152">
        <f>J108</f>
        <v>0</v>
      </c>
      <c r="K66" s="100"/>
      <c r="L66" s="153"/>
    </row>
    <row r="67" spans="1:31" s="10" customFormat="1" ht="19.899999999999999" customHeight="1">
      <c r="B67" s="149"/>
      <c r="C67" s="100"/>
      <c r="D67" s="150" t="s">
        <v>5702</v>
      </c>
      <c r="E67" s="151"/>
      <c r="F67" s="151"/>
      <c r="G67" s="151"/>
      <c r="H67" s="151"/>
      <c r="I67" s="151"/>
      <c r="J67" s="152">
        <f>J117</f>
        <v>0</v>
      </c>
      <c r="K67" s="100"/>
      <c r="L67" s="153"/>
    </row>
    <row r="68" spans="1:31" s="10" customFormat="1" ht="19.899999999999999" customHeight="1">
      <c r="B68" s="149"/>
      <c r="C68" s="100"/>
      <c r="D68" s="150" t="s">
        <v>5703</v>
      </c>
      <c r="E68" s="151"/>
      <c r="F68" s="151"/>
      <c r="G68" s="151"/>
      <c r="H68" s="151"/>
      <c r="I68" s="151"/>
      <c r="J68" s="152">
        <f>J124</f>
        <v>0</v>
      </c>
      <c r="K68" s="100"/>
      <c r="L68" s="153"/>
    </row>
    <row r="69" spans="1:31" s="10" customFormat="1" ht="19.899999999999999" customHeight="1">
      <c r="B69" s="149"/>
      <c r="C69" s="100"/>
      <c r="D69" s="150" t="s">
        <v>5704</v>
      </c>
      <c r="E69" s="151"/>
      <c r="F69" s="151"/>
      <c r="G69" s="151"/>
      <c r="H69" s="151"/>
      <c r="I69" s="151"/>
      <c r="J69" s="152">
        <f>J133</f>
        <v>0</v>
      </c>
      <c r="K69" s="100"/>
      <c r="L69" s="153"/>
    </row>
    <row r="70" spans="1:31" s="10" customFormat="1" ht="19.899999999999999" customHeight="1">
      <c r="B70" s="149"/>
      <c r="C70" s="100"/>
      <c r="D70" s="150" t="s">
        <v>5705</v>
      </c>
      <c r="E70" s="151"/>
      <c r="F70" s="151"/>
      <c r="G70" s="151"/>
      <c r="H70" s="151"/>
      <c r="I70" s="151"/>
      <c r="J70" s="152">
        <f>J135</f>
        <v>0</v>
      </c>
      <c r="K70" s="100"/>
      <c r="L70" s="153"/>
    </row>
    <row r="71" spans="1:31" s="10" customFormat="1" ht="19.899999999999999" customHeight="1">
      <c r="B71" s="149"/>
      <c r="C71" s="100"/>
      <c r="D71" s="150" t="s">
        <v>5706</v>
      </c>
      <c r="E71" s="151"/>
      <c r="F71" s="151"/>
      <c r="G71" s="151"/>
      <c r="H71" s="151"/>
      <c r="I71" s="151"/>
      <c r="J71" s="152">
        <f>J138</f>
        <v>0</v>
      </c>
      <c r="K71" s="100"/>
      <c r="L71" s="153"/>
    </row>
    <row r="72" spans="1:31" s="9" customFormat="1" ht="24.95" customHeight="1">
      <c r="B72" s="143"/>
      <c r="C72" s="144"/>
      <c r="D72" s="145" t="s">
        <v>5707</v>
      </c>
      <c r="E72" s="146"/>
      <c r="F72" s="146"/>
      <c r="G72" s="146"/>
      <c r="H72" s="146"/>
      <c r="I72" s="146"/>
      <c r="J72" s="147">
        <f>J142</f>
        <v>0</v>
      </c>
      <c r="K72" s="144"/>
      <c r="L72" s="148"/>
    </row>
    <row r="73" spans="1:31" s="10" customFormat="1" ht="19.899999999999999" customHeight="1">
      <c r="B73" s="149"/>
      <c r="C73" s="100"/>
      <c r="D73" s="150" t="s">
        <v>5708</v>
      </c>
      <c r="E73" s="151"/>
      <c r="F73" s="151"/>
      <c r="G73" s="151"/>
      <c r="H73" s="151"/>
      <c r="I73" s="151"/>
      <c r="J73" s="152">
        <f>J143</f>
        <v>0</v>
      </c>
      <c r="K73" s="100"/>
      <c r="L73" s="153"/>
    </row>
    <row r="74" spans="1:31" s="10" customFormat="1" ht="19.899999999999999" customHeight="1">
      <c r="B74" s="149"/>
      <c r="C74" s="100"/>
      <c r="D74" s="150" t="s">
        <v>5709</v>
      </c>
      <c r="E74" s="151"/>
      <c r="F74" s="151"/>
      <c r="G74" s="151"/>
      <c r="H74" s="151"/>
      <c r="I74" s="151"/>
      <c r="J74" s="152">
        <f>J151</f>
        <v>0</v>
      </c>
      <c r="K74" s="100"/>
      <c r="L74" s="153"/>
    </row>
    <row r="75" spans="1:31" s="10" customFormat="1" ht="19.899999999999999" customHeight="1">
      <c r="B75" s="149"/>
      <c r="C75" s="100"/>
      <c r="D75" s="150" t="s">
        <v>5710</v>
      </c>
      <c r="E75" s="151"/>
      <c r="F75" s="151"/>
      <c r="G75" s="151"/>
      <c r="H75" s="151"/>
      <c r="I75" s="151"/>
      <c r="J75" s="152">
        <f>J163</f>
        <v>0</v>
      </c>
      <c r="K75" s="100"/>
      <c r="L75" s="153"/>
    </row>
    <row r="76" spans="1:31" s="10" customFormat="1" ht="19.899999999999999" customHeight="1">
      <c r="B76" s="149"/>
      <c r="C76" s="100"/>
      <c r="D76" s="150" t="s">
        <v>5711</v>
      </c>
      <c r="E76" s="151"/>
      <c r="F76" s="151"/>
      <c r="G76" s="151"/>
      <c r="H76" s="151"/>
      <c r="I76" s="151"/>
      <c r="J76" s="152">
        <f>J172</f>
        <v>0</v>
      </c>
      <c r="K76" s="100"/>
      <c r="L76" s="153"/>
    </row>
    <row r="77" spans="1:31" s="10" customFormat="1" ht="19.899999999999999" customHeight="1">
      <c r="B77" s="149"/>
      <c r="C77" s="100"/>
      <c r="D77" s="150" t="s">
        <v>5712</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6. 3. 2025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5713</v>
      </c>
      <c r="F100" s="168" t="s">
        <v>5714</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4146</v>
      </c>
      <c r="F101" s="179" t="s">
        <v>5715</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5716</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5717</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5718</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5719</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5720</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5721</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4244</v>
      </c>
      <c r="F108" s="179" t="s">
        <v>5722</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5723</v>
      </c>
      <c r="G109" s="184" t="s">
        <v>4365</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5724</v>
      </c>
      <c r="G110" s="184" t="s">
        <v>4365</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5725</v>
      </c>
      <c r="G111" s="184" t="s">
        <v>4365</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5726</v>
      </c>
      <c r="G112" s="184" t="s">
        <v>4365</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5727</v>
      </c>
      <c r="G113" s="184" t="s">
        <v>4365</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5728</v>
      </c>
      <c r="G114" s="184" t="s">
        <v>4365</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5729</v>
      </c>
      <c r="G115" s="184" t="s">
        <v>4365</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5730</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4333</v>
      </c>
      <c r="F117" s="179" t="s">
        <v>5731</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5732</v>
      </c>
      <c r="G118" s="184" t="s">
        <v>4365</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5733</v>
      </c>
      <c r="G119" s="184" t="s">
        <v>4365</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5734</v>
      </c>
      <c r="G120" s="184" t="s">
        <v>4365</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5735</v>
      </c>
      <c r="G121" s="184" t="s">
        <v>4365</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5736</v>
      </c>
      <c r="G122" s="184" t="s">
        <v>4365</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5737</v>
      </c>
      <c r="G123" s="184" t="s">
        <v>4365</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4737</v>
      </c>
      <c r="F124" s="179" t="s">
        <v>5738</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5717</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5718</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5739</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5740</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5741</v>
      </c>
      <c r="G129" s="184" t="s">
        <v>4365</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5742</v>
      </c>
      <c r="G130" s="184" t="s">
        <v>4365</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5743</v>
      </c>
      <c r="G131" s="184" t="s">
        <v>4365</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5744</v>
      </c>
      <c r="G132" s="184" t="s">
        <v>4365</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4749</v>
      </c>
      <c r="F133" s="179" t="s">
        <v>5745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5746</v>
      </c>
      <c r="G134" s="184" t="s">
        <v>4365</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4769</v>
      </c>
      <c r="F135" s="179" t="s">
        <v>5747</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5748</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1047</v>
      </c>
    </row>
    <row r="137" spans="1:65" s="2" customFormat="1" ht="16.5" customHeight="1">
      <c r="A137" s="37"/>
      <c r="B137" s="38"/>
      <c r="C137" s="181" t="s">
        <v>360</v>
      </c>
      <c r="D137" s="181" t="s">
        <v>199</v>
      </c>
      <c r="E137" s="182" t="s">
        <v>360</v>
      </c>
      <c r="F137" s="183" t="s">
        <v>5749</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1064</v>
      </c>
    </row>
    <row r="138" spans="1:65" s="12" customFormat="1" ht="22.9" customHeight="1">
      <c r="B138" s="165"/>
      <c r="C138" s="166"/>
      <c r="D138" s="167" t="s">
        <v>73</v>
      </c>
      <c r="E138" s="179" t="s">
        <v>4775</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5750</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5751</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1122</v>
      </c>
    </row>
    <row r="141" spans="1:65" s="2" customFormat="1" ht="16.5" customHeight="1">
      <c r="A141" s="37"/>
      <c r="B141" s="38"/>
      <c r="C141" s="181" t="s">
        <v>375</v>
      </c>
      <c r="D141" s="181" t="s">
        <v>199</v>
      </c>
      <c r="E141" s="182" t="s">
        <v>375</v>
      </c>
      <c r="F141" s="183" t="s">
        <v>5752</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1146</v>
      </c>
    </row>
    <row r="142" spans="1:65" s="12" customFormat="1" ht="25.9" customHeight="1">
      <c r="B142" s="165"/>
      <c r="C142" s="166"/>
      <c r="D142" s="167" t="s">
        <v>73</v>
      </c>
      <c r="E142" s="168" t="s">
        <v>213</v>
      </c>
      <c r="F142" s="168" t="s">
        <v>5753</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4787</v>
      </c>
      <c r="F143" s="179" t="s">
        <v>5754</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5755</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1168</v>
      </c>
    </row>
    <row r="145" spans="1:65" s="2" customFormat="1" ht="16.5" customHeight="1">
      <c r="A145" s="37"/>
      <c r="B145" s="38"/>
      <c r="C145" s="181" t="s">
        <v>385</v>
      </c>
      <c r="D145" s="181" t="s">
        <v>199</v>
      </c>
      <c r="E145" s="182" t="s">
        <v>385</v>
      </c>
      <c r="F145" s="183" t="s">
        <v>5756</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1183</v>
      </c>
    </row>
    <row r="146" spans="1:65" s="2" customFormat="1" ht="16.5" customHeight="1">
      <c r="A146" s="37"/>
      <c r="B146" s="38"/>
      <c r="C146" s="181" t="s">
        <v>390</v>
      </c>
      <c r="D146" s="181" t="s">
        <v>199</v>
      </c>
      <c r="E146" s="182" t="s">
        <v>390</v>
      </c>
      <c r="F146" s="183" t="s">
        <v>5757</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1205</v>
      </c>
    </row>
    <row r="147" spans="1:65" s="2" customFormat="1" ht="16.5" customHeight="1">
      <c r="A147" s="37"/>
      <c r="B147" s="38"/>
      <c r="C147" s="181" t="s">
        <v>395</v>
      </c>
      <c r="D147" s="181" t="s">
        <v>199</v>
      </c>
      <c r="E147" s="182" t="s">
        <v>395</v>
      </c>
      <c r="F147" s="183" t="s">
        <v>5758</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1223</v>
      </c>
    </row>
    <row r="148" spans="1:65" s="2" customFormat="1" ht="16.5" customHeight="1">
      <c r="A148" s="37"/>
      <c r="B148" s="38"/>
      <c r="C148" s="181" t="s">
        <v>400</v>
      </c>
      <c r="D148" s="181" t="s">
        <v>199</v>
      </c>
      <c r="E148" s="182" t="s">
        <v>400</v>
      </c>
      <c r="F148" s="183" t="s">
        <v>5759</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1234</v>
      </c>
    </row>
    <row r="149" spans="1:65" s="2" customFormat="1" ht="16.5" customHeight="1">
      <c r="A149" s="37"/>
      <c r="B149" s="38"/>
      <c r="C149" s="181" t="s">
        <v>406</v>
      </c>
      <c r="D149" s="181" t="s">
        <v>199</v>
      </c>
      <c r="E149" s="182" t="s">
        <v>406</v>
      </c>
      <c r="F149" s="183" t="s">
        <v>5760</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1252</v>
      </c>
    </row>
    <row r="150" spans="1:65" s="2" customFormat="1" ht="16.5" customHeight="1">
      <c r="A150" s="37"/>
      <c r="B150" s="38"/>
      <c r="C150" s="181" t="s">
        <v>419</v>
      </c>
      <c r="D150" s="181" t="s">
        <v>199</v>
      </c>
      <c r="E150" s="182" t="s">
        <v>419</v>
      </c>
      <c r="F150" s="183" t="s">
        <v>5761</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1264</v>
      </c>
    </row>
    <row r="151" spans="1:65" s="12" customFormat="1" ht="22.9" customHeight="1">
      <c r="B151" s="165"/>
      <c r="C151" s="166"/>
      <c r="D151" s="167" t="s">
        <v>73</v>
      </c>
      <c r="E151" s="179" t="s">
        <v>4817</v>
      </c>
      <c r="F151" s="179" t="s">
        <v>5762</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5763</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1274</v>
      </c>
    </row>
    <row r="153" spans="1:65" s="2" customFormat="1" ht="16.5" customHeight="1">
      <c r="A153" s="37"/>
      <c r="B153" s="38"/>
      <c r="C153" s="181" t="s">
        <v>433</v>
      </c>
      <c r="D153" s="181" t="s">
        <v>199</v>
      </c>
      <c r="E153" s="182" t="s">
        <v>433</v>
      </c>
      <c r="F153" s="183" t="s">
        <v>5764</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1359</v>
      </c>
    </row>
    <row r="154" spans="1:65" s="2" customFormat="1" ht="16.5" customHeight="1">
      <c r="A154" s="37"/>
      <c r="B154" s="38"/>
      <c r="C154" s="181" t="s">
        <v>439</v>
      </c>
      <c r="D154" s="181" t="s">
        <v>199</v>
      </c>
      <c r="E154" s="182" t="s">
        <v>439</v>
      </c>
      <c r="F154" s="183" t="s">
        <v>5765</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1371</v>
      </c>
    </row>
    <row r="155" spans="1:65" s="2" customFormat="1" ht="16.5" customHeight="1">
      <c r="A155" s="37"/>
      <c r="B155" s="38"/>
      <c r="C155" s="181" t="s">
        <v>445</v>
      </c>
      <c r="D155" s="181" t="s">
        <v>199</v>
      </c>
      <c r="E155" s="182" t="s">
        <v>445</v>
      </c>
      <c r="F155" s="183" t="s">
        <v>5766</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1383</v>
      </c>
    </row>
    <row r="156" spans="1:65" s="2" customFormat="1" ht="16.5" customHeight="1">
      <c r="A156" s="37"/>
      <c r="B156" s="38"/>
      <c r="C156" s="181" t="s">
        <v>451</v>
      </c>
      <c r="D156" s="181" t="s">
        <v>199</v>
      </c>
      <c r="E156" s="182" t="s">
        <v>451</v>
      </c>
      <c r="F156" s="183" t="s">
        <v>5767</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1399</v>
      </c>
    </row>
    <row r="157" spans="1:65" s="2" customFormat="1" ht="16.5" customHeight="1">
      <c r="A157" s="37"/>
      <c r="B157" s="38"/>
      <c r="C157" s="181" t="s">
        <v>457</v>
      </c>
      <c r="D157" s="181" t="s">
        <v>199</v>
      </c>
      <c r="E157" s="182" t="s">
        <v>457</v>
      </c>
      <c r="F157" s="183" t="s">
        <v>5768</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1411</v>
      </c>
    </row>
    <row r="158" spans="1:65" s="2" customFormat="1" ht="16.5" customHeight="1">
      <c r="A158" s="37"/>
      <c r="B158" s="38"/>
      <c r="C158" s="181" t="s">
        <v>463</v>
      </c>
      <c r="D158" s="181" t="s">
        <v>199</v>
      </c>
      <c r="E158" s="182" t="s">
        <v>463</v>
      </c>
      <c r="F158" s="183" t="s">
        <v>5769</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1423</v>
      </c>
    </row>
    <row r="159" spans="1:65" s="2" customFormat="1" ht="16.5" customHeight="1">
      <c r="A159" s="37"/>
      <c r="B159" s="38"/>
      <c r="C159" s="181" t="s">
        <v>470</v>
      </c>
      <c r="D159" s="181" t="s">
        <v>199</v>
      </c>
      <c r="E159" s="182" t="s">
        <v>470</v>
      </c>
      <c r="F159" s="183" t="s">
        <v>5770</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1433</v>
      </c>
    </row>
    <row r="160" spans="1:65" s="2" customFormat="1" ht="16.5" customHeight="1">
      <c r="A160" s="37"/>
      <c r="B160" s="38"/>
      <c r="C160" s="181" t="s">
        <v>476</v>
      </c>
      <c r="D160" s="181" t="s">
        <v>199</v>
      </c>
      <c r="E160" s="182" t="s">
        <v>476</v>
      </c>
      <c r="F160" s="183" t="s">
        <v>5771</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1443</v>
      </c>
    </row>
    <row r="161" spans="1:65" s="2" customFormat="1" ht="16.5" customHeight="1">
      <c r="A161" s="37"/>
      <c r="B161" s="38"/>
      <c r="C161" s="181" t="s">
        <v>482</v>
      </c>
      <c r="D161" s="181" t="s">
        <v>199</v>
      </c>
      <c r="E161" s="182" t="s">
        <v>482</v>
      </c>
      <c r="F161" s="183" t="s">
        <v>5772</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1459</v>
      </c>
    </row>
    <row r="162" spans="1:65" s="2" customFormat="1" ht="16.5" customHeight="1">
      <c r="A162" s="37"/>
      <c r="B162" s="38"/>
      <c r="C162" s="181" t="s">
        <v>489</v>
      </c>
      <c r="D162" s="181" t="s">
        <v>199</v>
      </c>
      <c r="E162" s="182" t="s">
        <v>489</v>
      </c>
      <c r="F162" s="183" t="s">
        <v>5773</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1474</v>
      </c>
    </row>
    <row r="163" spans="1:65" s="12" customFormat="1" ht="22.9" customHeight="1">
      <c r="B163" s="165"/>
      <c r="C163" s="166"/>
      <c r="D163" s="167" t="s">
        <v>73</v>
      </c>
      <c r="E163" s="179" t="s">
        <v>5158</v>
      </c>
      <c r="F163" s="179" t="s">
        <v>5774</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5775</v>
      </c>
      <c r="G164" s="184" t="s">
        <v>4365</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1495</v>
      </c>
    </row>
    <row r="165" spans="1:65" s="2" customFormat="1" ht="16.5" customHeight="1">
      <c r="A165" s="37"/>
      <c r="B165" s="38"/>
      <c r="C165" s="181" t="s">
        <v>500</v>
      </c>
      <c r="D165" s="181" t="s">
        <v>199</v>
      </c>
      <c r="E165" s="182" t="s">
        <v>500</v>
      </c>
      <c r="F165" s="183" t="s">
        <v>5776</v>
      </c>
      <c r="G165" s="184" t="s">
        <v>4365</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1510</v>
      </c>
    </row>
    <row r="166" spans="1:65" s="2" customFormat="1" ht="16.5" customHeight="1">
      <c r="A166" s="37"/>
      <c r="B166" s="38"/>
      <c r="C166" s="181" t="s">
        <v>505</v>
      </c>
      <c r="D166" s="181" t="s">
        <v>199</v>
      </c>
      <c r="E166" s="182" t="s">
        <v>505</v>
      </c>
      <c r="F166" s="183" t="s">
        <v>5777</v>
      </c>
      <c r="G166" s="184" t="s">
        <v>4365</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1523</v>
      </c>
    </row>
    <row r="167" spans="1:65" s="2" customFormat="1" ht="16.5" customHeight="1">
      <c r="A167" s="37"/>
      <c r="B167" s="38"/>
      <c r="C167" s="181" t="s">
        <v>510</v>
      </c>
      <c r="D167" s="181" t="s">
        <v>199</v>
      </c>
      <c r="E167" s="182" t="s">
        <v>510</v>
      </c>
      <c r="F167" s="183" t="s">
        <v>5778</v>
      </c>
      <c r="G167" s="184" t="s">
        <v>4365</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1534</v>
      </c>
    </row>
    <row r="168" spans="1:65" s="2" customFormat="1" ht="16.5" customHeight="1">
      <c r="A168" s="37"/>
      <c r="B168" s="38"/>
      <c r="C168" s="181" t="s">
        <v>514</v>
      </c>
      <c r="D168" s="181" t="s">
        <v>199</v>
      </c>
      <c r="E168" s="182" t="s">
        <v>514</v>
      </c>
      <c r="F168" s="183" t="s">
        <v>5779</v>
      </c>
      <c r="G168" s="184" t="s">
        <v>4365</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1544</v>
      </c>
    </row>
    <row r="169" spans="1:65" s="2" customFormat="1" ht="16.5" customHeight="1">
      <c r="A169" s="37"/>
      <c r="B169" s="38"/>
      <c r="C169" s="181" t="s">
        <v>523</v>
      </c>
      <c r="D169" s="181" t="s">
        <v>199</v>
      </c>
      <c r="E169" s="182" t="s">
        <v>523</v>
      </c>
      <c r="F169" s="183" t="s">
        <v>5780</v>
      </c>
      <c r="G169" s="184" t="s">
        <v>4365</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1559</v>
      </c>
    </row>
    <row r="170" spans="1:65" s="2" customFormat="1" ht="16.5" customHeight="1">
      <c r="A170" s="37"/>
      <c r="B170" s="38"/>
      <c r="C170" s="181" t="s">
        <v>532</v>
      </c>
      <c r="D170" s="181" t="s">
        <v>199</v>
      </c>
      <c r="E170" s="182" t="s">
        <v>532</v>
      </c>
      <c r="F170" s="183" t="s">
        <v>5781</v>
      </c>
      <c r="G170" s="184" t="s">
        <v>4365</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1573</v>
      </c>
    </row>
    <row r="171" spans="1:65" s="2" customFormat="1" ht="16.5" customHeight="1">
      <c r="A171" s="37"/>
      <c r="B171" s="38"/>
      <c r="C171" s="181" t="s">
        <v>1047</v>
      </c>
      <c r="D171" s="181" t="s">
        <v>199</v>
      </c>
      <c r="E171" s="182" t="s">
        <v>1047</v>
      </c>
      <c r="F171" s="183" t="s">
        <v>5782</v>
      </c>
      <c r="G171" s="184" t="s">
        <v>4365</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1588</v>
      </c>
    </row>
    <row r="172" spans="1:65" s="12" customFormat="1" ht="22.9" customHeight="1">
      <c r="B172" s="165"/>
      <c r="C172" s="166"/>
      <c r="D172" s="167" t="s">
        <v>73</v>
      </c>
      <c r="E172" s="179" t="s">
        <v>4854</v>
      </c>
      <c r="F172" s="179" t="s">
        <v>5783</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1058</v>
      </c>
      <c r="D173" s="181" t="s">
        <v>199</v>
      </c>
      <c r="E173" s="182" t="s">
        <v>1058</v>
      </c>
      <c r="F173" s="183" t="s">
        <v>5784</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1600</v>
      </c>
    </row>
    <row r="174" spans="1:65" s="2" customFormat="1" ht="16.5" customHeight="1">
      <c r="A174" s="37"/>
      <c r="B174" s="38"/>
      <c r="C174" s="181" t="s">
        <v>1064</v>
      </c>
      <c r="D174" s="181" t="s">
        <v>199</v>
      </c>
      <c r="E174" s="182" t="s">
        <v>1064</v>
      </c>
      <c r="F174" s="183" t="s">
        <v>5785</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1609</v>
      </c>
    </row>
    <row r="175" spans="1:65" s="12" customFormat="1" ht="22.9" customHeight="1">
      <c r="B175" s="165"/>
      <c r="C175" s="166"/>
      <c r="D175" s="167" t="s">
        <v>73</v>
      </c>
      <c r="E175" s="179" t="s">
        <v>4870</v>
      </c>
      <c r="F175" s="179" t="s">
        <v>5786</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1089</v>
      </c>
      <c r="D176" s="181" t="s">
        <v>199</v>
      </c>
      <c r="E176" s="182" t="s">
        <v>1089</v>
      </c>
      <c r="F176" s="183" t="s">
        <v>5787</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5788</v>
      </c>
      <c r="G177" s="184" t="s">
        <v>4365</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1640</v>
      </c>
    </row>
    <row r="178" spans="1:65" s="2" customFormat="1" ht="21.75" customHeight="1">
      <c r="A178" s="37"/>
      <c r="B178" s="38"/>
      <c r="C178" s="181" t="s">
        <v>1116</v>
      </c>
      <c r="D178" s="181" t="s">
        <v>199</v>
      </c>
      <c r="E178" s="182" t="s">
        <v>1116</v>
      </c>
      <c r="F178" s="183" t="s">
        <v>5789</v>
      </c>
      <c r="G178" s="184" t="s">
        <v>4365</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1671</v>
      </c>
    </row>
    <row r="179" spans="1:65" s="2" customFormat="1" ht="16.5" customHeight="1">
      <c r="A179" s="37"/>
      <c r="B179" s="38"/>
      <c r="C179" s="181" t="s">
        <v>1122</v>
      </c>
      <c r="D179" s="181" t="s">
        <v>199</v>
      </c>
      <c r="E179" s="182" t="s">
        <v>1122</v>
      </c>
      <c r="F179" s="183" t="s">
        <v>5790</v>
      </c>
      <c r="G179" s="184" t="s">
        <v>4365</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1690</v>
      </c>
    </row>
    <row r="180" spans="1:65" s="2" customFormat="1" ht="16.5" customHeight="1">
      <c r="A180" s="37"/>
      <c r="B180" s="38"/>
      <c r="C180" s="181" t="s">
        <v>1127</v>
      </c>
      <c r="D180" s="181" t="s">
        <v>199</v>
      </c>
      <c r="E180" s="182" t="s">
        <v>1127</v>
      </c>
      <c r="F180" s="183" t="s">
        <v>5779</v>
      </c>
      <c r="G180" s="184" t="s">
        <v>4365</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1702</v>
      </c>
    </row>
    <row r="181" spans="1:65" s="2" customFormat="1" ht="16.5" customHeight="1">
      <c r="A181" s="37"/>
      <c r="B181" s="38"/>
      <c r="C181" s="181" t="s">
        <v>1146</v>
      </c>
      <c r="D181" s="181" t="s">
        <v>199</v>
      </c>
      <c r="E181" s="182" t="s">
        <v>1146</v>
      </c>
      <c r="F181" s="183" t="s">
        <v>5791</v>
      </c>
      <c r="G181" s="184" t="s">
        <v>4365</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1720</v>
      </c>
    </row>
    <row r="182" spans="1:65" s="2" customFormat="1" ht="16.5" customHeight="1">
      <c r="A182" s="37"/>
      <c r="B182" s="38"/>
      <c r="C182" s="181" t="s">
        <v>1153</v>
      </c>
      <c r="D182" s="181" t="s">
        <v>199</v>
      </c>
      <c r="E182" s="182" t="s">
        <v>1153</v>
      </c>
      <c r="F182" s="183" t="s">
        <v>5792</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1737</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BE2jcTuth9EAxbC879p7oxnITHTHgc3yTFqSkhIBiebhrpMtNRPSjbHE+jvQAfo4bikwxX6iQWa6Tz3C+rHHcw==" saltValue="5nO4bynZNOFYoZtoOZASJN5D6dXqzMbNBAuSStu6t3bwuxoayMKRVtWokIUhiImdnntr8PTdUuJ24jq6wre6iw=="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5793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5794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5795</v>
      </c>
      <c r="E64" s="146"/>
      <c r="F64" s="146"/>
      <c r="G64" s="146"/>
      <c r="H64" s="146"/>
      <c r="I64" s="146"/>
      <c r="J64" s="147">
        <f>J89</f>
        <v>0</v>
      </c>
      <c r="K64" s="144"/>
      <c r="L64" s="148"/>
    </row>
    <row r="65" spans="1:31" s="9" customFormat="1" ht="24.95" customHeight="1">
      <c r="B65" s="143"/>
      <c r="C65" s="144"/>
      <c r="D65" s="145" t="s">
        <v>5796</v>
      </c>
      <c r="E65" s="146"/>
      <c r="F65" s="146"/>
      <c r="G65" s="146"/>
      <c r="H65" s="146"/>
      <c r="I65" s="146"/>
      <c r="J65" s="147">
        <f>J94</f>
        <v>0</v>
      </c>
      <c r="K65" s="144"/>
      <c r="L65" s="148"/>
    </row>
    <row r="66" spans="1:31" s="9" customFormat="1" ht="24.95" customHeight="1">
      <c r="B66" s="143"/>
      <c r="C66" s="144"/>
      <c r="D66" s="145" t="s">
        <v>5797</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6. 3. 2025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4146</v>
      </c>
      <c r="F89" s="168" t="s">
        <v>5798</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5799</v>
      </c>
      <c r="F90" s="183" t="s">
        <v>5800</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4151</v>
      </c>
      <c r="E91" s="39"/>
      <c r="F91" s="261" t="s">
        <v>5801</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4151</v>
      </c>
      <c r="AU91" s="20" t="s">
        <v>82</v>
      </c>
    </row>
    <row r="92" spans="1:65" s="2" customFormat="1" ht="16.5" customHeight="1">
      <c r="A92" s="37"/>
      <c r="B92" s="38"/>
      <c r="C92" s="181" t="s">
        <v>84</v>
      </c>
      <c r="D92" s="181" t="s">
        <v>199</v>
      </c>
      <c r="E92" s="182" t="s">
        <v>5802</v>
      </c>
      <c r="F92" s="183" t="s">
        <v>5803</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4151</v>
      </c>
      <c r="E93" s="39"/>
      <c r="F93" s="261" t="s">
        <v>5804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4151</v>
      </c>
      <c r="AU93" s="20" t="s">
        <v>82</v>
      </c>
    </row>
    <row r="94" spans="1:65" s="12" customFormat="1" ht="25.9" customHeight="1">
      <c r="B94" s="165"/>
      <c r="C94" s="166"/>
      <c r="D94" s="167" t="s">
        <v>73</v>
      </c>
      <c r="E94" s="168" t="s">
        <v>4244</v>
      </c>
      <c r="F94" s="168" t="s">
        <v>5805</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5806</v>
      </c>
      <c r="F95" s="183" t="s">
        <v>5807</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4151</v>
      </c>
      <c r="E96" s="39"/>
      <c r="F96" s="261" t="s">
        <v>5808</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4151</v>
      </c>
      <c r="AU96" s="20" t="s">
        <v>82</v>
      </c>
    </row>
    <row r="97" spans="1:65" s="12" customFormat="1" ht="25.9" customHeight="1">
      <c r="B97" s="165"/>
      <c r="C97" s="166"/>
      <c r="D97" s="167" t="s">
        <v>73</v>
      </c>
      <c r="E97" s="168" t="s">
        <v>4333</v>
      </c>
      <c r="F97" s="168" t="s">
        <v>5809</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4176</v>
      </c>
      <c r="F98" s="183" t="s">
        <v>5810</v>
      </c>
      <c r="G98" s="184" t="s">
        <v>1591</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4151</v>
      </c>
      <c r="E99" s="39"/>
      <c r="F99" s="261" t="s">
        <v>5811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4151</v>
      </c>
      <c r="AU99" s="20" t="s">
        <v>82</v>
      </c>
    </row>
    <row r="100" spans="1:65" s="2" customFormat="1" ht="16.5" customHeight="1">
      <c r="A100" s="37"/>
      <c r="B100" s="38"/>
      <c r="C100" s="181" t="s">
        <v>227</v>
      </c>
      <c r="D100" s="181" t="s">
        <v>199</v>
      </c>
      <c r="E100" s="182" t="s">
        <v>5812</v>
      </c>
      <c r="F100" s="183" t="s">
        <v>5813</v>
      </c>
      <c r="G100" s="184" t="s">
        <v>4365</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4151</v>
      </c>
      <c r="E101" s="39"/>
      <c r="F101" s="261" t="s">
        <v>5814</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4151</v>
      </c>
      <c r="AU101" s="20" t="s">
        <v>82</v>
      </c>
    </row>
    <row r="102" spans="1:65" s="2" customFormat="1" ht="16.5" customHeight="1">
      <c r="A102" s="37"/>
      <c r="B102" s="38"/>
      <c r="C102" s="181" t="s">
        <v>233</v>
      </c>
      <c r="D102" s="181" t="s">
        <v>199</v>
      </c>
      <c r="E102" s="182" t="s">
        <v>5815</v>
      </c>
      <c r="F102" s="183" t="s">
        <v>5816</v>
      </c>
      <c r="G102" s="184" t="s">
        <v>4365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4151</v>
      </c>
      <c r="E103" s="39"/>
      <c r="F103" s="261" t="s">
        <v>5817</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4151</v>
      </c>
      <c r="AU103" s="20" t="s">
        <v>82</v>
      </c>
    </row>
    <row r="104" spans="1:65" s="2" customFormat="1" ht="16.5" customHeight="1">
      <c r="A104" s="37"/>
      <c r="B104" s="38"/>
      <c r="C104" s="181" t="s">
        <v>238</v>
      </c>
      <c r="D104" s="181" t="s">
        <v>199</v>
      </c>
      <c r="E104" s="182" t="s">
        <v>5818</v>
      </c>
      <c r="F104" s="183" t="s">
        <v>5819</v>
      </c>
      <c r="G104" s="184" t="s">
        <v>1591</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5R/vrv9J3tgMOBtl1r0KSGezmD2BPPx4rjS0gT0XisyBgFXpcDteiZkcc3ZWIAsOhxEEuChMazTTXlJQDZEqpw==" saltValue="ylxJRWmFQx49DfsD1Vv0yR070S/d6JVl6Hyygwva5bYF1uruKiMRJ4MtbwSSMHZjCNNwURxrzH9ijT17d6OLfA=="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5820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5821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5820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578</v>
      </c>
      <c r="E77" s="151"/>
      <c r="F77" s="151"/>
      <c r="G77" s="151"/>
      <c r="H77" s="151"/>
      <c r="I77" s="151"/>
      <c r="J77" s="152">
        <f>J619</f>
        <v>0</v>
      </c>
      <c r="K77" s="100"/>
      <c r="L77" s="153"/>
    </row>
    <row r="78" spans="2:12" s="10" customFormat="1" ht="19.899999999999999" customHeight="1">
      <c r="B78" s="149"/>
      <c r="C78" s="100"/>
      <c r="D78" s="150" t="s">
        <v>579</v>
      </c>
      <c r="E78" s="151"/>
      <c r="F78" s="151"/>
      <c r="G78" s="151"/>
      <c r="H78" s="151"/>
      <c r="I78" s="151"/>
      <c r="J78" s="152">
        <f>J626</f>
        <v>0</v>
      </c>
      <c r="K78" s="100"/>
      <c r="L78" s="153"/>
    </row>
    <row r="79" spans="2:12" s="10" customFormat="1" ht="19.899999999999999" customHeight="1">
      <c r="B79" s="149"/>
      <c r="C79" s="100"/>
      <c r="D79" s="150" t="s">
        <v>580</v>
      </c>
      <c r="E79" s="151"/>
      <c r="F79" s="151"/>
      <c r="G79" s="151"/>
      <c r="H79" s="151"/>
      <c r="I79" s="151"/>
      <c r="J79" s="152">
        <f>J633</f>
        <v>0</v>
      </c>
      <c r="K79" s="100"/>
      <c r="L79" s="153"/>
    </row>
    <row r="80" spans="2:12" s="10" customFormat="1" ht="19.899999999999999" customHeight="1">
      <c r="B80" s="149"/>
      <c r="C80" s="100"/>
      <c r="D80" s="150" t="s">
        <v>581</v>
      </c>
      <c r="E80" s="151"/>
      <c r="F80" s="151"/>
      <c r="G80" s="151"/>
      <c r="H80" s="151"/>
      <c r="I80" s="151"/>
      <c r="J80" s="152">
        <f>J653</f>
        <v>0</v>
      </c>
      <c r="K80" s="100"/>
      <c r="L80" s="153"/>
    </row>
    <row r="81" spans="1:31" s="10" customFormat="1" ht="19.899999999999999" customHeight="1">
      <c r="B81" s="149"/>
      <c r="C81" s="100"/>
      <c r="D81" s="150" t="s">
        <v>582</v>
      </c>
      <c r="E81" s="151"/>
      <c r="F81" s="151"/>
      <c r="G81" s="151"/>
      <c r="H81" s="151"/>
      <c r="I81" s="151"/>
      <c r="J81" s="152">
        <f>J667</f>
        <v>0</v>
      </c>
      <c r="K81" s="100"/>
      <c r="L81" s="153"/>
    </row>
    <row r="82" spans="1:31" s="10" customFormat="1" ht="19.899999999999999" customHeight="1">
      <c r="B82" s="149"/>
      <c r="C82" s="100"/>
      <c r="D82" s="150" t="s">
        <v>583</v>
      </c>
      <c r="E82" s="151"/>
      <c r="F82" s="151"/>
      <c r="G82" s="151"/>
      <c r="H82" s="151"/>
      <c r="I82" s="151"/>
      <c r="J82" s="152">
        <f>J697</f>
        <v>0</v>
      </c>
      <c r="K82" s="100"/>
      <c r="L82" s="153"/>
    </row>
    <row r="83" spans="1:31" s="10" customFormat="1" ht="19.899999999999999" customHeight="1">
      <c r="B83" s="149"/>
      <c r="C83" s="100"/>
      <c r="D83" s="150" t="s">
        <v>589</v>
      </c>
      <c r="E83" s="151"/>
      <c r="F83" s="151"/>
      <c r="G83" s="151"/>
      <c r="H83" s="151"/>
      <c r="I83" s="151"/>
      <c r="J83" s="152">
        <f>J743</f>
        <v>0</v>
      </c>
      <c r="K83" s="100"/>
      <c r="L83" s="153"/>
    </row>
    <row r="84" spans="1:31" s="9" customFormat="1" ht="24.95" customHeight="1">
      <c r="B84" s="143"/>
      <c r="C84" s="144"/>
      <c r="D84" s="145" t="s">
        <v>591</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5820</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6. 3. 2025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5822</v>
      </c>
      <c r="F109" s="183" t="s">
        <v>5823</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5824</v>
      </c>
    </row>
    <row r="110" spans="1:65" s="2" customFormat="1" ht="11.25">
      <c r="A110" s="37"/>
      <c r="B110" s="38"/>
      <c r="C110" s="39"/>
      <c r="D110" s="194" t="s">
        <v>206</v>
      </c>
      <c r="E110" s="39"/>
      <c r="F110" s="195" t="s">
        <v>5825</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596</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5826</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5827</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5828</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596</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5829</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5830</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625</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631</v>
      </c>
      <c r="F124" s="183" t="s">
        <v>632</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5831</v>
      </c>
    </row>
    <row r="125" spans="1:65" s="2" customFormat="1" ht="11.25">
      <c r="A125" s="37"/>
      <c r="B125" s="38"/>
      <c r="C125" s="39"/>
      <c r="D125" s="194" t="s">
        <v>206</v>
      </c>
      <c r="E125" s="39"/>
      <c r="F125" s="195" t="s">
        <v>634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596</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5832</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640</v>
      </c>
      <c r="F129" s="183" t="s">
        <v>641</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5833</v>
      </c>
    </row>
    <row r="130" spans="1:65" s="2" customFormat="1" ht="11.25">
      <c r="A130" s="37"/>
      <c r="B130" s="38"/>
      <c r="C130" s="39"/>
      <c r="D130" s="194" t="s">
        <v>206</v>
      </c>
      <c r="E130" s="39"/>
      <c r="F130" s="195" t="s">
        <v>643</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645</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5834</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649</v>
      </c>
      <c r="F134" s="183" t="s">
        <v>650</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5835</v>
      </c>
    </row>
    <row r="135" spans="1:65" s="2" customFormat="1" ht="11.25">
      <c r="A135" s="37"/>
      <c r="B135" s="38"/>
      <c r="C135" s="39"/>
      <c r="D135" s="194" t="s">
        <v>206</v>
      </c>
      <c r="E135" s="39"/>
      <c r="F135" s="195" t="s">
        <v>652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644</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645</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5836</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656</v>
      </c>
      <c r="F139" s="183" t="s">
        <v>657</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5837</v>
      </c>
    </row>
    <row r="140" spans="1:65" s="2" customFormat="1" ht="11.25">
      <c r="A140" s="37"/>
      <c r="B140" s="38"/>
      <c r="C140" s="39"/>
      <c r="D140" s="194" t="s">
        <v>206</v>
      </c>
      <c r="E140" s="39"/>
      <c r="F140" s="195" t="s">
        <v>659</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660</v>
      </c>
      <c r="F141" s="183" t="s">
        <v>661</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5838</v>
      </c>
    </row>
    <row r="142" spans="1:65" s="2" customFormat="1" ht="11.25">
      <c r="A142" s="37"/>
      <c r="B142" s="38"/>
      <c r="C142" s="39"/>
      <c r="D142" s="194" t="s">
        <v>206</v>
      </c>
      <c r="E142" s="39"/>
      <c r="F142" s="195" t="s">
        <v>663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644</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5839</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665</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666</v>
      </c>
      <c r="F146" s="183" t="s">
        <v>667</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5840</v>
      </c>
    </row>
    <row r="147" spans="1:65" s="2" customFormat="1" ht="11.25">
      <c r="A147" s="37"/>
      <c r="B147" s="38"/>
      <c r="C147" s="39"/>
      <c r="D147" s="194" t="s">
        <v>206</v>
      </c>
      <c r="E147" s="39"/>
      <c r="F147" s="195" t="s">
        <v>669</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644</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5841</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5842</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678</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5843</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5844</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683</v>
      </c>
      <c r="F155" s="183" t="s">
        <v>684</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5845</v>
      </c>
    </row>
    <row r="156" spans="1:65" s="2" customFormat="1" ht="11.25">
      <c r="A156" s="37"/>
      <c r="B156" s="38"/>
      <c r="C156" s="39"/>
      <c r="D156" s="194" t="s">
        <v>206</v>
      </c>
      <c r="E156" s="39"/>
      <c r="F156" s="195" t="s">
        <v>686</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5846</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694</v>
      </c>
      <c r="F159" s="249" t="s">
        <v>695</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5847</v>
      </c>
    </row>
    <row r="160" spans="1:65" s="13" customFormat="1" ht="11.25">
      <c r="B160" s="199"/>
      <c r="C160" s="200"/>
      <c r="D160" s="201" t="s">
        <v>213</v>
      </c>
      <c r="E160" s="202" t="s">
        <v>28</v>
      </c>
      <c r="F160" s="203" t="s">
        <v>5848</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1063</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698</v>
      </c>
      <c r="F162" s="183" t="s">
        <v>699</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5849</v>
      </c>
    </row>
    <row r="163" spans="1:65" s="2" customFormat="1" ht="11.25">
      <c r="A163" s="37"/>
      <c r="B163" s="38"/>
      <c r="C163" s="39"/>
      <c r="D163" s="194" t="s">
        <v>206</v>
      </c>
      <c r="E163" s="39"/>
      <c r="F163" s="195" t="s">
        <v>701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644</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5850</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694</v>
      </c>
      <c r="F166" s="249" t="s">
        <v>695</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5851</v>
      </c>
    </row>
    <row r="167" spans="1:65" s="13" customFormat="1" ht="11.25">
      <c r="B167" s="199"/>
      <c r="C167" s="200"/>
      <c r="D167" s="201" t="s">
        <v>213</v>
      </c>
      <c r="E167" s="202" t="s">
        <v>28</v>
      </c>
      <c r="F167" s="203" t="s">
        <v>5852</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5853</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714</v>
      </c>
      <c r="F169" s="183" t="s">
        <v>715</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5854</v>
      </c>
    </row>
    <row r="170" spans="1:65" s="15" customFormat="1" ht="11.25">
      <c r="B170" s="222"/>
      <c r="C170" s="223"/>
      <c r="D170" s="201" t="s">
        <v>213</v>
      </c>
      <c r="E170" s="224" t="s">
        <v>28</v>
      </c>
      <c r="F170" s="225" t="s">
        <v>644</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5855</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721</v>
      </c>
      <c r="F172" s="183" t="s">
        <v>722</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5856</v>
      </c>
    </row>
    <row r="173" spans="1:65" s="2" customFormat="1" ht="11.25">
      <c r="A173" s="37"/>
      <c r="B173" s="38"/>
      <c r="C173" s="39"/>
      <c r="D173" s="194" t="s">
        <v>206</v>
      </c>
      <c r="E173" s="39"/>
      <c r="F173" s="195" t="s">
        <v>724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5857</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5858</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5859</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5860</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728</v>
      </c>
      <c r="F178" s="183" t="s">
        <v>729</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5861</v>
      </c>
    </row>
    <row r="179" spans="1:65" s="2" customFormat="1" ht="11.25">
      <c r="A179" s="37"/>
      <c r="B179" s="38"/>
      <c r="C179" s="39"/>
      <c r="D179" s="194" t="s">
        <v>206</v>
      </c>
      <c r="E179" s="39"/>
      <c r="F179" s="195" t="s">
        <v>731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644</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5862</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5863</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735</v>
      </c>
      <c r="F183" s="183" t="s">
        <v>736</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5864</v>
      </c>
    </row>
    <row r="184" spans="1:65" s="2" customFormat="1" ht="11.25">
      <c r="A184" s="37"/>
      <c r="B184" s="38"/>
      <c r="C184" s="39"/>
      <c r="D184" s="194" t="s">
        <v>206</v>
      </c>
      <c r="E184" s="39"/>
      <c r="F184" s="195" t="s">
        <v>738</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746</v>
      </c>
      <c r="F185" s="183" t="s">
        <v>747</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5865</v>
      </c>
    </row>
    <row r="186" spans="1:65" s="2" customFormat="1" ht="11.25">
      <c r="A186" s="37"/>
      <c r="B186" s="38"/>
      <c r="C186" s="39"/>
      <c r="D186" s="194" t="s">
        <v>206</v>
      </c>
      <c r="E186" s="39"/>
      <c r="F186" s="195" t="s">
        <v>749</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644</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5866</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5867</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759</v>
      </c>
      <c r="F191" s="183" t="s">
        <v>760</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5868</v>
      </c>
    </row>
    <row r="192" spans="1:65" s="2" customFormat="1" ht="11.25">
      <c r="A192" s="37"/>
      <c r="B192" s="38"/>
      <c r="C192" s="39"/>
      <c r="D192" s="194" t="s">
        <v>206</v>
      </c>
      <c r="E192" s="39"/>
      <c r="F192" s="195" t="s">
        <v>762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644</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752</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5869</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771</v>
      </c>
      <c r="F196" s="183" t="s">
        <v>772</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5870</v>
      </c>
    </row>
    <row r="197" spans="1:65" s="2" customFormat="1" ht="11.25">
      <c r="A197" s="37"/>
      <c r="B197" s="38"/>
      <c r="C197" s="39"/>
      <c r="D197" s="194" t="s">
        <v>206</v>
      </c>
      <c r="E197" s="39"/>
      <c r="F197" s="195" t="s">
        <v>774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781</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798</v>
      </c>
      <c r="F199" s="183" t="s">
        <v>799</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5871</v>
      </c>
    </row>
    <row r="200" spans="1:65" s="2" customFormat="1" ht="11.25">
      <c r="A200" s="37"/>
      <c r="B200" s="38"/>
      <c r="C200" s="39"/>
      <c r="D200" s="194" t="s">
        <v>206</v>
      </c>
      <c r="E200" s="39"/>
      <c r="F200" s="195" t="s">
        <v>801</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5872</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839</v>
      </c>
      <c r="F203" s="183" t="s">
        <v>840</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5873</v>
      </c>
    </row>
    <row r="204" spans="1:65" s="2" customFormat="1" ht="11.25">
      <c r="A204" s="37"/>
      <c r="B204" s="38"/>
      <c r="C204" s="39"/>
      <c r="D204" s="194" t="s">
        <v>206</v>
      </c>
      <c r="E204" s="39"/>
      <c r="F204" s="195" t="s">
        <v>842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5874</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5875</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5876</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880</v>
      </c>
      <c r="F209" s="183" t="s">
        <v>881</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5877</v>
      </c>
    </row>
    <row r="210" spans="1:65" s="2" customFormat="1" ht="11.25">
      <c r="A210" s="37"/>
      <c r="B210" s="38"/>
      <c r="C210" s="39"/>
      <c r="D210" s="194" t="s">
        <v>206</v>
      </c>
      <c r="E210" s="39"/>
      <c r="F210" s="195" t="s">
        <v>883</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5874</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5878</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1014</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5879</v>
      </c>
      <c r="F214" s="183" t="s">
        <v>5880</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5881</v>
      </c>
    </row>
    <row r="215" spans="1:65" s="2" customFormat="1" ht="11.25">
      <c r="A215" s="37"/>
      <c r="B215" s="38"/>
      <c r="C215" s="39"/>
      <c r="D215" s="194" t="s">
        <v>206</v>
      </c>
      <c r="E215" s="39"/>
      <c r="F215" s="195" t="s">
        <v>5882</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3312</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5883</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5884</v>
      </c>
      <c r="F218" s="183" t="s">
        <v>5885</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5886</v>
      </c>
    </row>
    <row r="219" spans="1:65" s="2" customFormat="1" ht="11.25">
      <c r="A219" s="37"/>
      <c r="B219" s="38"/>
      <c r="C219" s="39"/>
      <c r="D219" s="194" t="s">
        <v>206</v>
      </c>
      <c r="E219" s="39"/>
      <c r="F219" s="195" t="s">
        <v>5887</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3312</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5888</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5889</v>
      </c>
      <c r="F222" s="183" t="s">
        <v>5890</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5891</v>
      </c>
    </row>
    <row r="223" spans="1:65" s="2" customFormat="1" ht="11.25">
      <c r="A223" s="37"/>
      <c r="B223" s="38"/>
      <c r="C223" s="39"/>
      <c r="D223" s="194" t="s">
        <v>206</v>
      </c>
      <c r="E223" s="39"/>
      <c r="F223" s="195" t="s">
        <v>5892</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5893</v>
      </c>
      <c r="F224" s="183" t="s">
        <v>5894</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5895</v>
      </c>
    </row>
    <row r="225" spans="1:65" s="2" customFormat="1" ht="11.25">
      <c r="A225" s="37"/>
      <c r="B225" s="38"/>
      <c r="C225" s="39"/>
      <c r="D225" s="194" t="s">
        <v>206</v>
      </c>
      <c r="E225" s="39"/>
      <c r="F225" s="195" t="s">
        <v>5896</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5897</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5898</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5899</v>
      </c>
      <c r="F229" s="183" t="s">
        <v>5900</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5901</v>
      </c>
    </row>
    <row r="230" spans="1:65" s="2" customFormat="1" ht="11.25">
      <c r="A230" s="37"/>
      <c r="B230" s="38"/>
      <c r="C230" s="39"/>
      <c r="D230" s="194" t="s">
        <v>206</v>
      </c>
      <c r="E230" s="39"/>
      <c r="F230" s="195" t="s">
        <v>5902</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1154</v>
      </c>
      <c r="F231" s="183" t="s">
        <v>1155</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5903</v>
      </c>
    </row>
    <row r="232" spans="1:65" s="2" customFormat="1" ht="11.25">
      <c r="A232" s="37"/>
      <c r="B232" s="38"/>
      <c r="C232" s="39"/>
      <c r="D232" s="194" t="s">
        <v>206</v>
      </c>
      <c r="E232" s="39"/>
      <c r="F232" s="195" t="s">
        <v>1157</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5904</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5905</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1169</v>
      </c>
      <c r="F236" s="183" t="s">
        <v>1170</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5906</v>
      </c>
    </row>
    <row r="237" spans="1:65" s="2" customFormat="1" ht="11.25">
      <c r="A237" s="37"/>
      <c r="B237" s="38"/>
      <c r="C237" s="39"/>
      <c r="D237" s="194" t="s">
        <v>206</v>
      </c>
      <c r="E237" s="39"/>
      <c r="F237" s="195" t="s">
        <v>1172</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5904</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5907</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1179</v>
      </c>
      <c r="F241" s="183" t="s">
        <v>1180</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5908</v>
      </c>
    </row>
    <row r="242" spans="1:65" s="2" customFormat="1" ht="11.25">
      <c r="A242" s="37"/>
      <c r="B242" s="38"/>
      <c r="C242" s="39"/>
      <c r="D242" s="194" t="s">
        <v>206</v>
      </c>
      <c r="E242" s="39"/>
      <c r="F242" s="195" t="s">
        <v>1182</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1184</v>
      </c>
      <c r="F243" s="183" t="s">
        <v>1185</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5909</v>
      </c>
    </row>
    <row r="244" spans="1:65" s="2" customFormat="1" ht="11.25">
      <c r="A244" s="37"/>
      <c r="B244" s="38"/>
      <c r="C244" s="39"/>
      <c r="D244" s="194" t="s">
        <v>206</v>
      </c>
      <c r="E244" s="39"/>
      <c r="F244" s="195" t="s">
        <v>1187</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5910</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1239</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1280</v>
      </c>
      <c r="F248" s="183" t="s">
        <v>1281</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5911</v>
      </c>
    </row>
    <row r="249" spans="1:65" s="2" customFormat="1" ht="11.25">
      <c r="A249" s="37"/>
      <c r="B249" s="38"/>
      <c r="C249" s="39"/>
      <c r="D249" s="194" t="s">
        <v>206</v>
      </c>
      <c r="E249" s="39"/>
      <c r="F249" s="195" t="s">
        <v>1283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5912</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1360</v>
      </c>
      <c r="F252" s="183" t="s">
        <v>1361</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5913</v>
      </c>
    </row>
    <row r="253" spans="1:65" s="2" customFormat="1" ht="11.25">
      <c r="A253" s="37"/>
      <c r="B253" s="38"/>
      <c r="C253" s="39"/>
      <c r="D253" s="194" t="s">
        <v>206</v>
      </c>
      <c r="E253" s="39"/>
      <c r="F253" s="195" t="s">
        <v>1363</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5914</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1372</v>
      </c>
      <c r="F256" s="183" t="s">
        <v>1373</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5915</v>
      </c>
    </row>
    <row r="257" spans="1:65" s="2" customFormat="1" ht="11.25">
      <c r="A257" s="37"/>
      <c r="B257" s="38"/>
      <c r="C257" s="39"/>
      <c r="D257" s="194" t="s">
        <v>206</v>
      </c>
      <c r="E257" s="39"/>
      <c r="F257" s="195" t="s">
        <v>1375</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5916</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5917</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5876</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5918</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5919</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1379</v>
      </c>
      <c r="F265" s="183" t="s">
        <v>1380</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5920</v>
      </c>
    </row>
    <row r="266" spans="1:65" s="2" customFormat="1" ht="11.25">
      <c r="A266" s="37"/>
      <c r="B266" s="38"/>
      <c r="C266" s="39"/>
      <c r="D266" s="194" t="s">
        <v>206</v>
      </c>
      <c r="E266" s="39"/>
      <c r="F266" s="195" t="s">
        <v>1382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1400</v>
      </c>
      <c r="F267" s="183" t="s">
        <v>1401</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5921</v>
      </c>
    </row>
    <row r="268" spans="1:65" s="2" customFormat="1" ht="11.25">
      <c r="A268" s="37"/>
      <c r="B268" s="38"/>
      <c r="C268" s="39"/>
      <c r="D268" s="194" t="s">
        <v>206</v>
      </c>
      <c r="E268" s="39"/>
      <c r="F268" s="195" t="s">
        <v>1403</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5922</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5923</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1444</v>
      </c>
      <c r="F273" s="183" t="s">
        <v>1445</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5924</v>
      </c>
    </row>
    <row r="274" spans="1:65" s="2" customFormat="1" ht="11.25">
      <c r="A274" s="37"/>
      <c r="B274" s="38"/>
      <c r="C274" s="39"/>
      <c r="D274" s="194" t="s">
        <v>206</v>
      </c>
      <c r="E274" s="39"/>
      <c r="F274" s="195" t="s">
        <v>1447</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5925</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5926</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1452</v>
      </c>
      <c r="F278" s="183" t="s">
        <v>1453</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5927</v>
      </c>
    </row>
    <row r="279" spans="1:65" s="2" customFormat="1" ht="11.25">
      <c r="A279" s="37"/>
      <c r="B279" s="38"/>
      <c r="C279" s="39"/>
      <c r="D279" s="194" t="s">
        <v>206</v>
      </c>
      <c r="E279" s="39"/>
      <c r="F279" s="195" t="s">
        <v>1455</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725</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5928</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5929</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1460</v>
      </c>
      <c r="F283" s="183" t="s">
        <v>1461</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5930</v>
      </c>
    </row>
    <row r="284" spans="1:65" s="2" customFormat="1" ht="11.25">
      <c r="A284" s="37"/>
      <c r="B284" s="38"/>
      <c r="C284" s="39"/>
      <c r="D284" s="194" t="s">
        <v>206</v>
      </c>
      <c r="E284" s="39"/>
      <c r="F284" s="195" t="s">
        <v>1463</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5931</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5932</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1470</v>
      </c>
      <c r="F289" s="249" t="s">
        <v>1471</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5933</v>
      </c>
    </row>
    <row r="290" spans="1:65" s="13" customFormat="1" ht="11.25">
      <c r="B290" s="199"/>
      <c r="C290" s="200"/>
      <c r="D290" s="201" t="s">
        <v>213</v>
      </c>
      <c r="E290" s="200"/>
      <c r="F290" s="203" t="s">
        <v>5934</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1475</v>
      </c>
      <c r="F291" s="183" t="s">
        <v>1476</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5935</v>
      </c>
    </row>
    <row r="292" spans="1:65" s="2" customFormat="1" ht="11.25">
      <c r="A292" s="37"/>
      <c r="B292" s="38"/>
      <c r="C292" s="39"/>
      <c r="D292" s="194" t="s">
        <v>206</v>
      </c>
      <c r="E292" s="39"/>
      <c r="F292" s="195" t="s">
        <v>1478</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5936</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5932</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1491</v>
      </c>
      <c r="F297" s="249" t="s">
        <v>1492</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5937</v>
      </c>
    </row>
    <row r="298" spans="1:65" s="13" customFormat="1" ht="11.25">
      <c r="B298" s="199"/>
      <c r="C298" s="200"/>
      <c r="D298" s="201" t="s">
        <v>213</v>
      </c>
      <c r="E298" s="200"/>
      <c r="F298" s="203" t="s">
        <v>5938</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1496</v>
      </c>
      <c r="F299" s="183" t="s">
        <v>1497</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5939</v>
      </c>
    </row>
    <row r="300" spans="1:65" s="2" customFormat="1" ht="11.25">
      <c r="A300" s="37"/>
      <c r="B300" s="38"/>
      <c r="C300" s="39"/>
      <c r="D300" s="194" t="s">
        <v>206</v>
      </c>
      <c r="E300" s="39"/>
      <c r="F300" s="195" t="s">
        <v>1499</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725</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5940</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5941</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1504</v>
      </c>
      <c r="F304" s="183" t="s">
        <v>1505</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5942</v>
      </c>
    </row>
    <row r="305" spans="1:65" s="2" customFormat="1" ht="11.25">
      <c r="A305" s="37"/>
      <c r="B305" s="38"/>
      <c r="C305" s="39"/>
      <c r="D305" s="194" t="s">
        <v>206</v>
      </c>
      <c r="E305" s="39"/>
      <c r="F305" s="195" t="s">
        <v>1507</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5943</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5944</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1511</v>
      </c>
      <c r="F310" s="183" t="s">
        <v>1512</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5945</v>
      </c>
    </row>
    <row r="311" spans="1:65" s="2" customFormat="1" ht="11.25">
      <c r="A311" s="37"/>
      <c r="B311" s="38"/>
      <c r="C311" s="39"/>
      <c r="D311" s="194" t="s">
        <v>206</v>
      </c>
      <c r="E311" s="39"/>
      <c r="F311" s="195" t="s">
        <v>1514</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5925</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5946</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5876</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1424</v>
      </c>
      <c r="F317" s="249" t="s">
        <v>1425</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5947</v>
      </c>
    </row>
    <row r="318" spans="1:65" s="13" customFormat="1" ht="11.25">
      <c r="B318" s="199"/>
      <c r="C318" s="200"/>
      <c r="D318" s="201" t="s">
        <v>213</v>
      </c>
      <c r="E318" s="200"/>
      <c r="F318" s="203" t="s">
        <v>5948</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1524</v>
      </c>
      <c r="F319" s="183" t="s">
        <v>1525</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5949</v>
      </c>
    </row>
    <row r="320" spans="1:65" s="2" customFormat="1" ht="11.25">
      <c r="A320" s="37"/>
      <c r="B320" s="38"/>
      <c r="C320" s="39"/>
      <c r="D320" s="194" t="s">
        <v>206</v>
      </c>
      <c r="E320" s="39"/>
      <c r="F320" s="195" t="s">
        <v>1527</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1529</v>
      </c>
      <c r="F321" s="183" t="s">
        <v>1530</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5950</v>
      </c>
    </row>
    <row r="322" spans="1:65" s="2" customFormat="1" ht="11.25">
      <c r="A322" s="37"/>
      <c r="B322" s="38"/>
      <c r="C322" s="39"/>
      <c r="D322" s="194" t="s">
        <v>206</v>
      </c>
      <c r="E322" s="39"/>
      <c r="F322" s="195" t="s">
        <v>1532</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5951</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1535</v>
      </c>
      <c r="F325" s="249" t="s">
        <v>1536</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5952</v>
      </c>
    </row>
    <row r="326" spans="1:65" s="13" customFormat="1" ht="11.25">
      <c r="B326" s="199"/>
      <c r="C326" s="200"/>
      <c r="D326" s="201" t="s">
        <v>213</v>
      </c>
      <c r="E326" s="200"/>
      <c r="F326" s="203" t="s">
        <v>5953</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1540</v>
      </c>
      <c r="F327" s="183" t="s">
        <v>1541</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5954</v>
      </c>
    </row>
    <row r="328" spans="1:65" s="2" customFormat="1" ht="11.25">
      <c r="A328" s="37"/>
      <c r="B328" s="38"/>
      <c r="C328" s="39"/>
      <c r="D328" s="194" t="s">
        <v>206</v>
      </c>
      <c r="E328" s="39"/>
      <c r="F328" s="195" t="s">
        <v>1543</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1545</v>
      </c>
      <c r="F329" s="249" t="s">
        <v>1546</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5955</v>
      </c>
    </row>
    <row r="330" spans="1:65" s="13" customFormat="1" ht="11.25">
      <c r="B330" s="199"/>
      <c r="C330" s="200"/>
      <c r="D330" s="201" t="s">
        <v>213</v>
      </c>
      <c r="E330" s="202" t="s">
        <v>28</v>
      </c>
      <c r="F330" s="203" t="s">
        <v>5932</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5956</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5957</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1552</v>
      </c>
      <c r="F334" s="249" t="s">
        <v>1553</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5958</v>
      </c>
    </row>
    <row r="335" spans="1:65" s="13" customFormat="1" ht="11.25">
      <c r="B335" s="199"/>
      <c r="C335" s="200"/>
      <c r="D335" s="201" t="s">
        <v>213</v>
      </c>
      <c r="E335" s="202" t="s">
        <v>28</v>
      </c>
      <c r="F335" s="203" t="s">
        <v>5932</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5959</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1560</v>
      </c>
      <c r="F337" s="249" t="s">
        <v>1561</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5960</v>
      </c>
    </row>
    <row r="338" spans="1:65" s="13" customFormat="1" ht="11.25">
      <c r="B338" s="199"/>
      <c r="C338" s="200"/>
      <c r="D338" s="201" t="s">
        <v>213</v>
      </c>
      <c r="E338" s="202" t="s">
        <v>28</v>
      </c>
      <c r="F338" s="203" t="s">
        <v>5961</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5962</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1568</v>
      </c>
      <c r="F340" s="249" t="s">
        <v>1569</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5963</v>
      </c>
    </row>
    <row r="341" spans="1:65" s="13" customFormat="1" ht="11.25">
      <c r="B341" s="199"/>
      <c r="C341" s="200"/>
      <c r="D341" s="201" t="s">
        <v>213</v>
      </c>
      <c r="E341" s="202" t="s">
        <v>28</v>
      </c>
      <c r="F341" s="203" t="s">
        <v>5961</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5962</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5964</v>
      </c>
      <c r="F343" s="249" t="s">
        <v>5965</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5966</v>
      </c>
    </row>
    <row r="344" spans="1:65" s="13" customFormat="1" ht="11.25">
      <c r="B344" s="199"/>
      <c r="C344" s="200"/>
      <c r="D344" s="201" t="s">
        <v>213</v>
      </c>
      <c r="E344" s="202" t="s">
        <v>28</v>
      </c>
      <c r="F344" s="203" t="s">
        <v>5967</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5968</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1605</v>
      </c>
      <c r="F346" s="183" t="s">
        <v>1606</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5969</v>
      </c>
    </row>
    <row r="347" spans="1:65" s="2" customFormat="1" ht="11.25">
      <c r="A347" s="37"/>
      <c r="B347" s="38"/>
      <c r="C347" s="39"/>
      <c r="D347" s="194" t="s">
        <v>206</v>
      </c>
      <c r="E347" s="39"/>
      <c r="F347" s="195" t="s">
        <v>1608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5925</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5970</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1610</v>
      </c>
      <c r="F351" s="183" t="s">
        <v>1611</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5971</v>
      </c>
    </row>
    <row r="352" spans="1:65" s="2" customFormat="1" ht="11.25">
      <c r="A352" s="37"/>
      <c r="B352" s="38"/>
      <c r="C352" s="39"/>
      <c r="D352" s="194" t="s">
        <v>206</v>
      </c>
      <c r="E352" s="39"/>
      <c r="F352" s="195" t="s">
        <v>1613</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725</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5940</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5941</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1615</v>
      </c>
      <c r="F356" s="183" t="s">
        <v>1616</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5972</v>
      </c>
    </row>
    <row r="357" spans="1:65" s="2" customFormat="1" ht="11.25">
      <c r="A357" s="37"/>
      <c r="B357" s="38"/>
      <c r="C357" s="39"/>
      <c r="D357" s="194" t="s">
        <v>206</v>
      </c>
      <c r="E357" s="39"/>
      <c r="F357" s="195" t="s">
        <v>1618</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1619</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5973</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1621</v>
      </c>
      <c r="F361" s="183" t="s">
        <v>1622</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5974</v>
      </c>
    </row>
    <row r="362" spans="1:65" s="2" customFormat="1" ht="11.25">
      <c r="A362" s="37"/>
      <c r="B362" s="38"/>
      <c r="C362" s="39"/>
      <c r="D362" s="194" t="s">
        <v>206</v>
      </c>
      <c r="E362" s="39"/>
      <c r="F362" s="195" t="s">
        <v>1624</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5975</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1047</v>
      </c>
      <c r="D365" s="181" t="s">
        <v>199</v>
      </c>
      <c r="E365" s="182" t="s">
        <v>1641</v>
      </c>
      <c r="F365" s="183" t="s">
        <v>1642</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5976</v>
      </c>
    </row>
    <row r="366" spans="1:65" s="2" customFormat="1" ht="11.25">
      <c r="A366" s="37"/>
      <c r="B366" s="38"/>
      <c r="C366" s="39"/>
      <c r="D366" s="194" t="s">
        <v>206</v>
      </c>
      <c r="E366" s="39"/>
      <c r="F366" s="195" t="s">
        <v>1644</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725</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5858</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5977</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1058</v>
      </c>
      <c r="D370" s="181" t="s">
        <v>199</v>
      </c>
      <c r="E370" s="182" t="s">
        <v>1667</v>
      </c>
      <c r="F370" s="183" t="s">
        <v>1668</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5978</v>
      </c>
    </row>
    <row r="371" spans="1:65" s="2" customFormat="1" ht="11.25">
      <c r="A371" s="37"/>
      <c r="B371" s="38"/>
      <c r="C371" s="39"/>
      <c r="D371" s="194" t="s">
        <v>206</v>
      </c>
      <c r="E371" s="39"/>
      <c r="F371" s="195" t="s">
        <v>1670</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1064</v>
      </c>
      <c r="D372" s="181" t="s">
        <v>199</v>
      </c>
      <c r="E372" s="182" t="s">
        <v>1703</v>
      </c>
      <c r="F372" s="183" t="s">
        <v>1704</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5979</v>
      </c>
    </row>
    <row r="373" spans="1:65" s="2" customFormat="1" ht="11.25">
      <c r="A373" s="37"/>
      <c r="B373" s="38"/>
      <c r="C373" s="39"/>
      <c r="D373" s="194" t="s">
        <v>206</v>
      </c>
      <c r="E373" s="39"/>
      <c r="F373" s="195" t="s">
        <v>1706</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725</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1707</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5980</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1089</v>
      </c>
      <c r="D377" s="181" t="s">
        <v>199</v>
      </c>
      <c r="E377" s="182" t="s">
        <v>1715</v>
      </c>
      <c r="F377" s="183" t="s">
        <v>1716</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5981</v>
      </c>
    </row>
    <row r="378" spans="1:65" s="2" customFormat="1" ht="11.25">
      <c r="A378" s="37"/>
      <c r="B378" s="38"/>
      <c r="C378" s="39"/>
      <c r="D378" s="194" t="s">
        <v>206</v>
      </c>
      <c r="E378" s="39"/>
      <c r="F378" s="195" t="s">
        <v>1718</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725</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5982</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1728</v>
      </c>
      <c r="F381" s="183" t="s">
        <v>1729</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5983</v>
      </c>
    </row>
    <row r="382" spans="1:65" s="2" customFormat="1" ht="11.25">
      <c r="A382" s="37"/>
      <c r="B382" s="38"/>
      <c r="C382" s="39"/>
      <c r="D382" s="194" t="s">
        <v>206</v>
      </c>
      <c r="E382" s="39"/>
      <c r="F382" s="195" t="s">
        <v>1731</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725</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5984</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5985</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1116</v>
      </c>
      <c r="D386" s="181" t="s">
        <v>199</v>
      </c>
      <c r="E386" s="182" t="s">
        <v>1738</v>
      </c>
      <c r="F386" s="183" t="s">
        <v>1739</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5986</v>
      </c>
    </row>
    <row r="387" spans="1:65" s="2" customFormat="1" ht="11.25">
      <c r="A387" s="37"/>
      <c r="B387" s="38"/>
      <c r="C387" s="39"/>
      <c r="D387" s="194" t="s">
        <v>206</v>
      </c>
      <c r="E387" s="39"/>
      <c r="F387" s="195" t="s">
        <v>1741</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725</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5984</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5987</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1122</v>
      </c>
      <c r="D391" s="181" t="s">
        <v>199</v>
      </c>
      <c r="E391" s="182" t="s">
        <v>1751</v>
      </c>
      <c r="F391" s="183" t="s">
        <v>1752</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5988</v>
      </c>
    </row>
    <row r="392" spans="1:65" s="2" customFormat="1" ht="11.25">
      <c r="A392" s="37"/>
      <c r="B392" s="38"/>
      <c r="C392" s="39"/>
      <c r="D392" s="194" t="s">
        <v>206</v>
      </c>
      <c r="E392" s="39"/>
      <c r="F392" s="195" t="s">
        <v>1754</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725</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5989</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1127</v>
      </c>
      <c r="D395" s="181" t="s">
        <v>199</v>
      </c>
      <c r="E395" s="182" t="s">
        <v>1756</v>
      </c>
      <c r="F395" s="183" t="s">
        <v>1757</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5990</v>
      </c>
    </row>
    <row r="396" spans="1:65" s="2" customFormat="1" ht="11.25">
      <c r="A396" s="37"/>
      <c r="B396" s="38"/>
      <c r="C396" s="39"/>
      <c r="D396" s="194" t="s">
        <v>206</v>
      </c>
      <c r="E396" s="39"/>
      <c r="F396" s="195" t="s">
        <v>1759</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1146</v>
      </c>
      <c r="D397" s="181" t="s">
        <v>199</v>
      </c>
      <c r="E397" s="182" t="s">
        <v>1770</v>
      </c>
      <c r="F397" s="183" t="s">
        <v>1771</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5991</v>
      </c>
    </row>
    <row r="398" spans="1:65" s="2" customFormat="1" ht="11.25">
      <c r="A398" s="37"/>
      <c r="B398" s="38"/>
      <c r="C398" s="39"/>
      <c r="D398" s="194" t="s">
        <v>206</v>
      </c>
      <c r="E398" s="39"/>
      <c r="F398" s="195" t="s">
        <v>1773</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725</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5992</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1153</v>
      </c>
      <c r="D402" s="181" t="s">
        <v>199</v>
      </c>
      <c r="E402" s="182" t="s">
        <v>5993</v>
      </c>
      <c r="F402" s="183" t="s">
        <v>5994</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5995</v>
      </c>
    </row>
    <row r="403" spans="1:65" s="2" customFormat="1" ht="11.25">
      <c r="A403" s="37"/>
      <c r="B403" s="38"/>
      <c r="C403" s="39"/>
      <c r="D403" s="194" t="s">
        <v>206</v>
      </c>
      <c r="E403" s="39"/>
      <c r="F403" s="195" t="s">
        <v>5996</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5997</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1168</v>
      </c>
      <c r="D406" s="181" t="s">
        <v>199</v>
      </c>
      <c r="E406" s="182" t="s">
        <v>5998</v>
      </c>
      <c r="F406" s="183" t="s">
        <v>5999</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6000</v>
      </c>
    </row>
    <row r="407" spans="1:65" s="2" customFormat="1" ht="11.25">
      <c r="A407" s="37"/>
      <c r="B407" s="38"/>
      <c r="C407" s="39"/>
      <c r="D407" s="194" t="s">
        <v>206</v>
      </c>
      <c r="E407" s="39"/>
      <c r="F407" s="195" t="s">
        <v>6001</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6002</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1178</v>
      </c>
      <c r="D409" s="181" t="s">
        <v>199</v>
      </c>
      <c r="E409" s="182" t="s">
        <v>6003</v>
      </c>
      <c r="F409" s="183" t="s">
        <v>6004</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6005</v>
      </c>
    </row>
    <row r="410" spans="1:65" s="2" customFormat="1" ht="11.25">
      <c r="A410" s="37"/>
      <c r="B410" s="38"/>
      <c r="C410" s="39"/>
      <c r="D410" s="194" t="s">
        <v>206</v>
      </c>
      <c r="E410" s="39"/>
      <c r="F410" s="195" t="s">
        <v>6006</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1183</v>
      </c>
      <c r="D411" s="181" t="s">
        <v>199</v>
      </c>
      <c r="E411" s="182" t="s">
        <v>6007</v>
      </c>
      <c r="F411" s="183" t="s">
        <v>6008</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6009</v>
      </c>
    </row>
    <row r="412" spans="1:65" s="2" customFormat="1" ht="11.25">
      <c r="A412" s="37"/>
      <c r="B412" s="38"/>
      <c r="C412" s="39"/>
      <c r="D412" s="194" t="s">
        <v>206</v>
      </c>
      <c r="E412" s="39"/>
      <c r="F412" s="195" t="s">
        <v>6010</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1189</v>
      </c>
      <c r="D413" s="181" t="s">
        <v>199</v>
      </c>
      <c r="E413" s="182" t="s">
        <v>1911</v>
      </c>
      <c r="F413" s="183" t="s">
        <v>1912</v>
      </c>
      <c r="G413" s="184" t="s">
        <v>202</v>
      </c>
      <c r="H413" s="185">
        <v>33000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6011</v>
      </c>
    </row>
    <row r="414" spans="1:65" s="2" customFormat="1" ht="11.25">
      <c r="A414" s="37"/>
      <c r="B414" s="38"/>
      <c r="C414" s="39"/>
      <c r="D414" s="194" t="s">
        <v>206</v>
      </c>
      <c r="E414" s="39"/>
      <c r="F414" s="195" t="s">
        <v>1914</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3" customFormat="1" ht="11.25">
      <c r="B415" s="199"/>
      <c r="C415" s="200"/>
      <c r="D415" s="201" t="s">
        <v>213</v>
      </c>
      <c r="E415" s="200"/>
      <c r="F415" s="203" t="s">
        <v>6002</v>
      </c>
      <c r="G415" s="200"/>
      <c r="H415" s="204">
        <v>33000</v>
      </c>
      <c r="I415" s="205"/>
      <c r="J415" s="200"/>
      <c r="K415" s="200"/>
      <c r="L415" s="206"/>
      <c r="M415" s="207"/>
      <c r="N415" s="208"/>
      <c r="O415" s="208"/>
      <c r="P415" s="208"/>
      <c r="Q415" s="208"/>
      <c r="R415" s="208"/>
      <c r="S415" s="208"/>
      <c r="T415" s="209"/>
      <c r="AT415" s="210" t="s">
        <v>213</v>
      </c>
      <c r="AU415" s="210" t="s">
        <v>84</v>
      </c>
      <c r="AV415" s="13" t="s">
        <v>84</v>
      </c>
      <c r="AW415" s="13" t="s">
        <v>4</v>
      </c>
      <c r="AX415" s="13" t="s">
        <v>82</v>
      </c>
      <c r="AY415" s="210" t="s">
        <v>197</v>
      </c>
    </row>
    <row r="416" spans="1:65" s="2" customFormat="1" ht="21.75" customHeight="1">
      <c r="A416" s="37"/>
      <c r="B416" s="38"/>
      <c r="C416" s="181" t="s">
        <v>1205</v>
      </c>
      <c r="D416" s="181" t="s">
        <v>199</v>
      </c>
      <c r="E416" s="182" t="s">
        <v>1916</v>
      </c>
      <c r="F416" s="183" t="s">
        <v>1917</v>
      </c>
      <c r="G416" s="184" t="s">
        <v>202</v>
      </c>
      <c r="H416" s="185">
        <v>110</v>
      </c>
      <c r="I416" s="186"/>
      <c r="J416" s="187">
        <f>ROUND(I416*H416,2)</f>
        <v>0</v>
      </c>
      <c r="K416" s="183" t="s">
        <v>203</v>
      </c>
      <c r="L416" s="42"/>
      <c r="M416" s="188" t="s">
        <v>28</v>
      </c>
      <c r="N416" s="189" t="s">
        <v>45</v>
      </c>
      <c r="O416" s="67"/>
      <c r="P416" s="190">
        <f>O416*H416</f>
        <v>0</v>
      </c>
      <c r="Q416" s="190">
        <v>0</v>
      </c>
      <c r="R416" s="190">
        <f>Q416*H416</f>
        <v>0</v>
      </c>
      <c r="S416" s="190">
        <v>0</v>
      </c>
      <c r="T416" s="191">
        <f>S416*H416</f>
        <v>0</v>
      </c>
      <c r="U416" s="37"/>
      <c r="V416" s="37"/>
      <c r="W416" s="37"/>
      <c r="X416" s="37"/>
      <c r="Y416" s="37"/>
      <c r="Z416" s="37"/>
      <c r="AA416" s="37"/>
      <c r="AB416" s="37"/>
      <c r="AC416" s="37"/>
      <c r="AD416" s="37"/>
      <c r="AE416" s="37"/>
      <c r="AR416" s="192" t="s">
        <v>204</v>
      </c>
      <c r="AT416" s="192" t="s">
        <v>199</v>
      </c>
      <c r="AU416" s="192" t="s">
        <v>84</v>
      </c>
      <c r="AY416" s="20" t="s">
        <v>197</v>
      </c>
      <c r="BE416" s="193">
        <f>IF(N416="základní",J416,0)</f>
        <v>0</v>
      </c>
      <c r="BF416" s="193">
        <f>IF(N416="snížená",J416,0)</f>
        <v>0</v>
      </c>
      <c r="BG416" s="193">
        <f>IF(N416="zákl. přenesená",J416,0)</f>
        <v>0</v>
      </c>
      <c r="BH416" s="193">
        <f>IF(N416="sníž. přenesená",J416,0)</f>
        <v>0</v>
      </c>
      <c r="BI416" s="193">
        <f>IF(N416="nulová",J416,0)</f>
        <v>0</v>
      </c>
      <c r="BJ416" s="20" t="s">
        <v>82</v>
      </c>
      <c r="BK416" s="193">
        <f>ROUND(I416*H416,2)</f>
        <v>0</v>
      </c>
      <c r="BL416" s="20" t="s">
        <v>204</v>
      </c>
      <c r="BM416" s="192" t="s">
        <v>6012</v>
      </c>
    </row>
    <row r="417" spans="1:65" s="2" customFormat="1" ht="11.25">
      <c r="A417" s="37"/>
      <c r="B417" s="38"/>
      <c r="C417" s="39"/>
      <c r="D417" s="194" t="s">
        <v>206</v>
      </c>
      <c r="E417" s="39"/>
      <c r="F417" s="195" t="s">
        <v>1919</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206</v>
      </c>
      <c r="AU417" s="20" t="s">
        <v>84</v>
      </c>
    </row>
    <row r="418" spans="1:65" s="2" customFormat="1" ht="16.5" customHeight="1">
      <c r="A418" s="37"/>
      <c r="B418" s="38"/>
      <c r="C418" s="181" t="s">
        <v>1211</v>
      </c>
      <c r="D418" s="181" t="s">
        <v>199</v>
      </c>
      <c r="E418" s="182" t="s">
        <v>1921</v>
      </c>
      <c r="F418" s="183" t="s">
        <v>1922</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6013</v>
      </c>
    </row>
    <row r="419" spans="1:65" s="2" customFormat="1" ht="11.25">
      <c r="A419" s="37"/>
      <c r="B419" s="38"/>
      <c r="C419" s="39"/>
      <c r="D419" s="194" t="s">
        <v>206</v>
      </c>
      <c r="E419" s="39"/>
      <c r="F419" s="195" t="s">
        <v>1924</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1223</v>
      </c>
      <c r="D420" s="181" t="s">
        <v>199</v>
      </c>
      <c r="E420" s="182" t="s">
        <v>1942</v>
      </c>
      <c r="F420" s="183" t="s">
        <v>1943</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6014</v>
      </c>
    </row>
    <row r="421" spans="1:65" s="2" customFormat="1" ht="11.25">
      <c r="A421" s="37"/>
      <c r="B421" s="38"/>
      <c r="C421" s="39"/>
      <c r="D421" s="194" t="s">
        <v>206</v>
      </c>
      <c r="E421" s="39"/>
      <c r="F421" s="195" t="s">
        <v>1945</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6015</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1228</v>
      </c>
      <c r="D424" s="181" t="s">
        <v>199</v>
      </c>
      <c r="E424" s="182" t="s">
        <v>1950</v>
      </c>
      <c r="F424" s="183" t="s">
        <v>1951</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6016</v>
      </c>
    </row>
    <row r="425" spans="1:65" s="2" customFormat="1" ht="11.25">
      <c r="A425" s="37"/>
      <c r="B425" s="38"/>
      <c r="C425" s="39"/>
      <c r="D425" s="194" t="s">
        <v>206</v>
      </c>
      <c r="E425" s="39"/>
      <c r="F425" s="195" t="s">
        <v>1953</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1234</v>
      </c>
      <c r="D426" s="181" t="s">
        <v>199</v>
      </c>
      <c r="E426" s="182" t="s">
        <v>6017</v>
      </c>
      <c r="F426" s="183" t="s">
        <v>6018</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6019</v>
      </c>
    </row>
    <row r="427" spans="1:65" s="2" customFormat="1" ht="11.25">
      <c r="A427" s="37"/>
      <c r="B427" s="38"/>
      <c r="C427" s="39"/>
      <c r="D427" s="194" t="s">
        <v>206</v>
      </c>
      <c r="E427" s="39"/>
      <c r="F427" s="195" t="s">
        <v>6020</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5857</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6021</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1240</v>
      </c>
      <c r="D430" s="181" t="s">
        <v>199</v>
      </c>
      <c r="E430" s="182" t="s">
        <v>2124</v>
      </c>
      <c r="F430" s="183" t="s">
        <v>2125</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6022</v>
      </c>
    </row>
    <row r="431" spans="1:65" s="2" customFormat="1" ht="11.25">
      <c r="A431" s="37"/>
      <c r="B431" s="38"/>
      <c r="C431" s="39"/>
      <c r="D431" s="194" t="s">
        <v>206</v>
      </c>
      <c r="E431" s="39"/>
      <c r="F431" s="195" t="s">
        <v>2127</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1252</v>
      </c>
      <c r="D432" s="181" t="s">
        <v>199</v>
      </c>
      <c r="E432" s="182" t="s">
        <v>2129</v>
      </c>
      <c r="F432" s="183" t="s">
        <v>2130</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6023</v>
      </c>
    </row>
    <row r="433" spans="1:65" s="2" customFormat="1" ht="11.25">
      <c r="A433" s="37"/>
      <c r="B433" s="38"/>
      <c r="C433" s="39"/>
      <c r="D433" s="194" t="s">
        <v>206</v>
      </c>
      <c r="E433" s="39"/>
      <c r="F433" s="195" t="s">
        <v>2132</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6024</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1259</v>
      </c>
      <c r="D436" s="181" t="s">
        <v>199</v>
      </c>
      <c r="E436" s="182" t="s">
        <v>6025</v>
      </c>
      <c r="F436" s="183" t="s">
        <v>6026</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6027</v>
      </c>
    </row>
    <row r="437" spans="1:65" s="2" customFormat="1" ht="11.25">
      <c r="A437" s="37"/>
      <c r="B437" s="38"/>
      <c r="C437" s="39"/>
      <c r="D437" s="194" t="s">
        <v>206</v>
      </c>
      <c r="E437" s="39"/>
      <c r="F437" s="195" t="s">
        <v>6028</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1264</v>
      </c>
      <c r="D438" s="181" t="s">
        <v>199</v>
      </c>
      <c r="E438" s="182" t="s">
        <v>2169</v>
      </c>
      <c r="F438" s="183" t="s">
        <v>2170</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6029</v>
      </c>
    </row>
    <row r="439" spans="1:65" s="2" customFormat="1" ht="11.25">
      <c r="A439" s="37"/>
      <c r="B439" s="38"/>
      <c r="C439" s="39"/>
      <c r="D439" s="194" t="s">
        <v>206</v>
      </c>
      <c r="E439" s="39"/>
      <c r="F439" s="195" t="s">
        <v>2172</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1269</v>
      </c>
      <c r="D440" s="181" t="s">
        <v>199</v>
      </c>
      <c r="E440" s="182" t="s">
        <v>2174</v>
      </c>
      <c r="F440" s="183" t="s">
        <v>2175</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6030</v>
      </c>
    </row>
    <row r="441" spans="1:65" s="2" customFormat="1" ht="11.25">
      <c r="A441" s="37"/>
      <c r="B441" s="38"/>
      <c r="C441" s="39"/>
      <c r="D441" s="194" t="s">
        <v>206</v>
      </c>
      <c r="E441" s="39"/>
      <c r="F441" s="195" t="s">
        <v>2177</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6031</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1274</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6032</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2181</v>
      </c>
      <c r="F445" s="179" t="s">
        <v>2182</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1279</v>
      </c>
      <c r="D446" s="181" t="s">
        <v>199</v>
      </c>
      <c r="E446" s="182" t="s">
        <v>6033</v>
      </c>
      <c r="F446" s="183" t="s">
        <v>6034</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6035</v>
      </c>
    </row>
    <row r="447" spans="1:65" s="2" customFormat="1" ht="11.25">
      <c r="A447" s="37"/>
      <c r="B447" s="38"/>
      <c r="C447" s="39"/>
      <c r="D447" s="194" t="s">
        <v>206</v>
      </c>
      <c r="E447" s="39"/>
      <c r="F447" s="195" t="s">
        <v>6036</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2188</v>
      </c>
      <c r="F448" s="168" t="s">
        <v>2189</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2190</v>
      </c>
      <c r="F449" s="179" t="s">
        <v>2191</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1359</v>
      </c>
      <c r="D450" s="181" t="s">
        <v>199</v>
      </c>
      <c r="E450" s="182" t="s">
        <v>2193</v>
      </c>
      <c r="F450" s="183" t="s">
        <v>2194</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6037</v>
      </c>
    </row>
    <row r="451" spans="1:65" s="2" customFormat="1" ht="11.25">
      <c r="A451" s="37"/>
      <c r="B451" s="38"/>
      <c r="C451" s="39"/>
      <c r="D451" s="194" t="s">
        <v>206</v>
      </c>
      <c r="E451" s="39"/>
      <c r="F451" s="195" t="s">
        <v>2196</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725</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5858</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6038</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1365</v>
      </c>
      <c r="D455" s="247" t="s">
        <v>519</v>
      </c>
      <c r="E455" s="248" t="s">
        <v>2199</v>
      </c>
      <c r="F455" s="249" t="s">
        <v>2200</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6039</v>
      </c>
    </row>
    <row r="456" spans="1:65" s="13" customFormat="1" ht="11.25">
      <c r="B456" s="199"/>
      <c r="C456" s="200"/>
      <c r="D456" s="201" t="s">
        <v>213</v>
      </c>
      <c r="E456" s="200"/>
      <c r="F456" s="203" t="s">
        <v>6040</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1371</v>
      </c>
      <c r="D457" s="181" t="s">
        <v>199</v>
      </c>
      <c r="E457" s="182" t="s">
        <v>2204</v>
      </c>
      <c r="F457" s="183" t="s">
        <v>2205</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6041</v>
      </c>
    </row>
    <row r="458" spans="1:65" s="2" customFormat="1" ht="11.25">
      <c r="A458" s="37"/>
      <c r="B458" s="38"/>
      <c r="C458" s="39"/>
      <c r="D458" s="194" t="s">
        <v>206</v>
      </c>
      <c r="E458" s="39"/>
      <c r="F458" s="195" t="s">
        <v>2207</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2208</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6042</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1378</v>
      </c>
      <c r="D462" s="247" t="s">
        <v>519</v>
      </c>
      <c r="E462" s="248" t="s">
        <v>2199</v>
      </c>
      <c r="F462" s="249" t="s">
        <v>2200</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6043</v>
      </c>
    </row>
    <row r="463" spans="1:65" s="13" customFormat="1" ht="11.25">
      <c r="B463" s="199"/>
      <c r="C463" s="200"/>
      <c r="D463" s="201" t="s">
        <v>213</v>
      </c>
      <c r="E463" s="200"/>
      <c r="F463" s="203" t="s">
        <v>6044</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1383</v>
      </c>
      <c r="D464" s="181" t="s">
        <v>199</v>
      </c>
      <c r="E464" s="182" t="s">
        <v>2215</v>
      </c>
      <c r="F464" s="183" t="s">
        <v>2216</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6045</v>
      </c>
    </row>
    <row r="465" spans="1:65" s="2" customFormat="1" ht="11.25">
      <c r="A465" s="37"/>
      <c r="B465" s="38"/>
      <c r="C465" s="39"/>
      <c r="D465" s="194" t="s">
        <v>206</v>
      </c>
      <c r="E465" s="39"/>
      <c r="F465" s="195" t="s">
        <v>2218</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725</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6046</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6047</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1390</v>
      </c>
      <c r="D469" s="181" t="s">
        <v>199</v>
      </c>
      <c r="E469" s="182" t="s">
        <v>2223</v>
      </c>
      <c r="F469" s="183" t="s">
        <v>2224</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6048</v>
      </c>
    </row>
    <row r="470" spans="1:65" s="2" customFormat="1" ht="11.25">
      <c r="A470" s="37"/>
      <c r="B470" s="38"/>
      <c r="C470" s="39"/>
      <c r="D470" s="194" t="s">
        <v>206</v>
      </c>
      <c r="E470" s="39"/>
      <c r="F470" s="195" t="s">
        <v>2226</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725</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5858</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6049</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1399</v>
      </c>
      <c r="D474" s="247" t="s">
        <v>519</v>
      </c>
      <c r="E474" s="248" t="s">
        <v>2229</v>
      </c>
      <c r="F474" s="249" t="s">
        <v>2230</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6050</v>
      </c>
    </row>
    <row r="475" spans="1:65" s="13" customFormat="1" ht="11.25">
      <c r="B475" s="199"/>
      <c r="C475" s="200"/>
      <c r="D475" s="201" t="s">
        <v>213</v>
      </c>
      <c r="E475" s="200"/>
      <c r="F475" s="203" t="s">
        <v>6051</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1406</v>
      </c>
      <c r="D476" s="181" t="s">
        <v>199</v>
      </c>
      <c r="E476" s="182" t="s">
        <v>2234</v>
      </c>
      <c r="F476" s="183" t="s">
        <v>2235</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6052</v>
      </c>
    </row>
    <row r="477" spans="1:65" s="2" customFormat="1" ht="11.25">
      <c r="A477" s="37"/>
      <c r="B477" s="38"/>
      <c r="C477" s="39"/>
      <c r="D477" s="194" t="s">
        <v>206</v>
      </c>
      <c r="E477" s="39"/>
      <c r="F477" s="195" t="s">
        <v>2237</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725</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6046</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6053</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1411</v>
      </c>
      <c r="D481" s="181" t="s">
        <v>199</v>
      </c>
      <c r="E481" s="182" t="s">
        <v>2240</v>
      </c>
      <c r="F481" s="183" t="s">
        <v>2241</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6054</v>
      </c>
    </row>
    <row r="482" spans="1:65" s="2" customFormat="1" ht="11.25">
      <c r="A482" s="37"/>
      <c r="B482" s="38"/>
      <c r="C482" s="39"/>
      <c r="D482" s="194" t="s">
        <v>206</v>
      </c>
      <c r="E482" s="39"/>
      <c r="F482" s="195" t="s">
        <v>2243</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725</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6046</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6055</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1416</v>
      </c>
      <c r="D486" s="181" t="s">
        <v>199</v>
      </c>
      <c r="E486" s="182" t="s">
        <v>6056</v>
      </c>
      <c r="F486" s="183" t="s">
        <v>6057</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6058</v>
      </c>
    </row>
    <row r="487" spans="1:65" s="2" customFormat="1" ht="11.25">
      <c r="A487" s="37"/>
      <c r="B487" s="38"/>
      <c r="C487" s="39"/>
      <c r="D487" s="194" t="s">
        <v>206</v>
      </c>
      <c r="E487" s="39"/>
      <c r="F487" s="195" t="s">
        <v>6059</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2256</v>
      </c>
      <c r="F488" s="179" t="s">
        <v>2257</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1423</v>
      </c>
      <c r="D489" s="181" t="s">
        <v>199</v>
      </c>
      <c r="E489" s="182" t="s">
        <v>2298</v>
      </c>
      <c r="F489" s="183" t="s">
        <v>2299</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6060</v>
      </c>
    </row>
    <row r="490" spans="1:65" s="2" customFormat="1" ht="11.25">
      <c r="A490" s="37"/>
      <c r="B490" s="38"/>
      <c r="C490" s="39"/>
      <c r="D490" s="194" t="s">
        <v>206</v>
      </c>
      <c r="E490" s="39"/>
      <c r="F490" s="195" t="s">
        <v>2301</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725</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5883</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1428</v>
      </c>
      <c r="D493" s="247" t="s">
        <v>519</v>
      </c>
      <c r="E493" s="248" t="s">
        <v>2304</v>
      </c>
      <c r="F493" s="249" t="s">
        <v>2305</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6061</v>
      </c>
    </row>
    <row r="494" spans="1:65" s="13" customFormat="1" ht="11.25">
      <c r="B494" s="199"/>
      <c r="C494" s="200"/>
      <c r="D494" s="201" t="s">
        <v>213</v>
      </c>
      <c r="E494" s="200"/>
      <c r="F494" s="203" t="s">
        <v>6062</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1433</v>
      </c>
      <c r="D495" s="247" t="s">
        <v>519</v>
      </c>
      <c r="E495" s="248" t="s">
        <v>2308</v>
      </c>
      <c r="F495" s="249" t="s">
        <v>2309</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6063</v>
      </c>
    </row>
    <row r="496" spans="1:65" s="2" customFormat="1" ht="33" customHeight="1">
      <c r="A496" s="37"/>
      <c r="B496" s="38"/>
      <c r="C496" s="181" t="s">
        <v>1438</v>
      </c>
      <c r="D496" s="181" t="s">
        <v>199</v>
      </c>
      <c r="E496" s="182" t="s">
        <v>2312</v>
      </c>
      <c r="F496" s="183" t="s">
        <v>2313</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6064</v>
      </c>
    </row>
    <row r="497" spans="1:65" s="2" customFormat="1" ht="11.25">
      <c r="A497" s="37"/>
      <c r="B497" s="38"/>
      <c r="C497" s="39"/>
      <c r="D497" s="194" t="s">
        <v>206</v>
      </c>
      <c r="E497" s="39"/>
      <c r="F497" s="195" t="s">
        <v>2315</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725</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6065</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1443</v>
      </c>
      <c r="D500" s="247" t="s">
        <v>519</v>
      </c>
      <c r="E500" s="248" t="s">
        <v>2324</v>
      </c>
      <c r="F500" s="249" t="s">
        <v>2325</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6066</v>
      </c>
    </row>
    <row r="501" spans="1:65" s="2" customFormat="1" ht="37.9" customHeight="1">
      <c r="A501" s="37"/>
      <c r="B501" s="38"/>
      <c r="C501" s="181" t="s">
        <v>1451</v>
      </c>
      <c r="D501" s="181" t="s">
        <v>199</v>
      </c>
      <c r="E501" s="182" t="s">
        <v>2332</v>
      </c>
      <c r="F501" s="183" t="s">
        <v>2333</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6067</v>
      </c>
    </row>
    <row r="502" spans="1:65" s="2" customFormat="1" ht="11.25">
      <c r="A502" s="37"/>
      <c r="B502" s="38"/>
      <c r="C502" s="39"/>
      <c r="D502" s="194" t="s">
        <v>206</v>
      </c>
      <c r="E502" s="39"/>
      <c r="F502" s="195" t="s">
        <v>2335</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1459</v>
      </c>
      <c r="D503" s="247" t="s">
        <v>519</v>
      </c>
      <c r="E503" s="248" t="s">
        <v>2337</v>
      </c>
      <c r="F503" s="249" t="s">
        <v>2338</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6068</v>
      </c>
    </row>
    <row r="504" spans="1:65" s="2" customFormat="1" ht="24.2" customHeight="1">
      <c r="A504" s="37"/>
      <c r="B504" s="38"/>
      <c r="C504" s="181" t="s">
        <v>1469</v>
      </c>
      <c r="D504" s="181" t="s">
        <v>199</v>
      </c>
      <c r="E504" s="182" t="s">
        <v>2345</v>
      </c>
      <c r="F504" s="183" t="s">
        <v>2346</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6069</v>
      </c>
    </row>
    <row r="505" spans="1:65" s="2" customFormat="1" ht="11.25">
      <c r="A505" s="37"/>
      <c r="B505" s="38"/>
      <c r="C505" s="39"/>
      <c r="D505" s="194" t="s">
        <v>206</v>
      </c>
      <c r="E505" s="39"/>
      <c r="F505" s="195" t="s">
        <v>2348</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2349</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6070</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6071</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1474</v>
      </c>
      <c r="D510" s="181" t="s">
        <v>199</v>
      </c>
      <c r="E510" s="182" t="s">
        <v>2356</v>
      </c>
      <c r="F510" s="183" t="s">
        <v>2357</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6072</v>
      </c>
    </row>
    <row r="511" spans="1:65" s="2" customFormat="1" ht="11.25">
      <c r="A511" s="37"/>
      <c r="B511" s="38"/>
      <c r="C511" s="39"/>
      <c r="D511" s="194" t="s">
        <v>206</v>
      </c>
      <c r="E511" s="39"/>
      <c r="F511" s="195" t="s">
        <v>2359</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2373</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6073</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1490</v>
      </c>
      <c r="D514" s="181" t="s">
        <v>199</v>
      </c>
      <c r="E514" s="182" t="s">
        <v>2363</v>
      </c>
      <c r="F514" s="183" t="s">
        <v>2364</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6074</v>
      </c>
    </row>
    <row r="515" spans="1:65" s="2" customFormat="1" ht="11.25">
      <c r="A515" s="37"/>
      <c r="B515" s="38"/>
      <c r="C515" s="39"/>
      <c r="D515" s="194" t="s">
        <v>206</v>
      </c>
      <c r="E515" s="39"/>
      <c r="F515" s="195" t="s">
        <v>2366</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6075</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1495</v>
      </c>
      <c r="D518" s="181" t="s">
        <v>199</v>
      </c>
      <c r="E518" s="182" t="s">
        <v>2369</v>
      </c>
      <c r="F518" s="183" t="s">
        <v>2370</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6076</v>
      </c>
    </row>
    <row r="519" spans="1:65" s="2" customFormat="1" ht="11.25">
      <c r="A519" s="37"/>
      <c r="B519" s="38"/>
      <c r="C519" s="39"/>
      <c r="D519" s="194" t="s">
        <v>206</v>
      </c>
      <c r="E519" s="39"/>
      <c r="F519" s="195" t="s">
        <v>2372</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2373</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6077</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1503</v>
      </c>
      <c r="D522" s="181" t="s">
        <v>199</v>
      </c>
      <c r="E522" s="182" t="s">
        <v>6078</v>
      </c>
      <c r="F522" s="183" t="s">
        <v>6079</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6080</v>
      </c>
    </row>
    <row r="523" spans="1:65" s="2" customFormat="1" ht="11.25">
      <c r="A523" s="37"/>
      <c r="B523" s="38"/>
      <c r="C523" s="39"/>
      <c r="D523" s="194" t="s">
        <v>206</v>
      </c>
      <c r="E523" s="39"/>
      <c r="F523" s="195" t="s">
        <v>6081</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725</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6082</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1510</v>
      </c>
      <c r="D526" s="181" t="s">
        <v>199</v>
      </c>
      <c r="E526" s="182" t="s">
        <v>6083</v>
      </c>
      <c r="F526" s="183" t="s">
        <v>6084</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6085</v>
      </c>
    </row>
    <row r="527" spans="1:65" s="2" customFormat="1" ht="11.25">
      <c r="A527" s="37"/>
      <c r="B527" s="38"/>
      <c r="C527" s="39"/>
      <c r="D527" s="194" t="s">
        <v>206</v>
      </c>
      <c r="E527" s="39"/>
      <c r="F527" s="195" t="s">
        <v>6086</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725</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6087</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1520</v>
      </c>
      <c r="D530" s="181" t="s">
        <v>199</v>
      </c>
      <c r="E530" s="182" t="s">
        <v>6088</v>
      </c>
      <c r="F530" s="183" t="s">
        <v>6089</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6090</v>
      </c>
    </row>
    <row r="531" spans="1:65" s="2" customFormat="1" ht="11.25">
      <c r="A531" s="37"/>
      <c r="B531" s="38"/>
      <c r="C531" s="39"/>
      <c r="D531" s="194" t="s">
        <v>206</v>
      </c>
      <c r="E531" s="39"/>
      <c r="F531" s="195" t="s">
        <v>6091</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725</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6087</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1523</v>
      </c>
      <c r="D534" s="247" t="s">
        <v>519</v>
      </c>
      <c r="E534" s="248" t="s">
        <v>2393</v>
      </c>
      <c r="F534" s="249" t="s">
        <v>2394</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6092</v>
      </c>
    </row>
    <row r="535" spans="1:65" s="13" customFormat="1" ht="11.25">
      <c r="B535" s="199"/>
      <c r="C535" s="200"/>
      <c r="D535" s="201" t="s">
        <v>213</v>
      </c>
      <c r="E535" s="200"/>
      <c r="F535" s="203" t="s">
        <v>6062</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1528</v>
      </c>
      <c r="D536" s="181" t="s">
        <v>199</v>
      </c>
      <c r="E536" s="182" t="s">
        <v>2522</v>
      </c>
      <c r="F536" s="183" t="s">
        <v>2523</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6093</v>
      </c>
    </row>
    <row r="537" spans="1:65" s="15" customFormat="1" ht="11.25">
      <c r="B537" s="222"/>
      <c r="C537" s="223"/>
      <c r="D537" s="201" t="s">
        <v>213</v>
      </c>
      <c r="E537" s="224" t="s">
        <v>28</v>
      </c>
      <c r="F537" s="225" t="s">
        <v>725</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6094</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6095</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1534</v>
      </c>
      <c r="D541" s="247" t="s">
        <v>519</v>
      </c>
      <c r="E541" s="248" t="s">
        <v>2304</v>
      </c>
      <c r="F541" s="249" t="s">
        <v>2305</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6096</v>
      </c>
    </row>
    <row r="542" spans="1:65" s="13" customFormat="1" ht="11.25">
      <c r="B542" s="199"/>
      <c r="C542" s="200"/>
      <c r="D542" s="201" t="s">
        <v>213</v>
      </c>
      <c r="E542" s="200"/>
      <c r="F542" s="203" t="s">
        <v>6097</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1539</v>
      </c>
      <c r="D543" s="247" t="s">
        <v>519</v>
      </c>
      <c r="E543" s="248" t="s">
        <v>2308</v>
      </c>
      <c r="F543" s="249" t="s">
        <v>2309</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6098</v>
      </c>
    </row>
    <row r="544" spans="1:65" s="2" customFormat="1" ht="24.2" customHeight="1">
      <c r="A544" s="37"/>
      <c r="B544" s="38"/>
      <c r="C544" s="181" t="s">
        <v>1544</v>
      </c>
      <c r="D544" s="181" t="s">
        <v>199</v>
      </c>
      <c r="E544" s="182" t="s">
        <v>2531</v>
      </c>
      <c r="F544" s="183" t="s">
        <v>2532</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6099</v>
      </c>
    </row>
    <row r="545" spans="1:65" s="2" customFormat="1" ht="11.25">
      <c r="A545" s="37"/>
      <c r="B545" s="38"/>
      <c r="C545" s="39"/>
      <c r="D545" s="194" t="s">
        <v>206</v>
      </c>
      <c r="E545" s="39"/>
      <c r="F545" s="195" t="s">
        <v>2534</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725</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6100</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6101</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1551</v>
      </c>
      <c r="D550" s="247" t="s">
        <v>519</v>
      </c>
      <c r="E550" s="248" t="s">
        <v>2393</v>
      </c>
      <c r="F550" s="249" t="s">
        <v>2394</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6102</v>
      </c>
    </row>
    <row r="551" spans="1:65" s="13" customFormat="1" ht="11.25">
      <c r="B551" s="199"/>
      <c r="C551" s="200"/>
      <c r="D551" s="201" t="s">
        <v>213</v>
      </c>
      <c r="E551" s="200"/>
      <c r="F551" s="203" t="s">
        <v>6103</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1559</v>
      </c>
      <c r="D552" s="181" t="s">
        <v>199</v>
      </c>
      <c r="E552" s="182" t="s">
        <v>6104</v>
      </c>
      <c r="F552" s="183" t="s">
        <v>6105</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6106</v>
      </c>
    </row>
    <row r="553" spans="1:65" s="2" customFormat="1" ht="11.25">
      <c r="A553" s="37"/>
      <c r="B553" s="38"/>
      <c r="C553" s="39"/>
      <c r="D553" s="194" t="s">
        <v>206</v>
      </c>
      <c r="E553" s="39"/>
      <c r="F553" s="195" t="s">
        <v>6107</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2547</v>
      </c>
      <c r="F554" s="179" t="s">
        <v>2548</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1567</v>
      </c>
      <c r="D555" s="181" t="s">
        <v>199</v>
      </c>
      <c r="E555" s="182" t="s">
        <v>2550</v>
      </c>
      <c r="F555" s="183" t="s">
        <v>2551</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6108</v>
      </c>
    </row>
    <row r="556" spans="1:65" s="2" customFormat="1" ht="11.25">
      <c r="A556" s="37"/>
      <c r="B556" s="38"/>
      <c r="C556" s="39"/>
      <c r="D556" s="194" t="s">
        <v>206</v>
      </c>
      <c r="E556" s="39"/>
      <c r="F556" s="195" t="s">
        <v>2553</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725</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6109</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6110</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1573</v>
      </c>
      <c r="D561" s="247" t="s">
        <v>519</v>
      </c>
      <c r="E561" s="248" t="s">
        <v>6111</v>
      </c>
      <c r="F561" s="249" t="s">
        <v>6112</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6113</v>
      </c>
    </row>
    <row r="562" spans="1:65" s="13" customFormat="1" ht="11.25">
      <c r="B562" s="199"/>
      <c r="C562" s="200"/>
      <c r="D562" s="201" t="s">
        <v>213</v>
      </c>
      <c r="E562" s="202" t="s">
        <v>28</v>
      </c>
      <c r="F562" s="203" t="s">
        <v>6114</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6115</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1583</v>
      </c>
      <c r="D564" s="247" t="s">
        <v>519</v>
      </c>
      <c r="E564" s="248" t="s">
        <v>6116</v>
      </c>
      <c r="F564" s="249" t="s">
        <v>6117</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6118</v>
      </c>
    </row>
    <row r="565" spans="1:65" s="13" customFormat="1" ht="11.25">
      <c r="B565" s="199"/>
      <c r="C565" s="200"/>
      <c r="D565" s="201" t="s">
        <v>213</v>
      </c>
      <c r="E565" s="202" t="s">
        <v>28</v>
      </c>
      <c r="F565" s="203" t="s">
        <v>6119</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6120</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1588</v>
      </c>
      <c r="D567" s="181" t="s">
        <v>199</v>
      </c>
      <c r="E567" s="182" t="s">
        <v>2569</v>
      </c>
      <c r="F567" s="183" t="s">
        <v>2570</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6121</v>
      </c>
    </row>
    <row r="568" spans="1:65" s="2" customFormat="1" ht="11.25">
      <c r="A568" s="37"/>
      <c r="B568" s="38"/>
      <c r="C568" s="39"/>
      <c r="D568" s="194" t="s">
        <v>206</v>
      </c>
      <c r="E568" s="39"/>
      <c r="F568" s="195" t="s">
        <v>2572</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725</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6122</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1595</v>
      </c>
      <c r="D571" s="247" t="s">
        <v>519</v>
      </c>
      <c r="E571" s="248" t="s">
        <v>2588</v>
      </c>
      <c r="F571" s="249" t="s">
        <v>2589</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6123</v>
      </c>
    </row>
    <row r="572" spans="1:65" s="13" customFormat="1" ht="11.25">
      <c r="B572" s="199"/>
      <c r="C572" s="200"/>
      <c r="D572" s="201" t="s">
        <v>213</v>
      </c>
      <c r="E572" s="200"/>
      <c r="F572" s="203" t="s">
        <v>6124</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1600</v>
      </c>
      <c r="D573" s="247" t="s">
        <v>519</v>
      </c>
      <c r="E573" s="248" t="s">
        <v>2593</v>
      </c>
      <c r="F573" s="249" t="s">
        <v>2594</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6125</v>
      </c>
    </row>
    <row r="574" spans="1:65" s="13" customFormat="1" ht="11.25">
      <c r="B574" s="199"/>
      <c r="C574" s="200"/>
      <c r="D574" s="201" t="s">
        <v>213</v>
      </c>
      <c r="E574" s="200"/>
      <c r="F574" s="203" t="s">
        <v>6124</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1604</v>
      </c>
      <c r="D575" s="181" t="s">
        <v>199</v>
      </c>
      <c r="E575" s="182" t="s">
        <v>2620</v>
      </c>
      <c r="F575" s="183" t="s">
        <v>2621</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6126</v>
      </c>
    </row>
    <row r="576" spans="1:65" s="2" customFormat="1" ht="11.25">
      <c r="A576" s="37"/>
      <c r="B576" s="38"/>
      <c r="C576" s="39"/>
      <c r="D576" s="194" t="s">
        <v>206</v>
      </c>
      <c r="E576" s="39"/>
      <c r="F576" s="195" t="s">
        <v>2623</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725</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6127</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1609</v>
      </c>
      <c r="D579" s="247" t="s">
        <v>519</v>
      </c>
      <c r="E579" s="248" t="s">
        <v>2626</v>
      </c>
      <c r="F579" s="249" t="s">
        <v>2627</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6128</v>
      </c>
    </row>
    <row r="580" spans="1:65" s="13" customFormat="1" ht="11.25">
      <c r="B580" s="199"/>
      <c r="C580" s="200"/>
      <c r="D580" s="201" t="s">
        <v>213</v>
      </c>
      <c r="E580" s="200"/>
      <c r="F580" s="203" t="s">
        <v>6129</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1614</v>
      </c>
      <c r="D581" s="181" t="s">
        <v>199</v>
      </c>
      <c r="E581" s="182" t="s">
        <v>2608</v>
      </c>
      <c r="F581" s="183" t="s">
        <v>2609</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6130</v>
      </c>
    </row>
    <row r="582" spans="1:65" s="15" customFormat="1" ht="11.25">
      <c r="B582" s="222"/>
      <c r="C582" s="223"/>
      <c r="D582" s="201" t="s">
        <v>213</v>
      </c>
      <c r="E582" s="224" t="s">
        <v>28</v>
      </c>
      <c r="F582" s="225" t="s">
        <v>725</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5928</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6131</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2615</v>
      </c>
      <c r="F585" s="249" t="s">
        <v>2616</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6132</v>
      </c>
    </row>
    <row r="586" spans="1:65" s="13" customFormat="1" ht="11.25">
      <c r="B586" s="199"/>
      <c r="C586" s="200"/>
      <c r="D586" s="201" t="s">
        <v>213</v>
      </c>
      <c r="E586" s="200"/>
      <c r="F586" s="203" t="s">
        <v>6133</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1636</v>
      </c>
      <c r="D587" s="181" t="s">
        <v>199</v>
      </c>
      <c r="E587" s="182" t="s">
        <v>2631</v>
      </c>
      <c r="F587" s="183" t="s">
        <v>2632</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6134</v>
      </c>
    </row>
    <row r="588" spans="1:65" s="2" customFormat="1" ht="11.25">
      <c r="A588" s="37"/>
      <c r="B588" s="38"/>
      <c r="C588" s="39"/>
      <c r="D588" s="194" t="s">
        <v>206</v>
      </c>
      <c r="E588" s="39"/>
      <c r="F588" s="195" t="s">
        <v>2634</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725</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6135</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1640</v>
      </c>
      <c r="D591" s="247" t="s">
        <v>519</v>
      </c>
      <c r="E591" s="248" t="s">
        <v>6136</v>
      </c>
      <c r="F591" s="249" t="s">
        <v>6137</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6138</v>
      </c>
    </row>
    <row r="592" spans="1:65" s="13" customFormat="1" ht="11.25">
      <c r="B592" s="199"/>
      <c r="C592" s="200"/>
      <c r="D592" s="201" t="s">
        <v>213</v>
      </c>
      <c r="E592" s="200"/>
      <c r="F592" s="203" t="s">
        <v>6139</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1666</v>
      </c>
      <c r="D593" s="247" t="s">
        <v>519</v>
      </c>
      <c r="E593" s="248" t="s">
        <v>6140</v>
      </c>
      <c r="F593" s="249" t="s">
        <v>6141</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6142</v>
      </c>
    </row>
    <row r="594" spans="1:65" s="13" customFormat="1" ht="11.25">
      <c r="B594" s="199"/>
      <c r="C594" s="200"/>
      <c r="D594" s="201" t="s">
        <v>213</v>
      </c>
      <c r="E594" s="200"/>
      <c r="F594" s="203" t="s">
        <v>6139</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1671</v>
      </c>
      <c r="D595" s="181" t="s">
        <v>199</v>
      </c>
      <c r="E595" s="182" t="s">
        <v>2655</v>
      </c>
      <c r="F595" s="183" t="s">
        <v>2656</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6143</v>
      </c>
    </row>
    <row r="596" spans="1:65" s="2" customFormat="1" ht="11.25">
      <c r="A596" s="37"/>
      <c r="B596" s="38"/>
      <c r="C596" s="39"/>
      <c r="D596" s="194" t="s">
        <v>206</v>
      </c>
      <c r="E596" s="39"/>
      <c r="F596" s="195" t="s">
        <v>2658</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725</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6144</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1680</v>
      </c>
      <c r="D599" s="247" t="s">
        <v>519</v>
      </c>
      <c r="E599" s="248" t="s">
        <v>2661</v>
      </c>
      <c r="F599" s="249" t="s">
        <v>2662</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6145</v>
      </c>
    </row>
    <row r="600" spans="1:65" s="13" customFormat="1" ht="11.25">
      <c r="B600" s="199"/>
      <c r="C600" s="200"/>
      <c r="D600" s="201" t="s">
        <v>213</v>
      </c>
      <c r="E600" s="200"/>
      <c r="F600" s="203" t="s">
        <v>6146</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1690</v>
      </c>
      <c r="D601" s="181" t="s">
        <v>199</v>
      </c>
      <c r="E601" s="182" t="s">
        <v>2673</v>
      </c>
      <c r="F601" s="183" t="s">
        <v>2674</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6147</v>
      </c>
    </row>
    <row r="602" spans="1:65" s="2" customFormat="1" ht="11.25">
      <c r="A602" s="37"/>
      <c r="B602" s="38"/>
      <c r="C602" s="39"/>
      <c r="D602" s="194" t="s">
        <v>206</v>
      </c>
      <c r="E602" s="39"/>
      <c r="F602" s="195" t="s">
        <v>2676</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1697</v>
      </c>
      <c r="D603" s="181" t="s">
        <v>199</v>
      </c>
      <c r="E603" s="182" t="s">
        <v>6148</v>
      </c>
      <c r="F603" s="183" t="s">
        <v>6149</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6150</v>
      </c>
    </row>
    <row r="604" spans="1:65" s="2" customFormat="1" ht="11.25">
      <c r="A604" s="37"/>
      <c r="B604" s="38"/>
      <c r="C604" s="39"/>
      <c r="D604" s="194" t="s">
        <v>206</v>
      </c>
      <c r="E604" s="39"/>
      <c r="F604" s="195" t="s">
        <v>6151</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725</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6152</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1702</v>
      </c>
      <c r="D607" s="247" t="s">
        <v>519</v>
      </c>
      <c r="E607" s="248" t="s">
        <v>6153</v>
      </c>
      <c r="F607" s="249" t="s">
        <v>6154</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6155</v>
      </c>
    </row>
    <row r="608" spans="1:65" s="13" customFormat="1" ht="11.25">
      <c r="B608" s="199"/>
      <c r="C608" s="200"/>
      <c r="D608" s="201" t="s">
        <v>213</v>
      </c>
      <c r="E608" s="202" t="s">
        <v>28</v>
      </c>
      <c r="F608" s="203" t="s">
        <v>6156</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6157</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1714</v>
      </c>
      <c r="D610" s="181" t="s">
        <v>199</v>
      </c>
      <c r="E610" s="182" t="s">
        <v>2705</v>
      </c>
      <c r="F610" s="183" t="s">
        <v>2706</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6158</v>
      </c>
    </row>
    <row r="611" spans="1:65" s="2" customFormat="1" ht="11.25">
      <c r="A611" s="37"/>
      <c r="B611" s="38"/>
      <c r="C611" s="39"/>
      <c r="D611" s="194" t="s">
        <v>206</v>
      </c>
      <c r="E611" s="39"/>
      <c r="F611" s="195" t="s">
        <v>2708</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725</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6159</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1720</v>
      </c>
      <c r="D614" s="247" t="s">
        <v>519</v>
      </c>
      <c r="E614" s="248" t="s">
        <v>2699</v>
      </c>
      <c r="F614" s="249" t="s">
        <v>2700</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6160</v>
      </c>
    </row>
    <row r="615" spans="1:65" s="13" customFormat="1" ht="11.25">
      <c r="B615" s="199"/>
      <c r="C615" s="200"/>
      <c r="D615" s="201" t="s">
        <v>213</v>
      </c>
      <c r="E615" s="202" t="s">
        <v>28</v>
      </c>
      <c r="F615" s="203" t="s">
        <v>6161</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6162</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1727</v>
      </c>
      <c r="D617" s="181" t="s">
        <v>199</v>
      </c>
      <c r="E617" s="182" t="s">
        <v>6163</v>
      </c>
      <c r="F617" s="183" t="s">
        <v>6164</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6165</v>
      </c>
    </row>
    <row r="618" spans="1:65" s="2" customFormat="1" ht="11.25">
      <c r="A618" s="37"/>
      <c r="B618" s="38"/>
      <c r="C618" s="39"/>
      <c r="D618" s="194" t="s">
        <v>206</v>
      </c>
      <c r="E618" s="39"/>
      <c r="F618" s="195" t="s">
        <v>6166</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2772</v>
      </c>
      <c r="F619" s="179" t="s">
        <v>2773</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1737</v>
      </c>
      <c r="D620" s="181" t="s">
        <v>199</v>
      </c>
      <c r="E620" s="182" t="s">
        <v>2775</v>
      </c>
      <c r="F620" s="183" t="s">
        <v>2776</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6167</v>
      </c>
    </row>
    <row r="621" spans="1:65" s="2" customFormat="1" ht="11.25">
      <c r="A621" s="37"/>
      <c r="B621" s="38"/>
      <c r="C621" s="39"/>
      <c r="D621" s="194" t="s">
        <v>206</v>
      </c>
      <c r="E621" s="39"/>
      <c r="F621" s="195" t="s">
        <v>2778</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2373</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6168</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1750</v>
      </c>
      <c r="D624" s="181" t="s">
        <v>199</v>
      </c>
      <c r="E624" s="182" t="s">
        <v>6169</v>
      </c>
      <c r="F624" s="183" t="s">
        <v>6170</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6171</v>
      </c>
    </row>
    <row r="625" spans="1:65" s="2" customFormat="1" ht="11.25">
      <c r="A625" s="37"/>
      <c r="B625" s="38"/>
      <c r="C625" s="39"/>
      <c r="D625" s="194" t="s">
        <v>206</v>
      </c>
      <c r="E625" s="39"/>
      <c r="F625" s="195" t="s">
        <v>6172</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2816</v>
      </c>
      <c r="F626" s="179" t="s">
        <v>2817</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1755</v>
      </c>
      <c r="D627" s="181" t="s">
        <v>199</v>
      </c>
      <c r="E627" s="182" t="s">
        <v>2845</v>
      </c>
      <c r="F627" s="183" t="s">
        <v>2846</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6173</v>
      </c>
    </row>
    <row r="628" spans="1:65" s="2" customFormat="1" ht="11.25">
      <c r="A628" s="37"/>
      <c r="B628" s="38"/>
      <c r="C628" s="39"/>
      <c r="D628" s="194" t="s">
        <v>206</v>
      </c>
      <c r="E628" s="39"/>
      <c r="F628" s="195" t="s">
        <v>2848</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6174</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1760</v>
      </c>
      <c r="D631" s="181" t="s">
        <v>199</v>
      </c>
      <c r="E631" s="182" t="s">
        <v>6175</v>
      </c>
      <c r="F631" s="183" t="s">
        <v>6176</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6177</v>
      </c>
    </row>
    <row r="632" spans="1:65" s="2" customFormat="1" ht="11.25">
      <c r="A632" s="37"/>
      <c r="B632" s="38"/>
      <c r="C632" s="39"/>
      <c r="D632" s="194" t="s">
        <v>206</v>
      </c>
      <c r="E632" s="39"/>
      <c r="F632" s="195" t="s">
        <v>6178</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2986</v>
      </c>
      <c r="F633" s="179" t="s">
        <v>2987</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1769</v>
      </c>
      <c r="D634" s="181" t="s">
        <v>199</v>
      </c>
      <c r="E634" s="182" t="s">
        <v>3019</v>
      </c>
      <c r="F634" s="183" t="s">
        <v>3020</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6179</v>
      </c>
    </row>
    <row r="635" spans="1:65" s="2" customFormat="1" ht="11.25">
      <c r="A635" s="37"/>
      <c r="B635" s="38"/>
      <c r="C635" s="39"/>
      <c r="D635" s="194" t="s">
        <v>206</v>
      </c>
      <c r="E635" s="39"/>
      <c r="F635" s="195" t="s">
        <v>3022</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2373</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6180</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1784</v>
      </c>
      <c r="D638" s="181" t="s">
        <v>199</v>
      </c>
      <c r="E638" s="182" t="s">
        <v>3012</v>
      </c>
      <c r="F638" s="183" t="s">
        <v>3013</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6181</v>
      </c>
    </row>
    <row r="639" spans="1:65" s="15" customFormat="1" ht="11.25">
      <c r="B639" s="222"/>
      <c r="C639" s="223"/>
      <c r="D639" s="201" t="s">
        <v>213</v>
      </c>
      <c r="E639" s="224" t="s">
        <v>28</v>
      </c>
      <c r="F639" s="225" t="s">
        <v>3015</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6182</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1792</v>
      </c>
      <c r="D641" s="181" t="s">
        <v>199</v>
      </c>
      <c r="E641" s="182" t="s">
        <v>6183</v>
      </c>
      <c r="F641" s="183" t="s">
        <v>6184</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6185</v>
      </c>
    </row>
    <row r="642" spans="1:65" s="2" customFormat="1" ht="11.25">
      <c r="A642" s="37"/>
      <c r="B642" s="38"/>
      <c r="C642" s="39"/>
      <c r="D642" s="194" t="s">
        <v>206</v>
      </c>
      <c r="E642" s="39"/>
      <c r="F642" s="195" t="s">
        <v>6186</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6187</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1799</v>
      </c>
      <c r="D645" s="181" t="s">
        <v>199</v>
      </c>
      <c r="E645" s="182" t="s">
        <v>6188</v>
      </c>
      <c r="F645" s="183" t="s">
        <v>6189</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6190</v>
      </c>
    </row>
    <row r="646" spans="1:65" s="2" customFormat="1" ht="11.25">
      <c r="A646" s="37"/>
      <c r="B646" s="38"/>
      <c r="C646" s="39"/>
      <c r="D646" s="194" t="s">
        <v>206</v>
      </c>
      <c r="E646" s="39"/>
      <c r="F646" s="195" t="s">
        <v>6191</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1804</v>
      </c>
      <c r="D647" s="181" t="s">
        <v>199</v>
      </c>
      <c r="E647" s="182" t="s">
        <v>6192</v>
      </c>
      <c r="F647" s="183" t="s">
        <v>6193</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6194</v>
      </c>
    </row>
    <row r="648" spans="1:65" s="2" customFormat="1" ht="11.25">
      <c r="A648" s="37"/>
      <c r="B648" s="38"/>
      <c r="C648" s="39"/>
      <c r="D648" s="194" t="s">
        <v>206</v>
      </c>
      <c r="E648" s="39"/>
      <c r="F648" s="195" t="s">
        <v>6195</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2373</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6196</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1823</v>
      </c>
      <c r="D651" s="181" t="s">
        <v>199</v>
      </c>
      <c r="E651" s="182" t="s">
        <v>6197</v>
      </c>
      <c r="F651" s="183" t="s">
        <v>6198</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6199</v>
      </c>
    </row>
    <row r="652" spans="1:65" s="2" customFormat="1" ht="11.25">
      <c r="A652" s="37"/>
      <c r="B652" s="38"/>
      <c r="C652" s="39"/>
      <c r="D652" s="194" t="s">
        <v>206</v>
      </c>
      <c r="E652" s="39"/>
      <c r="F652" s="195" t="s">
        <v>6200</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3043</v>
      </c>
      <c r="F653" s="179" t="s">
        <v>3044</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1827</v>
      </c>
      <c r="D654" s="181" t="s">
        <v>199</v>
      </c>
      <c r="E654" s="182" t="s">
        <v>3164</v>
      </c>
      <c r="F654" s="183" t="s">
        <v>3165</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6201</v>
      </c>
    </row>
    <row r="655" spans="1:65" s="2" customFormat="1" ht="11.25">
      <c r="A655" s="37"/>
      <c r="B655" s="38"/>
      <c r="C655" s="39"/>
      <c r="D655" s="194" t="s">
        <v>206</v>
      </c>
      <c r="E655" s="39"/>
      <c r="F655" s="195" t="s">
        <v>3167</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3126</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6202</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1831</v>
      </c>
      <c r="D658" s="247" t="s">
        <v>519</v>
      </c>
      <c r="E658" s="248" t="s">
        <v>3174</v>
      </c>
      <c r="F658" s="249" t="s">
        <v>3175</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6203</v>
      </c>
    </row>
    <row r="659" spans="1:65" s="2" customFormat="1" ht="16.5" customHeight="1">
      <c r="A659" s="37"/>
      <c r="B659" s="38"/>
      <c r="C659" s="247" t="s">
        <v>1835</v>
      </c>
      <c r="D659" s="247" t="s">
        <v>519</v>
      </c>
      <c r="E659" s="248" t="s">
        <v>3159</v>
      </c>
      <c r="F659" s="249" t="s">
        <v>3160</v>
      </c>
      <c r="G659" s="250" t="s">
        <v>3161</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6204</v>
      </c>
    </row>
    <row r="660" spans="1:65" s="2" customFormat="1" ht="16.5" customHeight="1">
      <c r="A660" s="37"/>
      <c r="B660" s="38"/>
      <c r="C660" s="181" t="s">
        <v>1839</v>
      </c>
      <c r="D660" s="181" t="s">
        <v>199</v>
      </c>
      <c r="E660" s="182" t="s">
        <v>6205</v>
      </c>
      <c r="F660" s="183" t="s">
        <v>6206</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6207</v>
      </c>
    </row>
    <row r="661" spans="1:65" s="15" customFormat="1" ht="11.25">
      <c r="B661" s="222"/>
      <c r="C661" s="223"/>
      <c r="D661" s="201" t="s">
        <v>213</v>
      </c>
      <c r="E661" s="224" t="s">
        <v>28</v>
      </c>
      <c r="F661" s="225" t="s">
        <v>3126</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3127</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3128</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6208</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1852</v>
      </c>
      <c r="D665" s="181" t="s">
        <v>199</v>
      </c>
      <c r="E665" s="182" t="s">
        <v>6209</v>
      </c>
      <c r="F665" s="183" t="s">
        <v>6210</v>
      </c>
      <c r="G665" s="184" t="s">
        <v>2978</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6211</v>
      </c>
    </row>
    <row r="666" spans="1:65" s="2" customFormat="1" ht="11.25">
      <c r="A666" s="37"/>
      <c r="B666" s="38"/>
      <c r="C666" s="39"/>
      <c r="D666" s="194" t="s">
        <v>206</v>
      </c>
      <c r="E666" s="39"/>
      <c r="F666" s="195" t="s">
        <v>6212</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3189</v>
      </c>
      <c r="F667" s="179" t="s">
        <v>3190</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1856</v>
      </c>
      <c r="D668" s="181" t="s">
        <v>199</v>
      </c>
      <c r="E668" s="182" t="s">
        <v>3244</v>
      </c>
      <c r="F668" s="183" t="s">
        <v>3245</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6213</v>
      </c>
    </row>
    <row r="669" spans="1:65" s="2" customFormat="1" ht="11.25">
      <c r="A669" s="37"/>
      <c r="B669" s="38"/>
      <c r="C669" s="39"/>
      <c r="D669" s="194" t="s">
        <v>206</v>
      </c>
      <c r="E669" s="39"/>
      <c r="F669" s="195" t="s">
        <v>3247</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3196</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2937</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6214</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6215</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1860</v>
      </c>
      <c r="D675" s="247" t="s">
        <v>519</v>
      </c>
      <c r="E675" s="248" t="s">
        <v>6216</v>
      </c>
      <c r="F675" s="249" t="s">
        <v>6217</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6218</v>
      </c>
    </row>
    <row r="676" spans="1:65" s="2" customFormat="1" ht="24.2" customHeight="1">
      <c r="A676" s="37"/>
      <c r="B676" s="38"/>
      <c r="C676" s="181" t="s">
        <v>1864</v>
      </c>
      <c r="D676" s="181" t="s">
        <v>199</v>
      </c>
      <c r="E676" s="182" t="s">
        <v>3308</v>
      </c>
      <c r="F676" s="183" t="s">
        <v>3309</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6219</v>
      </c>
    </row>
    <row r="677" spans="1:65" s="2" customFormat="1" ht="11.25">
      <c r="A677" s="37"/>
      <c r="B677" s="38"/>
      <c r="C677" s="39"/>
      <c r="D677" s="194" t="s">
        <v>206</v>
      </c>
      <c r="E677" s="39"/>
      <c r="F677" s="195" t="s">
        <v>3311</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3312</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6065</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1868</v>
      </c>
      <c r="D680" s="247" t="s">
        <v>519</v>
      </c>
      <c r="E680" s="248" t="s">
        <v>6220</v>
      </c>
      <c r="F680" s="249" t="s">
        <v>6221</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6222</v>
      </c>
    </row>
    <row r="681" spans="1:65" s="2" customFormat="1" ht="24.2" customHeight="1">
      <c r="A681" s="37"/>
      <c r="B681" s="38"/>
      <c r="C681" s="181" t="s">
        <v>1876</v>
      </c>
      <c r="D681" s="181" t="s">
        <v>199</v>
      </c>
      <c r="E681" s="182" t="s">
        <v>3324</v>
      </c>
      <c r="F681" s="183" t="s">
        <v>3325</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6223</v>
      </c>
    </row>
    <row r="682" spans="1:65" s="2" customFormat="1" ht="11.25">
      <c r="A682" s="37"/>
      <c r="B682" s="38"/>
      <c r="C682" s="39"/>
      <c r="D682" s="194" t="s">
        <v>206</v>
      </c>
      <c r="E682" s="39"/>
      <c r="F682" s="195" t="s">
        <v>3327</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3312</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2350</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6224</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1880</v>
      </c>
      <c r="D686" s="247" t="s">
        <v>519</v>
      </c>
      <c r="E686" s="248" t="s">
        <v>3336</v>
      </c>
      <c r="F686" s="249" t="s">
        <v>3337</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6225</v>
      </c>
    </row>
    <row r="687" spans="1:65" s="13" customFormat="1" ht="11.25">
      <c r="B687" s="199"/>
      <c r="C687" s="200"/>
      <c r="D687" s="201" t="s">
        <v>213</v>
      </c>
      <c r="E687" s="200"/>
      <c r="F687" s="203" t="s">
        <v>6226</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1884</v>
      </c>
      <c r="D688" s="247" t="s">
        <v>519</v>
      </c>
      <c r="E688" s="248" t="s">
        <v>3344</v>
      </c>
      <c r="F688" s="249" t="s">
        <v>3345</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6227</v>
      </c>
    </row>
    <row r="689" spans="1:65" s="2" customFormat="1" ht="16.5" customHeight="1">
      <c r="A689" s="37"/>
      <c r="B689" s="38"/>
      <c r="C689" s="247" t="s">
        <v>1888</v>
      </c>
      <c r="D689" s="247" t="s">
        <v>519</v>
      </c>
      <c r="E689" s="248" t="s">
        <v>3348</v>
      </c>
      <c r="F689" s="249" t="s">
        <v>3349</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6228</v>
      </c>
    </row>
    <row r="690" spans="1:65" s="2" customFormat="1" ht="16.5" customHeight="1">
      <c r="A690" s="37"/>
      <c r="B690" s="38"/>
      <c r="C690" s="181" t="s">
        <v>1894</v>
      </c>
      <c r="D690" s="181" t="s">
        <v>199</v>
      </c>
      <c r="E690" s="182" t="s">
        <v>3359</v>
      </c>
      <c r="F690" s="183" t="s">
        <v>3360</v>
      </c>
      <c r="G690" s="184" t="s">
        <v>1591</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6229</v>
      </c>
    </row>
    <row r="691" spans="1:65" s="2" customFormat="1" ht="21.75" customHeight="1">
      <c r="A691" s="37"/>
      <c r="B691" s="38"/>
      <c r="C691" s="181" t="s">
        <v>1900</v>
      </c>
      <c r="D691" s="181" t="s">
        <v>199</v>
      </c>
      <c r="E691" s="182" t="s">
        <v>6230</v>
      </c>
      <c r="F691" s="183" t="s">
        <v>6231</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6232</v>
      </c>
    </row>
    <row r="692" spans="1:65" s="15" customFormat="1" ht="11.25">
      <c r="B692" s="222"/>
      <c r="C692" s="223"/>
      <c r="D692" s="201" t="s">
        <v>213</v>
      </c>
      <c r="E692" s="224" t="s">
        <v>28</v>
      </c>
      <c r="F692" s="225" t="s">
        <v>3111</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6233</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6234</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1905</v>
      </c>
      <c r="D695" s="181" t="s">
        <v>199</v>
      </c>
      <c r="E695" s="182" t="s">
        <v>6235</v>
      </c>
      <c r="F695" s="183" t="s">
        <v>6236</v>
      </c>
      <c r="G695" s="184" t="s">
        <v>2978</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6237</v>
      </c>
    </row>
    <row r="696" spans="1:65" s="2" customFormat="1" ht="11.25">
      <c r="A696" s="37"/>
      <c r="B696" s="38"/>
      <c r="C696" s="39"/>
      <c r="D696" s="194" t="s">
        <v>206</v>
      </c>
      <c r="E696" s="39"/>
      <c r="F696" s="195" t="s">
        <v>6238</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3524</v>
      </c>
      <c r="F697" s="179" t="s">
        <v>3525</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1910</v>
      </c>
      <c r="D698" s="181" t="s">
        <v>199</v>
      </c>
      <c r="E698" s="182" t="s">
        <v>3527</v>
      </c>
      <c r="F698" s="183" t="s">
        <v>3528</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6239</v>
      </c>
    </row>
    <row r="699" spans="1:65" s="2" customFormat="1" ht="11.25">
      <c r="A699" s="37"/>
      <c r="B699" s="38"/>
      <c r="C699" s="39"/>
      <c r="D699" s="194" t="s">
        <v>206</v>
      </c>
      <c r="E699" s="39"/>
      <c r="F699" s="195" t="s">
        <v>3530</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1915</v>
      </c>
      <c r="D700" s="181" t="s">
        <v>199</v>
      </c>
      <c r="E700" s="182" t="s">
        <v>3534</v>
      </c>
      <c r="F700" s="183" t="s">
        <v>3535</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6240</v>
      </c>
    </row>
    <row r="701" spans="1:65" s="2" customFormat="1" ht="11.25">
      <c r="A701" s="37"/>
      <c r="B701" s="38"/>
      <c r="C701" s="39"/>
      <c r="D701" s="194" t="s">
        <v>206</v>
      </c>
      <c r="E701" s="39"/>
      <c r="F701" s="195" t="s">
        <v>3537</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6241</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6242</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1920</v>
      </c>
      <c r="D706" s="181" t="s">
        <v>199</v>
      </c>
      <c r="E706" s="182" t="s">
        <v>3541</v>
      </c>
      <c r="F706" s="183" t="s">
        <v>3542</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6243</v>
      </c>
    </row>
    <row r="707" spans="1:65" s="2" customFormat="1" ht="11.25">
      <c r="A707" s="37"/>
      <c r="B707" s="38"/>
      <c r="C707" s="39"/>
      <c r="D707" s="194" t="s">
        <v>206</v>
      </c>
      <c r="E707" s="39"/>
      <c r="F707" s="195" t="s">
        <v>3544</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3545</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6244</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6245</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1925</v>
      </c>
      <c r="D711" s="247" t="s">
        <v>519</v>
      </c>
      <c r="E711" s="248" t="s">
        <v>3549</v>
      </c>
      <c r="F711" s="249" t="s">
        <v>3550</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6246</v>
      </c>
    </row>
    <row r="712" spans="1:65" s="13" customFormat="1" ht="11.25">
      <c r="B712" s="199"/>
      <c r="C712" s="200"/>
      <c r="D712" s="201" t="s">
        <v>213</v>
      </c>
      <c r="E712" s="200"/>
      <c r="F712" s="203" t="s">
        <v>6247</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1930</v>
      </c>
      <c r="D713" s="181" t="s">
        <v>199</v>
      </c>
      <c r="E713" s="182" t="s">
        <v>3601</v>
      </c>
      <c r="F713" s="183" t="s">
        <v>3602</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6248</v>
      </c>
    </row>
    <row r="714" spans="1:65" s="2" customFormat="1" ht="11.25">
      <c r="A714" s="37"/>
      <c r="B714" s="38"/>
      <c r="C714" s="39"/>
      <c r="D714" s="194" t="s">
        <v>206</v>
      </c>
      <c r="E714" s="39"/>
      <c r="F714" s="195" t="s">
        <v>3604</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3581</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6244</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6249</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1936</v>
      </c>
      <c r="D718" s="247" t="s">
        <v>519</v>
      </c>
      <c r="E718" s="248" t="s">
        <v>3613</v>
      </c>
      <c r="F718" s="249" t="s">
        <v>3614</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6250</v>
      </c>
    </row>
    <row r="719" spans="1:65" s="13" customFormat="1" ht="11.25">
      <c r="B719" s="199"/>
      <c r="C719" s="200"/>
      <c r="D719" s="201" t="s">
        <v>213</v>
      </c>
      <c r="E719" s="200"/>
      <c r="F719" s="203" t="s">
        <v>6251</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1941</v>
      </c>
      <c r="D720" s="181" t="s">
        <v>199</v>
      </c>
      <c r="E720" s="182" t="s">
        <v>3627</v>
      </c>
      <c r="F720" s="183" t="s">
        <v>3628</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6252</v>
      </c>
    </row>
    <row r="721" spans="1:65" s="2" customFormat="1" ht="11.25">
      <c r="A721" s="37"/>
      <c r="B721" s="38"/>
      <c r="C721" s="39"/>
      <c r="D721" s="194" t="s">
        <v>206</v>
      </c>
      <c r="E721" s="39"/>
      <c r="F721" s="195" t="s">
        <v>3630</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3581</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6244</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6253</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1949</v>
      </c>
      <c r="D725" s="247" t="s">
        <v>519</v>
      </c>
      <c r="E725" s="248" t="s">
        <v>3595</v>
      </c>
      <c r="F725" s="249" t="s">
        <v>3596</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6254</v>
      </c>
    </row>
    <row r="726" spans="1:65" s="13" customFormat="1" ht="11.25">
      <c r="B726" s="199"/>
      <c r="C726" s="200"/>
      <c r="D726" s="201" t="s">
        <v>213</v>
      </c>
      <c r="E726" s="200"/>
      <c r="F726" s="203" t="s">
        <v>6255</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1955</v>
      </c>
      <c r="D727" s="181" t="s">
        <v>199</v>
      </c>
      <c r="E727" s="182" t="s">
        <v>3658</v>
      </c>
      <c r="F727" s="183" t="s">
        <v>3659</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6256</v>
      </c>
    </row>
    <row r="728" spans="1:65" s="2" customFormat="1" ht="11.25">
      <c r="A728" s="37"/>
      <c r="B728" s="38"/>
      <c r="C728" s="39"/>
      <c r="D728" s="194" t="s">
        <v>206</v>
      </c>
      <c r="E728" s="39"/>
      <c r="F728" s="195" t="s">
        <v>3661</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6257</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1961</v>
      </c>
      <c r="D731" s="181" t="s">
        <v>199</v>
      </c>
      <c r="E731" s="182" t="s">
        <v>3664</v>
      </c>
      <c r="F731" s="183" t="s">
        <v>3665</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6258</v>
      </c>
    </row>
    <row r="732" spans="1:65" s="2" customFormat="1" ht="11.25">
      <c r="A732" s="37"/>
      <c r="B732" s="38"/>
      <c r="C732" s="39"/>
      <c r="D732" s="194" t="s">
        <v>206</v>
      </c>
      <c r="E732" s="39"/>
      <c r="F732" s="195" t="s">
        <v>3667</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6259</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6260</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1969</v>
      </c>
      <c r="D737" s="181" t="s">
        <v>199</v>
      </c>
      <c r="E737" s="182" t="s">
        <v>3671</v>
      </c>
      <c r="F737" s="183" t="s">
        <v>3672</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6261</v>
      </c>
    </row>
    <row r="738" spans="1:65" s="2" customFormat="1" ht="11.25">
      <c r="A738" s="37"/>
      <c r="B738" s="38"/>
      <c r="C738" s="39"/>
      <c r="D738" s="194" t="s">
        <v>206</v>
      </c>
      <c r="E738" s="39"/>
      <c r="F738" s="195" t="s">
        <v>3674</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1973</v>
      </c>
      <c r="D739" s="181" t="s">
        <v>199</v>
      </c>
      <c r="E739" s="182" t="s">
        <v>3703</v>
      </c>
      <c r="F739" s="183" t="s">
        <v>3704</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6262</v>
      </c>
    </row>
    <row r="740" spans="1:65" s="2" customFormat="1" ht="11.25">
      <c r="A740" s="37"/>
      <c r="B740" s="38"/>
      <c r="C740" s="39"/>
      <c r="D740" s="194" t="s">
        <v>206</v>
      </c>
      <c r="E740" s="39"/>
      <c r="F740" s="195" t="s">
        <v>3706</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1977</v>
      </c>
      <c r="D741" s="181" t="s">
        <v>199</v>
      </c>
      <c r="E741" s="182" t="s">
        <v>6263</v>
      </c>
      <c r="F741" s="183" t="s">
        <v>6264</v>
      </c>
      <c r="G741" s="184" t="s">
        <v>2978</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6265</v>
      </c>
    </row>
    <row r="742" spans="1:65" s="2" customFormat="1" ht="11.25">
      <c r="A742" s="37"/>
      <c r="B742" s="38"/>
      <c r="C742" s="39"/>
      <c r="D742" s="194" t="s">
        <v>206</v>
      </c>
      <c r="E742" s="39"/>
      <c r="F742" s="195" t="s">
        <v>6266</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4024</v>
      </c>
      <c r="F743" s="179" t="s">
        <v>4025</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1983</v>
      </c>
      <c r="D744" s="181" t="s">
        <v>199</v>
      </c>
      <c r="E744" s="182" t="s">
        <v>4027</v>
      </c>
      <c r="F744" s="183" t="s">
        <v>4028</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6267</v>
      </c>
    </row>
    <row r="745" spans="1:65" s="2" customFormat="1" ht="11.25">
      <c r="A745" s="37"/>
      <c r="B745" s="38"/>
      <c r="C745" s="39"/>
      <c r="D745" s="194" t="s">
        <v>206</v>
      </c>
      <c r="E745" s="39"/>
      <c r="F745" s="195" t="s">
        <v>4030</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6268</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6269</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1990</v>
      </c>
      <c r="D750" s="181" t="s">
        <v>199</v>
      </c>
      <c r="E750" s="182" t="s">
        <v>4045</v>
      </c>
      <c r="F750" s="183" t="s">
        <v>4046</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6270</v>
      </c>
    </row>
    <row r="751" spans="1:65" s="2" customFormat="1" ht="11.25">
      <c r="A751" s="37"/>
      <c r="B751" s="38"/>
      <c r="C751" s="39"/>
      <c r="D751" s="194" t="s">
        <v>206</v>
      </c>
      <c r="E751" s="39"/>
      <c r="F751" s="195" t="s">
        <v>4048</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4133</v>
      </c>
      <c r="F752" s="168" t="s">
        <v>4134</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2016</v>
      </c>
      <c r="D753" s="181" t="s">
        <v>199</v>
      </c>
      <c r="E753" s="182" t="s">
        <v>4136</v>
      </c>
      <c r="F753" s="183" t="s">
        <v>4137</v>
      </c>
      <c r="G753" s="184" t="s">
        <v>4138</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2057</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2057</v>
      </c>
      <c r="BM753" s="192" t="s">
        <v>6271</v>
      </c>
    </row>
    <row r="754" spans="1:65" s="2" customFormat="1" ht="11.25">
      <c r="A754" s="37"/>
      <c r="B754" s="38"/>
      <c r="C754" s="39"/>
      <c r="D754" s="194" t="s">
        <v>206</v>
      </c>
      <c r="E754" s="39"/>
      <c r="F754" s="195" t="s">
        <v>4140</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6272</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BwzSfp9oFGb+RLfbNLnL7JUpXaerUzmey54s1nMDBJ42AMiLcAOrtUMwRJWevWT01hNNSSewhOb4OkQCmk0+Kg==" saltValue="joese2w+79UJUJCulzEKH42WuXTKnX85mmKlD2LfmFmaodkg0EGc0G4CbIrYRvo9N4eJImeXc+MgtpwKXuD7gA=="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7"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5820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4353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6273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5820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4355</v>
      </c>
      <c r="E64" s="146"/>
      <c r="F64" s="146"/>
      <c r="G64" s="146"/>
      <c r="H64" s="146"/>
      <c r="I64" s="146"/>
      <c r="J64" s="147">
        <f>J91</f>
        <v>0</v>
      </c>
      <c r="K64" s="144"/>
      <c r="L64" s="148"/>
    </row>
    <row r="65" spans="1:31" s="9" customFormat="1" ht="24.95" customHeight="1">
      <c r="B65" s="143"/>
      <c r="C65" s="144"/>
      <c r="D65" s="145" t="s">
        <v>4356</v>
      </c>
      <c r="E65" s="146"/>
      <c r="F65" s="146"/>
      <c r="G65" s="146"/>
      <c r="H65" s="146"/>
      <c r="I65" s="146"/>
      <c r="J65" s="147">
        <f>J96</f>
        <v>0</v>
      </c>
      <c r="K65" s="144"/>
      <c r="L65" s="148"/>
    </row>
    <row r="66" spans="1:31" s="9" customFormat="1" ht="24.95" customHeight="1">
      <c r="B66" s="143"/>
      <c r="C66" s="144"/>
      <c r="D66" s="145" t="s">
        <v>4357</v>
      </c>
      <c r="E66" s="146"/>
      <c r="F66" s="146"/>
      <c r="G66" s="146"/>
      <c r="H66" s="146"/>
      <c r="I66" s="146"/>
      <c r="J66" s="147">
        <f>J101</f>
        <v>0</v>
      </c>
      <c r="K66" s="144"/>
      <c r="L66" s="148"/>
    </row>
    <row r="67" spans="1:31" s="9" customFormat="1" ht="24.95" customHeight="1">
      <c r="B67" s="143"/>
      <c r="C67" s="144"/>
      <c r="D67" s="145" t="s">
        <v>4358</v>
      </c>
      <c r="E67" s="146"/>
      <c r="F67" s="146"/>
      <c r="G67" s="146"/>
      <c r="H67" s="146"/>
      <c r="I67" s="146"/>
      <c r="J67" s="147">
        <f>J107</f>
        <v>0</v>
      </c>
      <c r="K67" s="144"/>
      <c r="L67" s="148"/>
    </row>
    <row r="68" spans="1:31" s="9" customFormat="1" ht="24.95" customHeight="1">
      <c r="B68" s="143"/>
      <c r="C68" s="144"/>
      <c r="D68" s="145" t="s">
        <v>4360</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5820</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6. 3. 2025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4362</v>
      </c>
      <c r="F91" s="168" t="s">
        <v>4363</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4364</v>
      </c>
      <c r="G92" s="184" t="s">
        <v>4365</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4388</v>
      </c>
      <c r="F93" s="183" t="s">
        <v>4389</v>
      </c>
      <c r="G93" s="184" t="s">
        <v>4365</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4414</v>
      </c>
      <c r="F94" s="183" t="s">
        <v>4415</v>
      </c>
      <c r="G94" s="184" t="s">
        <v>4365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4416</v>
      </c>
      <c r="F95" s="183" t="s">
        <v>4417</v>
      </c>
      <c r="G95" s="184" t="s">
        <v>4365</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4368</v>
      </c>
      <c r="F96" s="168" t="s">
        <v>4418</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4419</v>
      </c>
      <c r="F97" s="183" t="s">
        <v>4430</v>
      </c>
      <c r="G97" s="184" t="s">
        <v>4365</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4421</v>
      </c>
      <c r="F98" s="183" t="s">
        <v>4440</v>
      </c>
      <c r="G98" s="184" t="s">
        <v>4365</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4423</v>
      </c>
      <c r="F99" s="183" t="s">
        <v>4415</v>
      </c>
      <c r="G99" s="184" t="s">
        <v>4365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4425</v>
      </c>
      <c r="F100" s="183" t="s">
        <v>4417</v>
      </c>
      <c r="G100" s="184" t="s">
        <v>4365</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4374</v>
      </c>
      <c r="F101" s="168" t="s">
        <v>4465</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4466</v>
      </c>
      <c r="F102" s="183" t="s">
        <v>4467</v>
      </c>
      <c r="G102" s="184" t="s">
        <v>4365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4468</v>
      </c>
      <c r="F103" s="183" t="s">
        <v>4471</v>
      </c>
      <c r="G103" s="184" t="s">
        <v>4365</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6274</v>
      </c>
      <c r="F104" s="183" t="s">
        <v>4507</v>
      </c>
      <c r="G104" s="184" t="s">
        <v>4365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6275</v>
      </c>
      <c r="F105" s="183" t="s">
        <v>4415</v>
      </c>
      <c r="G105" s="184" t="s">
        <v>4365</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6276</v>
      </c>
      <c r="F106" s="183" t="s">
        <v>4417</v>
      </c>
      <c r="G106" s="184" t="s">
        <v>4365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4512</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4513</v>
      </c>
      <c r="F108" s="183" t="s">
        <v>4516</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4515</v>
      </c>
      <c r="F109" s="183" t="s">
        <v>4518</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4517</v>
      </c>
      <c r="F110" s="183" t="s">
        <v>4522</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4519</v>
      </c>
      <c r="F111" s="183" t="s">
        <v>4538</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4521</v>
      </c>
      <c r="F112" s="183" t="s">
        <v>4415</v>
      </c>
      <c r="G112" s="184" t="s">
        <v>4365</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4523</v>
      </c>
      <c r="F113" s="183" t="s">
        <v>4417</v>
      </c>
      <c r="G113" s="184" t="s">
        <v>4365</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4380</v>
      </c>
      <c r="F114" s="168" t="s">
        <v>4567</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4568</v>
      </c>
      <c r="F115" s="183" t="s">
        <v>4569</v>
      </c>
      <c r="G115" s="184" t="s">
        <v>4365</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4570</v>
      </c>
      <c r="F116" s="183" t="s">
        <v>4571</v>
      </c>
      <c r="G116" s="184" t="s">
        <v>4138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4572</v>
      </c>
      <c r="F117" s="183" t="s">
        <v>4573</v>
      </c>
      <c r="G117" s="184" t="s">
        <v>4365</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4574</v>
      </c>
      <c r="F118" s="183" t="s">
        <v>4575</v>
      </c>
      <c r="G118" s="184" t="s">
        <v>4138</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4576</v>
      </c>
      <c r="F119" s="183" t="s">
        <v>4579</v>
      </c>
      <c r="G119" s="184" t="s">
        <v>4365</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eff84HoG0w5MjJtfJsdKdxSrHU7sZ55yXpUI4tUL/EeVUcNEchgfgLSDhUaRYhsYABXfhogQXnyMC8J+QTpnVQ==" saltValue="OJin7n7GPrLzu+HlPcxz1pTlQi7h3mwY2nUo60xmFhvVdriZ/EgQaiN5CjAe+8oUiKpu2eG8WFN3guVLlvofpQ=="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6277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6278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6277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579</v>
      </c>
      <c r="E74" s="151"/>
      <c r="F74" s="151"/>
      <c r="G74" s="151"/>
      <c r="H74" s="151"/>
      <c r="I74" s="151"/>
      <c r="J74" s="152">
        <f>J519</f>
        <v>0</v>
      </c>
      <c r="K74" s="100"/>
      <c r="L74" s="153"/>
    </row>
    <row r="75" spans="2:12" s="10" customFormat="1" ht="19.899999999999999" customHeight="1">
      <c r="B75" s="149"/>
      <c r="C75" s="100"/>
      <c r="D75" s="150" t="s">
        <v>580</v>
      </c>
      <c r="E75" s="151"/>
      <c r="F75" s="151"/>
      <c r="G75" s="151"/>
      <c r="H75" s="151"/>
      <c r="I75" s="151"/>
      <c r="J75" s="152">
        <f>J565</f>
        <v>0</v>
      </c>
      <c r="K75" s="100"/>
      <c r="L75" s="153"/>
    </row>
    <row r="76" spans="2:12" s="10" customFormat="1" ht="19.899999999999999" customHeight="1">
      <c r="B76" s="149"/>
      <c r="C76" s="100"/>
      <c r="D76" s="150" t="s">
        <v>581</v>
      </c>
      <c r="E76" s="151"/>
      <c r="F76" s="151"/>
      <c r="G76" s="151"/>
      <c r="H76" s="151"/>
      <c r="I76" s="151"/>
      <c r="J76" s="152">
        <f>J574</f>
        <v>0</v>
      </c>
      <c r="K76" s="100"/>
      <c r="L76" s="153"/>
    </row>
    <row r="77" spans="2:12" s="10" customFormat="1" ht="19.899999999999999" customHeight="1">
      <c r="B77" s="149"/>
      <c r="C77" s="100"/>
      <c r="D77" s="150" t="s">
        <v>582</v>
      </c>
      <c r="E77" s="151"/>
      <c r="F77" s="151"/>
      <c r="G77" s="151"/>
      <c r="H77" s="151"/>
      <c r="I77" s="151"/>
      <c r="J77" s="152">
        <f>J589</f>
        <v>0</v>
      </c>
      <c r="K77" s="100"/>
      <c r="L77" s="153"/>
    </row>
    <row r="78" spans="2:12" s="10" customFormat="1" ht="19.899999999999999" customHeight="1">
      <c r="B78" s="149"/>
      <c r="C78" s="100"/>
      <c r="D78" s="150" t="s">
        <v>583</v>
      </c>
      <c r="E78" s="151"/>
      <c r="F78" s="151"/>
      <c r="G78" s="151"/>
      <c r="H78" s="151"/>
      <c r="I78" s="151"/>
      <c r="J78" s="152">
        <f>J594</f>
        <v>0</v>
      </c>
      <c r="K78" s="100"/>
      <c r="L78" s="153"/>
    </row>
    <row r="79" spans="2:12" s="10" customFormat="1" ht="19.899999999999999" customHeight="1">
      <c r="B79" s="149"/>
      <c r="C79" s="100"/>
      <c r="D79" s="150" t="s">
        <v>584</v>
      </c>
      <c r="E79" s="151"/>
      <c r="F79" s="151"/>
      <c r="G79" s="151"/>
      <c r="H79" s="151"/>
      <c r="I79" s="151"/>
      <c r="J79" s="152">
        <f>J673</f>
        <v>0</v>
      </c>
      <c r="K79" s="100"/>
      <c r="L79" s="153"/>
    </row>
    <row r="80" spans="2:12" s="10" customFormat="1" ht="19.899999999999999" customHeight="1">
      <c r="B80" s="149"/>
      <c r="C80" s="100"/>
      <c r="D80" s="150" t="s">
        <v>587</v>
      </c>
      <c r="E80" s="151"/>
      <c r="F80" s="151"/>
      <c r="G80" s="151"/>
      <c r="H80" s="151"/>
      <c r="I80" s="151"/>
      <c r="J80" s="152">
        <f>J682</f>
        <v>0</v>
      </c>
      <c r="K80" s="100"/>
      <c r="L80" s="153"/>
    </row>
    <row r="81" spans="1:31" s="10" customFormat="1" ht="19.899999999999999" customHeight="1">
      <c r="B81" s="149"/>
      <c r="C81" s="100"/>
      <c r="D81" s="150" t="s">
        <v>588</v>
      </c>
      <c r="E81" s="151"/>
      <c r="F81" s="151"/>
      <c r="G81" s="151"/>
      <c r="H81" s="151"/>
      <c r="I81" s="151"/>
      <c r="J81" s="152">
        <f>J745</f>
        <v>0</v>
      </c>
      <c r="K81" s="100"/>
      <c r="L81" s="153"/>
    </row>
    <row r="82" spans="1:31" s="10" customFormat="1" ht="19.899999999999999" customHeight="1">
      <c r="B82" s="149"/>
      <c r="C82" s="100"/>
      <c r="D82" s="150" t="s">
        <v>589</v>
      </c>
      <c r="E82" s="151"/>
      <c r="F82" s="151"/>
      <c r="G82" s="151"/>
      <c r="H82" s="151"/>
      <c r="I82" s="151"/>
      <c r="J82" s="152">
        <f>J758</f>
        <v>0</v>
      </c>
      <c r="K82" s="100"/>
      <c r="L82" s="153"/>
    </row>
    <row r="83" spans="1:31" s="9" customFormat="1" ht="24.95" customHeight="1">
      <c r="B83" s="143"/>
      <c r="C83" s="144"/>
      <c r="D83" s="145" t="s">
        <v>591</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6277</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6. 3. 2025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6279</v>
      </c>
      <c r="F108" s="183" t="s">
        <v>6280</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6281</v>
      </c>
    </row>
    <row r="109" spans="1:65" s="2" customFormat="1" ht="11.25">
      <c r="A109" s="37"/>
      <c r="B109" s="38"/>
      <c r="C109" s="39"/>
      <c r="D109" s="194" t="s">
        <v>206</v>
      </c>
      <c r="E109" s="39"/>
      <c r="F109" s="195" t="s">
        <v>6282</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6283</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6284</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6285</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6283</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6286</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6287</v>
      </c>
      <c r="F116" s="183" t="s">
        <v>6288</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6289</v>
      </c>
    </row>
    <row r="117" spans="1:65" s="2" customFormat="1" ht="11.25">
      <c r="A117" s="37"/>
      <c r="B117" s="38"/>
      <c r="C117" s="39"/>
      <c r="D117" s="194" t="s">
        <v>206</v>
      </c>
      <c r="E117" s="39"/>
      <c r="F117" s="195" t="s">
        <v>6290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644</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6291</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6292</v>
      </c>
      <c r="F120" s="183" t="s">
        <v>6293</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6294</v>
      </c>
    </row>
    <row r="121" spans="1:65" s="2" customFormat="1" ht="11.25">
      <c r="A121" s="37"/>
      <c r="B121" s="38"/>
      <c r="C121" s="39"/>
      <c r="D121" s="194" t="s">
        <v>206</v>
      </c>
      <c r="E121" s="39"/>
      <c r="F121" s="195" t="s">
        <v>6295</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644</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6296</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6297</v>
      </c>
      <c r="F124" s="183" t="s">
        <v>6298</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6299</v>
      </c>
    </row>
    <row r="125" spans="1:65" s="2" customFormat="1" ht="11.25">
      <c r="A125" s="37"/>
      <c r="B125" s="38"/>
      <c r="C125" s="39"/>
      <c r="D125" s="194" t="s">
        <v>206</v>
      </c>
      <c r="E125" s="39"/>
      <c r="F125" s="195" t="s">
        <v>6300</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640</v>
      </c>
      <c r="F126" s="183" t="s">
        <v>641</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6301</v>
      </c>
    </row>
    <row r="127" spans="1:65" s="2" customFormat="1" ht="11.25">
      <c r="A127" s="37"/>
      <c r="B127" s="38"/>
      <c r="C127" s="39"/>
      <c r="D127" s="194" t="s">
        <v>206</v>
      </c>
      <c r="E127" s="39"/>
      <c r="F127" s="195" t="s">
        <v>643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683</v>
      </c>
      <c r="F129" s="183" t="s">
        <v>684</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6302</v>
      </c>
    </row>
    <row r="130" spans="1:65" s="2" customFormat="1" ht="11.25">
      <c r="A130" s="37"/>
      <c r="B130" s="38"/>
      <c r="C130" s="39"/>
      <c r="D130" s="194" t="s">
        <v>206</v>
      </c>
      <c r="E130" s="39"/>
      <c r="F130" s="195" t="s">
        <v>686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6303</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6304</v>
      </c>
      <c r="F133" s="249" t="s">
        <v>6305</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6306</v>
      </c>
    </row>
    <row r="134" spans="1:65" s="12" customFormat="1" ht="22.9" customHeight="1">
      <c r="B134" s="165"/>
      <c r="C134" s="166"/>
      <c r="D134" s="167" t="s">
        <v>73</v>
      </c>
      <c r="E134" s="179" t="s">
        <v>160</v>
      </c>
      <c r="F134" s="179" t="s">
        <v>781</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6307</v>
      </c>
      <c r="F135" s="183" t="s">
        <v>6308</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6309</v>
      </c>
    </row>
    <row r="136" spans="1:65" s="2" customFormat="1" ht="11.25">
      <c r="A136" s="37"/>
      <c r="B136" s="38"/>
      <c r="C136" s="39"/>
      <c r="D136" s="194" t="s">
        <v>206</v>
      </c>
      <c r="E136" s="39"/>
      <c r="F136" s="195" t="s">
        <v>6310</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5874</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6311</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6312</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839</v>
      </c>
      <c r="F140" s="183" t="s">
        <v>840</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6313</v>
      </c>
    </row>
    <row r="141" spans="1:65" s="2" customFormat="1" ht="11.25">
      <c r="A141" s="37"/>
      <c r="B141" s="38"/>
      <c r="C141" s="39"/>
      <c r="D141" s="194" t="s">
        <v>206</v>
      </c>
      <c r="E141" s="39"/>
      <c r="F141" s="195" t="s">
        <v>842</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5874</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6314</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922</v>
      </c>
      <c r="F144" s="183" t="s">
        <v>923</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6315</v>
      </c>
    </row>
    <row r="145" spans="1:65" s="2" customFormat="1" ht="11.25">
      <c r="A145" s="37"/>
      <c r="B145" s="38"/>
      <c r="C145" s="39"/>
      <c r="D145" s="194" t="s">
        <v>206</v>
      </c>
      <c r="E145" s="39"/>
      <c r="F145" s="195" t="s">
        <v>925</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6316</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6317</v>
      </c>
      <c r="F148" s="183" t="s">
        <v>6318</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6319</v>
      </c>
    </row>
    <row r="149" spans="1:65" s="2" customFormat="1" ht="11.25">
      <c r="A149" s="37"/>
      <c r="B149" s="38"/>
      <c r="C149" s="39"/>
      <c r="D149" s="194" t="s">
        <v>206</v>
      </c>
      <c r="E149" s="39"/>
      <c r="F149" s="195" t="s">
        <v>6320</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6321</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6322</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977</v>
      </c>
      <c r="F153" s="183" t="s">
        <v>978</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6323</v>
      </c>
    </row>
    <row r="154" spans="1:65" s="2" customFormat="1" ht="11.25">
      <c r="A154" s="37"/>
      <c r="B154" s="38"/>
      <c r="C154" s="39"/>
      <c r="D154" s="194" t="s">
        <v>206</v>
      </c>
      <c r="E154" s="39"/>
      <c r="F154" s="195" t="s">
        <v>980</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915</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6321</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6324</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6325</v>
      </c>
      <c r="F158" s="183" t="s">
        <v>6326</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6327</v>
      </c>
    </row>
    <row r="159" spans="1:65" s="2" customFormat="1" ht="11.25">
      <c r="A159" s="37"/>
      <c r="B159" s="38"/>
      <c r="C159" s="39"/>
      <c r="D159" s="194" t="s">
        <v>206</v>
      </c>
      <c r="E159" s="39"/>
      <c r="F159" s="195" t="s">
        <v>6328</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5874</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6329</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994</v>
      </c>
      <c r="F162" s="183" t="s">
        <v>995</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6330</v>
      </c>
    </row>
    <row r="163" spans="1:65" s="2" customFormat="1" ht="11.25">
      <c r="A163" s="37"/>
      <c r="B163" s="38"/>
      <c r="C163" s="39"/>
      <c r="D163" s="194" t="s">
        <v>206</v>
      </c>
      <c r="E163" s="39"/>
      <c r="F163" s="195" t="s">
        <v>997</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5874</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6331</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6332</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1008</v>
      </c>
      <c r="F168" s="183" t="s">
        <v>1009</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6333</v>
      </c>
    </row>
    <row r="169" spans="1:65" s="2" customFormat="1" ht="11.25">
      <c r="A169" s="37"/>
      <c r="B169" s="38"/>
      <c r="C169" s="39"/>
      <c r="D169" s="194" t="s">
        <v>206</v>
      </c>
      <c r="E169" s="39"/>
      <c r="F169" s="195" t="s">
        <v>1011</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5874</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6334</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1239</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6335</v>
      </c>
      <c r="F173" s="183" t="s">
        <v>6336</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6337</v>
      </c>
    </row>
    <row r="174" spans="1:65" s="2" customFormat="1" ht="11.25">
      <c r="A174" s="37"/>
      <c r="B174" s="38"/>
      <c r="C174" s="39"/>
      <c r="D174" s="194" t="s">
        <v>206</v>
      </c>
      <c r="E174" s="39"/>
      <c r="F174" s="195" t="s">
        <v>6338</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5874</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6339</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6340</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6341</v>
      </c>
      <c r="F178" s="183" t="s">
        <v>6342</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6343</v>
      </c>
    </row>
    <row r="179" spans="1:65" s="2" customFormat="1" ht="11.25">
      <c r="A179" s="37"/>
      <c r="B179" s="38"/>
      <c r="C179" s="39"/>
      <c r="D179" s="194" t="s">
        <v>206</v>
      </c>
      <c r="E179" s="39"/>
      <c r="F179" s="195" t="s">
        <v>6344</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6345</v>
      </c>
      <c r="F180" s="183" t="s">
        <v>6346</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6347</v>
      </c>
    </row>
    <row r="181" spans="1:65" s="2" customFormat="1" ht="11.25">
      <c r="A181" s="37"/>
      <c r="B181" s="38"/>
      <c r="C181" s="39"/>
      <c r="D181" s="194" t="s">
        <v>206</v>
      </c>
      <c r="E181" s="39"/>
      <c r="F181" s="195" t="s">
        <v>6348</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6349</v>
      </c>
      <c r="F182" s="183" t="s">
        <v>6350</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6351</v>
      </c>
    </row>
    <row r="183" spans="1:65" s="2" customFormat="1" ht="11.25">
      <c r="A183" s="37"/>
      <c r="B183" s="38"/>
      <c r="C183" s="39"/>
      <c r="D183" s="194" t="s">
        <v>206</v>
      </c>
      <c r="E183" s="39"/>
      <c r="F183" s="195" t="s">
        <v>6352</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6353</v>
      </c>
      <c r="F184" s="183" t="s">
        <v>6354</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6355</v>
      </c>
    </row>
    <row r="185" spans="1:65" s="2" customFormat="1" ht="11.25">
      <c r="A185" s="37"/>
      <c r="B185" s="38"/>
      <c r="C185" s="39"/>
      <c r="D185" s="194" t="s">
        <v>206</v>
      </c>
      <c r="E185" s="39"/>
      <c r="F185" s="195" t="s">
        <v>6356</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6357</v>
      </c>
      <c r="F186" s="183" t="s">
        <v>6358</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6359</v>
      </c>
    </row>
    <row r="187" spans="1:65" s="2" customFormat="1" ht="11.25">
      <c r="A187" s="37"/>
      <c r="B187" s="38"/>
      <c r="C187" s="39"/>
      <c r="D187" s="194" t="s">
        <v>206</v>
      </c>
      <c r="E187" s="39"/>
      <c r="F187" s="195" t="s">
        <v>6360</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6361</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1360</v>
      </c>
      <c r="F190" s="183" t="s">
        <v>1361</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6362</v>
      </c>
    </row>
    <row r="191" spans="1:65" s="2" customFormat="1" ht="11.25">
      <c r="A191" s="37"/>
      <c r="B191" s="38"/>
      <c r="C191" s="39"/>
      <c r="D191" s="194" t="s">
        <v>206</v>
      </c>
      <c r="E191" s="39"/>
      <c r="F191" s="195" t="s">
        <v>1363</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6363</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6364</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6365</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6366</v>
      </c>
      <c r="F197" s="183" t="s">
        <v>6367</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6368</v>
      </c>
    </row>
    <row r="198" spans="1:65" s="2" customFormat="1" ht="11.25">
      <c r="A198" s="37"/>
      <c r="B198" s="38"/>
      <c r="C198" s="39"/>
      <c r="D198" s="194" t="s">
        <v>206</v>
      </c>
      <c r="E198" s="39"/>
      <c r="F198" s="195" t="s">
        <v>6369</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6370</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6371</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6372</v>
      </c>
      <c r="F203" s="183" t="s">
        <v>6373</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6374</v>
      </c>
    </row>
    <row r="204" spans="1:65" s="2" customFormat="1" ht="11.25">
      <c r="A204" s="37"/>
      <c r="B204" s="38"/>
      <c r="C204" s="39"/>
      <c r="D204" s="194" t="s">
        <v>206</v>
      </c>
      <c r="E204" s="39"/>
      <c r="F204" s="195" t="s">
        <v>6375</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6363</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6364</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6365</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6376</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6377</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6378</v>
      </c>
      <c r="F214" s="183" t="s">
        <v>6379</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6380</v>
      </c>
    </row>
    <row r="215" spans="1:65" s="2" customFormat="1" ht="11.25">
      <c r="A215" s="37"/>
      <c r="B215" s="38"/>
      <c r="C215" s="39"/>
      <c r="D215" s="194" t="s">
        <v>206</v>
      </c>
      <c r="E215" s="39"/>
      <c r="F215" s="195" t="s">
        <v>6381</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1384</v>
      </c>
      <c r="F216" s="183" t="s">
        <v>1385</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6382</v>
      </c>
    </row>
    <row r="217" spans="1:65" s="2" customFormat="1" ht="11.25">
      <c r="A217" s="37"/>
      <c r="B217" s="38"/>
      <c r="C217" s="39"/>
      <c r="D217" s="194" t="s">
        <v>206</v>
      </c>
      <c r="E217" s="39"/>
      <c r="F217" s="195" t="s">
        <v>1387</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1388</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6383</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6384</v>
      </c>
      <c r="F220" s="183" t="s">
        <v>6385</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6386</v>
      </c>
    </row>
    <row r="221" spans="1:65" s="2" customFormat="1" ht="11.25">
      <c r="A221" s="37"/>
      <c r="B221" s="38"/>
      <c r="C221" s="39"/>
      <c r="D221" s="194" t="s">
        <v>206</v>
      </c>
      <c r="E221" s="39"/>
      <c r="F221" s="195" t="s">
        <v>6387</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5874</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6388</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6389</v>
      </c>
      <c r="F224" s="183" t="s">
        <v>6390</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6391</v>
      </c>
    </row>
    <row r="225" spans="1:65" s="2" customFormat="1" ht="11.25">
      <c r="A225" s="37"/>
      <c r="B225" s="38"/>
      <c r="C225" s="39"/>
      <c r="D225" s="194" t="s">
        <v>206</v>
      </c>
      <c r="E225" s="39"/>
      <c r="F225" s="195" t="s">
        <v>6392</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6393</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6394</v>
      </c>
      <c r="F228" s="183" t="s">
        <v>6395</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6396</v>
      </c>
    </row>
    <row r="229" spans="1:65" s="2" customFormat="1" ht="11.25">
      <c r="A229" s="37"/>
      <c r="B229" s="38"/>
      <c r="C229" s="39"/>
      <c r="D229" s="194" t="s">
        <v>206</v>
      </c>
      <c r="E229" s="39"/>
      <c r="F229" s="195" t="s">
        <v>6397</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6398</v>
      </c>
      <c r="F230" s="183" t="s">
        <v>6399</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6400</v>
      </c>
    </row>
    <row r="231" spans="1:65" s="2" customFormat="1" ht="11.25">
      <c r="A231" s="37"/>
      <c r="B231" s="38"/>
      <c r="C231" s="39"/>
      <c r="D231" s="194" t="s">
        <v>206</v>
      </c>
      <c r="E231" s="39"/>
      <c r="F231" s="195" t="s">
        <v>6401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6402</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1452</v>
      </c>
      <c r="F234" s="183" t="s">
        <v>1453</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6403</v>
      </c>
    </row>
    <row r="235" spans="1:65" s="2" customFormat="1" ht="11.25">
      <c r="A235" s="37"/>
      <c r="B235" s="38"/>
      <c r="C235" s="39"/>
      <c r="D235" s="194" t="s">
        <v>206</v>
      </c>
      <c r="E235" s="39"/>
      <c r="F235" s="195" t="s">
        <v>1455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6402</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1460</v>
      </c>
      <c r="F238" s="183" t="s">
        <v>1461</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6404</v>
      </c>
    </row>
    <row r="239" spans="1:65" s="2" customFormat="1" ht="11.25">
      <c r="A239" s="37"/>
      <c r="B239" s="38"/>
      <c r="C239" s="39"/>
      <c r="D239" s="194" t="s">
        <v>206</v>
      </c>
      <c r="E239" s="39"/>
      <c r="F239" s="195" t="s">
        <v>1463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6405</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1470</v>
      </c>
      <c r="F242" s="249" t="s">
        <v>1471</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6406</v>
      </c>
    </row>
    <row r="243" spans="1:65" s="13" customFormat="1" ht="11.25">
      <c r="B243" s="199"/>
      <c r="C243" s="200"/>
      <c r="D243" s="201" t="s">
        <v>213</v>
      </c>
      <c r="E243" s="200"/>
      <c r="F243" s="203" t="s">
        <v>6407</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1475</v>
      </c>
      <c r="F244" s="183" t="s">
        <v>1476</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6408</v>
      </c>
    </row>
    <row r="245" spans="1:65" s="2" customFormat="1" ht="11.25">
      <c r="A245" s="37"/>
      <c r="B245" s="38"/>
      <c r="C245" s="39"/>
      <c r="D245" s="194" t="s">
        <v>206</v>
      </c>
      <c r="E245" s="39"/>
      <c r="F245" s="195" t="s">
        <v>1478</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6409</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6410</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1491</v>
      </c>
      <c r="F250" s="249" t="s">
        <v>1492</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6411</v>
      </c>
    </row>
    <row r="251" spans="1:65" s="13" customFormat="1" ht="11.25">
      <c r="B251" s="199"/>
      <c r="C251" s="200"/>
      <c r="D251" s="201" t="s">
        <v>213</v>
      </c>
      <c r="E251" s="200"/>
      <c r="F251" s="203" t="s">
        <v>6412</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1496</v>
      </c>
      <c r="F252" s="183" t="s">
        <v>1497</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6413</v>
      </c>
    </row>
    <row r="253" spans="1:65" s="2" customFormat="1" ht="11.25">
      <c r="A253" s="37"/>
      <c r="B253" s="38"/>
      <c r="C253" s="39"/>
      <c r="D253" s="194" t="s">
        <v>206</v>
      </c>
      <c r="E253" s="39"/>
      <c r="F253" s="195" t="s">
        <v>1499</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6414</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6415</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1504</v>
      </c>
      <c r="F258" s="183" t="s">
        <v>1505</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6416</v>
      </c>
    </row>
    <row r="259" spans="1:65" s="2" customFormat="1" ht="11.25">
      <c r="A259" s="37"/>
      <c r="B259" s="38"/>
      <c r="C259" s="39"/>
      <c r="D259" s="194" t="s">
        <v>206</v>
      </c>
      <c r="E259" s="39"/>
      <c r="F259" s="195" t="s">
        <v>1507</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6402</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6417</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1511</v>
      </c>
      <c r="F264" s="183" t="s">
        <v>1512</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6418</v>
      </c>
    </row>
    <row r="265" spans="1:65" s="2" customFormat="1" ht="11.25">
      <c r="A265" s="37"/>
      <c r="B265" s="38"/>
      <c r="C265" s="39"/>
      <c r="D265" s="194" t="s">
        <v>206</v>
      </c>
      <c r="E265" s="39"/>
      <c r="F265" s="195" t="s">
        <v>1514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6417</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1424</v>
      </c>
      <c r="F268" s="249" t="s">
        <v>1425</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6419</v>
      </c>
    </row>
    <row r="269" spans="1:65" s="13" customFormat="1" ht="11.25">
      <c r="B269" s="199"/>
      <c r="C269" s="200"/>
      <c r="D269" s="201" t="s">
        <v>213</v>
      </c>
      <c r="E269" s="200"/>
      <c r="F269" s="203" t="s">
        <v>6420</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1524</v>
      </c>
      <c r="F270" s="183" t="s">
        <v>1525</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6421</v>
      </c>
    </row>
    <row r="271" spans="1:65" s="2" customFormat="1" ht="11.25">
      <c r="A271" s="37"/>
      <c r="B271" s="38"/>
      <c r="C271" s="39"/>
      <c r="D271" s="194" t="s">
        <v>206</v>
      </c>
      <c r="E271" s="39"/>
      <c r="F271" s="195" t="s">
        <v>1527</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1529</v>
      </c>
      <c r="F272" s="183" t="s">
        <v>1530</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6422</v>
      </c>
    </row>
    <row r="273" spans="1:65" s="2" customFormat="1" ht="11.25">
      <c r="A273" s="37"/>
      <c r="B273" s="38"/>
      <c r="C273" s="39"/>
      <c r="D273" s="194" t="s">
        <v>206</v>
      </c>
      <c r="E273" s="39"/>
      <c r="F273" s="195" t="s">
        <v>1532</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6423</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1535</v>
      </c>
      <c r="F276" s="249" t="s">
        <v>1536</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6424</v>
      </c>
    </row>
    <row r="277" spans="1:65" s="13" customFormat="1" ht="11.25">
      <c r="B277" s="199"/>
      <c r="C277" s="200"/>
      <c r="D277" s="201" t="s">
        <v>213</v>
      </c>
      <c r="E277" s="200"/>
      <c r="F277" s="203" t="s">
        <v>6425</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1540</v>
      </c>
      <c r="F278" s="183" t="s">
        <v>1541</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6426</v>
      </c>
    </row>
    <row r="279" spans="1:65" s="2" customFormat="1" ht="11.25">
      <c r="A279" s="37"/>
      <c r="B279" s="38"/>
      <c r="C279" s="39"/>
      <c r="D279" s="194" t="s">
        <v>206</v>
      </c>
      <c r="E279" s="39"/>
      <c r="F279" s="195" t="s">
        <v>1543</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6427</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6428</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1545</v>
      </c>
      <c r="F284" s="249" t="s">
        <v>1546</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6429</v>
      </c>
    </row>
    <row r="285" spans="1:65" s="13" customFormat="1" ht="11.25">
      <c r="B285" s="199"/>
      <c r="C285" s="200"/>
      <c r="D285" s="201" t="s">
        <v>213</v>
      </c>
      <c r="E285" s="200"/>
      <c r="F285" s="203" t="s">
        <v>6430</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6431</v>
      </c>
      <c r="F286" s="183" t="s">
        <v>6432</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6433</v>
      </c>
    </row>
    <row r="287" spans="1:65" s="2" customFormat="1" ht="11.25">
      <c r="A287" s="37"/>
      <c r="B287" s="38"/>
      <c r="C287" s="39"/>
      <c r="D287" s="194" t="s">
        <v>206</v>
      </c>
      <c r="E287" s="39"/>
      <c r="F287" s="195" t="s">
        <v>6434</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6402</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1610</v>
      </c>
      <c r="F290" s="183" t="s">
        <v>1611</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6435</v>
      </c>
    </row>
    <row r="291" spans="1:65" s="2" customFormat="1" ht="11.25">
      <c r="A291" s="37"/>
      <c r="B291" s="38"/>
      <c r="C291" s="39"/>
      <c r="D291" s="194" t="s">
        <v>206</v>
      </c>
      <c r="E291" s="39"/>
      <c r="F291" s="195" t="s">
        <v>1613</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6414</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6415</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6436</v>
      </c>
      <c r="F296" s="183" t="s">
        <v>6437</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6438</v>
      </c>
    </row>
    <row r="297" spans="1:65" s="2" customFormat="1" ht="11.25">
      <c r="A297" s="37"/>
      <c r="B297" s="38"/>
      <c r="C297" s="39"/>
      <c r="D297" s="194" t="s">
        <v>206</v>
      </c>
      <c r="E297" s="39"/>
      <c r="F297" s="195" t="s">
        <v>6439</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6402</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6417</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6440</v>
      </c>
      <c r="F302" s="183" t="s">
        <v>6441</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6442</v>
      </c>
    </row>
    <row r="303" spans="1:65" s="2" customFormat="1" ht="11.25">
      <c r="A303" s="37"/>
      <c r="B303" s="38"/>
      <c r="C303" s="39"/>
      <c r="D303" s="194" t="s">
        <v>206</v>
      </c>
      <c r="E303" s="39"/>
      <c r="F303" s="195" t="s">
        <v>6443</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6444</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1703</v>
      </c>
      <c r="F306" s="183" t="s">
        <v>1704</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6445</v>
      </c>
    </row>
    <row r="307" spans="1:65" s="2" customFormat="1" ht="11.25">
      <c r="A307" s="37"/>
      <c r="B307" s="38"/>
      <c r="C307" s="39"/>
      <c r="D307" s="194" t="s">
        <v>206</v>
      </c>
      <c r="E307" s="39"/>
      <c r="F307" s="195" t="s">
        <v>1706</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725</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6446</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6447</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1728</v>
      </c>
      <c r="F311" s="183" t="s">
        <v>1729</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6448</v>
      </c>
    </row>
    <row r="312" spans="1:65" s="2" customFormat="1" ht="11.25">
      <c r="A312" s="37"/>
      <c r="B312" s="38"/>
      <c r="C312" s="39"/>
      <c r="D312" s="194" t="s">
        <v>206</v>
      </c>
      <c r="E312" s="39"/>
      <c r="F312" s="195" t="s">
        <v>1731</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725</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6449</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6450</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1738</v>
      </c>
      <c r="F316" s="183" t="s">
        <v>1739</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6451</v>
      </c>
    </row>
    <row r="317" spans="1:65" s="2" customFormat="1" ht="11.25">
      <c r="A317" s="37"/>
      <c r="B317" s="38"/>
      <c r="C317" s="39"/>
      <c r="D317" s="194" t="s">
        <v>206</v>
      </c>
      <c r="E317" s="39"/>
      <c r="F317" s="195" t="s">
        <v>1741</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725</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6449</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6452</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1756</v>
      </c>
      <c r="F321" s="183" t="s">
        <v>1757</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6453</v>
      </c>
    </row>
    <row r="322" spans="1:65" s="2" customFormat="1" ht="11.25">
      <c r="A322" s="37"/>
      <c r="B322" s="38"/>
      <c r="C322" s="39"/>
      <c r="D322" s="194" t="s">
        <v>206</v>
      </c>
      <c r="E322" s="39"/>
      <c r="F322" s="195" t="s">
        <v>1759</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1770</v>
      </c>
      <c r="F323" s="183" t="s">
        <v>1771</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6454</v>
      </c>
    </row>
    <row r="324" spans="1:65" s="2" customFormat="1" ht="11.25">
      <c r="A324" s="37"/>
      <c r="B324" s="38"/>
      <c r="C324" s="39"/>
      <c r="D324" s="194" t="s">
        <v>206</v>
      </c>
      <c r="E324" s="39"/>
      <c r="F324" s="195" t="s">
        <v>1773</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725</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6455</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6456</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6457</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6458</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6459</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6460</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6461</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6462</v>
      </c>
      <c r="F334" s="183" t="s">
        <v>6463</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6464</v>
      </c>
    </row>
    <row r="335" spans="1:65" s="2" customFormat="1" ht="11.25">
      <c r="A335" s="37"/>
      <c r="B335" s="38"/>
      <c r="C335" s="39"/>
      <c r="D335" s="194" t="s">
        <v>206</v>
      </c>
      <c r="E335" s="39"/>
      <c r="F335" s="195" t="s">
        <v>6465</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5874</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6466</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6467</v>
      </c>
      <c r="F338" s="183" t="s">
        <v>6468</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6469</v>
      </c>
    </row>
    <row r="339" spans="1:65" s="2" customFormat="1" ht="11.25">
      <c r="A339" s="37"/>
      <c r="B339" s="38"/>
      <c r="C339" s="39"/>
      <c r="D339" s="194" t="s">
        <v>206</v>
      </c>
      <c r="E339" s="39"/>
      <c r="F339" s="195" t="s">
        <v>6470</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5874</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6471</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6472</v>
      </c>
      <c r="F342" s="183" t="s">
        <v>6473</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6474</v>
      </c>
    </row>
    <row r="343" spans="1:65" s="2" customFormat="1" ht="11.25">
      <c r="A343" s="37"/>
      <c r="B343" s="38"/>
      <c r="C343" s="39"/>
      <c r="D343" s="194" t="s">
        <v>206</v>
      </c>
      <c r="E343" s="39"/>
      <c r="F343" s="195" t="s">
        <v>6475</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5874</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6476</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1805</v>
      </c>
      <c r="F346" s="183" t="s">
        <v>1806</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6477</v>
      </c>
    </row>
    <row r="347" spans="1:65" s="2" customFormat="1" ht="11.25">
      <c r="A347" s="37"/>
      <c r="B347" s="38"/>
      <c r="C347" s="39"/>
      <c r="D347" s="194" t="s">
        <v>206</v>
      </c>
      <c r="E347" s="39"/>
      <c r="F347" s="195" t="s">
        <v>1808</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3111</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6478</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1828</v>
      </c>
      <c r="F350" s="249" t="s">
        <v>1829</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6479</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1047</v>
      </c>
      <c r="D352" s="181" t="s">
        <v>199</v>
      </c>
      <c r="E352" s="182" t="s">
        <v>1942</v>
      </c>
      <c r="F352" s="183" t="s">
        <v>1943</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6480</v>
      </c>
    </row>
    <row r="353" spans="1:65" s="2" customFormat="1" ht="11.25">
      <c r="A353" s="37"/>
      <c r="B353" s="38"/>
      <c r="C353" s="39"/>
      <c r="D353" s="194" t="s">
        <v>206</v>
      </c>
      <c r="E353" s="39"/>
      <c r="F353" s="195" t="s">
        <v>1945</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6481</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1058</v>
      </c>
      <c r="D356" s="181" t="s">
        <v>199</v>
      </c>
      <c r="E356" s="182" t="s">
        <v>6482</v>
      </c>
      <c r="F356" s="183" t="s">
        <v>6483</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6484</v>
      </c>
    </row>
    <row r="357" spans="1:65" s="2" customFormat="1" ht="11.25">
      <c r="A357" s="37"/>
      <c r="B357" s="38"/>
      <c r="C357" s="39"/>
      <c r="D357" s="194" t="s">
        <v>206</v>
      </c>
      <c r="E357" s="39"/>
      <c r="F357" s="195" t="s">
        <v>6485</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6486</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1064</v>
      </c>
      <c r="D360" s="181" t="s">
        <v>199</v>
      </c>
      <c r="E360" s="182" t="s">
        <v>1950</v>
      </c>
      <c r="F360" s="183" t="s">
        <v>1951</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6487</v>
      </c>
    </row>
    <row r="361" spans="1:65" s="2" customFormat="1" ht="11.25">
      <c r="A361" s="37"/>
      <c r="B361" s="38"/>
      <c r="C361" s="39"/>
      <c r="D361" s="194" t="s">
        <v>206</v>
      </c>
      <c r="E361" s="39"/>
      <c r="F361" s="195" t="s">
        <v>1953</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6481</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1089</v>
      </c>
      <c r="D364" s="181" t="s">
        <v>199</v>
      </c>
      <c r="E364" s="182" t="s">
        <v>6488</v>
      </c>
      <c r="F364" s="183" t="s">
        <v>6489</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6490</v>
      </c>
    </row>
    <row r="365" spans="1:65" s="2" customFormat="1" ht="11.25">
      <c r="A365" s="37"/>
      <c r="B365" s="38"/>
      <c r="C365" s="39"/>
      <c r="D365" s="194" t="s">
        <v>206</v>
      </c>
      <c r="E365" s="39"/>
      <c r="F365" s="195" t="s">
        <v>6491</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6283</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6492</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6493</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6494</v>
      </c>
      <c r="F370" s="183" t="s">
        <v>6495</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6496</v>
      </c>
    </row>
    <row r="371" spans="1:65" s="2" customFormat="1" ht="11.25">
      <c r="A371" s="37"/>
      <c r="B371" s="38"/>
      <c r="C371" s="39"/>
      <c r="D371" s="194" t="s">
        <v>206</v>
      </c>
      <c r="E371" s="39"/>
      <c r="F371" s="195" t="s">
        <v>6497</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6283</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6498</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1116</v>
      </c>
      <c r="D374" s="181" t="s">
        <v>199</v>
      </c>
      <c r="E374" s="182" t="s">
        <v>6499</v>
      </c>
      <c r="F374" s="183" t="s">
        <v>6500</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6501</v>
      </c>
    </row>
    <row r="375" spans="1:65" s="2" customFormat="1" ht="11.25">
      <c r="A375" s="37"/>
      <c r="B375" s="38"/>
      <c r="C375" s="39"/>
      <c r="D375" s="194" t="s">
        <v>206</v>
      </c>
      <c r="E375" s="39"/>
      <c r="F375" s="195" t="s">
        <v>6502</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6283</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6503</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1122</v>
      </c>
      <c r="D378" s="181" t="s">
        <v>199</v>
      </c>
      <c r="E378" s="182" t="s">
        <v>6504</v>
      </c>
      <c r="F378" s="183" t="s">
        <v>6505</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6506</v>
      </c>
    </row>
    <row r="379" spans="1:65" s="2" customFormat="1" ht="11.25">
      <c r="A379" s="37"/>
      <c r="B379" s="38"/>
      <c r="C379" s="39"/>
      <c r="D379" s="194" t="s">
        <v>206</v>
      </c>
      <c r="E379" s="39"/>
      <c r="F379" s="195" t="s">
        <v>6507</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1127</v>
      </c>
      <c r="D380" s="181" t="s">
        <v>199</v>
      </c>
      <c r="E380" s="182" t="s">
        <v>6508</v>
      </c>
      <c r="F380" s="183" t="s">
        <v>6509</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6510</v>
      </c>
    </row>
    <row r="381" spans="1:65" s="2" customFormat="1" ht="11.25">
      <c r="A381" s="37"/>
      <c r="B381" s="38"/>
      <c r="C381" s="39"/>
      <c r="D381" s="194" t="s">
        <v>206</v>
      </c>
      <c r="E381" s="39"/>
      <c r="F381" s="195" t="s">
        <v>6511</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6283</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6512</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1146</v>
      </c>
      <c r="D384" s="181" t="s">
        <v>199</v>
      </c>
      <c r="E384" s="182" t="s">
        <v>6513</v>
      </c>
      <c r="F384" s="183" t="s">
        <v>6514</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6515</v>
      </c>
    </row>
    <row r="385" spans="1:65" s="2" customFormat="1" ht="11.25">
      <c r="A385" s="37"/>
      <c r="B385" s="38"/>
      <c r="C385" s="39"/>
      <c r="D385" s="194" t="s">
        <v>206</v>
      </c>
      <c r="E385" s="39"/>
      <c r="F385" s="195" t="s">
        <v>6516</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6283</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6517</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1153</v>
      </c>
      <c r="D388" s="181" t="s">
        <v>199</v>
      </c>
      <c r="E388" s="182" t="s">
        <v>6518</v>
      </c>
      <c r="F388" s="183" t="s">
        <v>6519</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6520</v>
      </c>
    </row>
    <row r="389" spans="1:65" s="2" customFormat="1" ht="11.25">
      <c r="A389" s="37"/>
      <c r="B389" s="38"/>
      <c r="C389" s="39"/>
      <c r="D389" s="194" t="s">
        <v>206</v>
      </c>
      <c r="E389" s="39"/>
      <c r="F389" s="195" t="s">
        <v>6521</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6283</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6522</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6523</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1168</v>
      </c>
      <c r="D394" s="181" t="s">
        <v>199</v>
      </c>
      <c r="E394" s="182" t="s">
        <v>6524</v>
      </c>
      <c r="F394" s="183" t="s">
        <v>6525</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6526</v>
      </c>
    </row>
    <row r="395" spans="1:65" s="2" customFormat="1" ht="11.25">
      <c r="A395" s="37"/>
      <c r="B395" s="38"/>
      <c r="C395" s="39"/>
      <c r="D395" s="194" t="s">
        <v>206</v>
      </c>
      <c r="E395" s="39"/>
      <c r="F395" s="195" t="s">
        <v>6527</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6283</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6528</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1178</v>
      </c>
      <c r="D398" s="181" t="s">
        <v>199</v>
      </c>
      <c r="E398" s="182" t="s">
        <v>6529</v>
      </c>
      <c r="F398" s="183" t="s">
        <v>6530</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6531</v>
      </c>
    </row>
    <row r="399" spans="1:65" s="2" customFormat="1" ht="11.25">
      <c r="A399" s="37"/>
      <c r="B399" s="38"/>
      <c r="C399" s="39"/>
      <c r="D399" s="194" t="s">
        <v>206</v>
      </c>
      <c r="E399" s="39"/>
      <c r="F399" s="195" t="s">
        <v>6532</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6283</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6533</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1183</v>
      </c>
      <c r="D402" s="181" t="s">
        <v>199</v>
      </c>
      <c r="E402" s="182" t="s">
        <v>6534</v>
      </c>
      <c r="F402" s="183" t="s">
        <v>6535</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6536</v>
      </c>
    </row>
    <row r="403" spans="1:65" s="2" customFormat="1" ht="11.25">
      <c r="A403" s="37"/>
      <c r="B403" s="38"/>
      <c r="C403" s="39"/>
      <c r="D403" s="194" t="s">
        <v>206</v>
      </c>
      <c r="E403" s="39"/>
      <c r="F403" s="195" t="s">
        <v>6537</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6283</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6538</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1189</v>
      </c>
      <c r="D406" s="181" t="s">
        <v>199</v>
      </c>
      <c r="E406" s="182" t="s">
        <v>6539</v>
      </c>
      <c r="F406" s="183" t="s">
        <v>6540</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6541</v>
      </c>
    </row>
    <row r="407" spans="1:65" s="2" customFormat="1" ht="11.25">
      <c r="A407" s="37"/>
      <c r="B407" s="38"/>
      <c r="C407" s="39"/>
      <c r="D407" s="194" t="s">
        <v>206</v>
      </c>
      <c r="E407" s="39"/>
      <c r="F407" s="195" t="s">
        <v>6542</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6283</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6543</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1205</v>
      </c>
      <c r="D410" s="181" t="s">
        <v>199</v>
      </c>
      <c r="E410" s="182" t="s">
        <v>6544</v>
      </c>
      <c r="F410" s="183" t="s">
        <v>6545</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6546</v>
      </c>
    </row>
    <row r="411" spans="1:65" s="2" customFormat="1" ht="11.25">
      <c r="A411" s="37"/>
      <c r="B411" s="38"/>
      <c r="C411" s="39"/>
      <c r="D411" s="194" t="s">
        <v>206</v>
      </c>
      <c r="E411" s="39"/>
      <c r="F411" s="195" t="s">
        <v>6547</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6283</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6548</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1211</v>
      </c>
      <c r="D414" s="181" t="s">
        <v>199</v>
      </c>
      <c r="E414" s="182" t="s">
        <v>1978</v>
      </c>
      <c r="F414" s="183" t="s">
        <v>1979</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6549</v>
      </c>
    </row>
    <row r="415" spans="1:65" s="2" customFormat="1" ht="11.25">
      <c r="A415" s="37"/>
      <c r="B415" s="38"/>
      <c r="C415" s="39"/>
      <c r="D415" s="194" t="s">
        <v>206</v>
      </c>
      <c r="E415" s="39"/>
      <c r="F415" s="195" t="s">
        <v>1981</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725</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1019</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6550</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6551</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1223</v>
      </c>
      <c r="D421" s="181" t="s">
        <v>199</v>
      </c>
      <c r="E421" s="182" t="s">
        <v>6552</v>
      </c>
      <c r="F421" s="183" t="s">
        <v>6553</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6554</v>
      </c>
    </row>
    <row r="422" spans="1:65" s="2" customFormat="1" ht="11.25">
      <c r="A422" s="37"/>
      <c r="B422" s="38"/>
      <c r="C422" s="39"/>
      <c r="D422" s="194" t="s">
        <v>206</v>
      </c>
      <c r="E422" s="39"/>
      <c r="F422" s="195" t="s">
        <v>6555</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6283</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6556</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1228</v>
      </c>
      <c r="D425" s="181" t="s">
        <v>199</v>
      </c>
      <c r="E425" s="182" t="s">
        <v>6557</v>
      </c>
      <c r="F425" s="183" t="s">
        <v>6558</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6559</v>
      </c>
    </row>
    <row r="426" spans="1:65" s="2" customFormat="1" ht="11.25">
      <c r="A426" s="37"/>
      <c r="B426" s="38"/>
      <c r="C426" s="39"/>
      <c r="D426" s="194" t="s">
        <v>206</v>
      </c>
      <c r="E426" s="39"/>
      <c r="F426" s="195" t="s">
        <v>6560</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6283</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6561</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1234</v>
      </c>
      <c r="D429" s="181" t="s">
        <v>199</v>
      </c>
      <c r="E429" s="182" t="s">
        <v>2055</v>
      </c>
      <c r="F429" s="183" t="s">
        <v>2056</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2057</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2057</v>
      </c>
      <c r="BM429" s="192" t="s">
        <v>6562</v>
      </c>
    </row>
    <row r="430" spans="1:65" s="2" customFormat="1" ht="11.25">
      <c r="A430" s="37"/>
      <c r="B430" s="38"/>
      <c r="C430" s="39"/>
      <c r="D430" s="194" t="s">
        <v>206</v>
      </c>
      <c r="E430" s="39"/>
      <c r="F430" s="195" t="s">
        <v>2059</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1388</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6563</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1240</v>
      </c>
      <c r="D433" s="181" t="s">
        <v>199</v>
      </c>
      <c r="E433" s="182" t="s">
        <v>2062</v>
      </c>
      <c r="F433" s="183" t="s">
        <v>2063</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6564</v>
      </c>
    </row>
    <row r="434" spans="1:65" s="2" customFormat="1" ht="11.25">
      <c r="A434" s="37"/>
      <c r="B434" s="38"/>
      <c r="C434" s="39"/>
      <c r="D434" s="194" t="s">
        <v>206</v>
      </c>
      <c r="E434" s="39"/>
      <c r="F434" s="195" t="s">
        <v>2065</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1388</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6565</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1252</v>
      </c>
      <c r="D437" s="181" t="s">
        <v>199</v>
      </c>
      <c r="E437" s="182" t="s">
        <v>6566</v>
      </c>
      <c r="F437" s="183" t="s">
        <v>6567</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6568</v>
      </c>
    </row>
    <row r="438" spans="1:65" s="2" customFormat="1" ht="11.25">
      <c r="A438" s="37"/>
      <c r="B438" s="38"/>
      <c r="C438" s="39"/>
      <c r="D438" s="194" t="s">
        <v>206</v>
      </c>
      <c r="E438" s="39"/>
      <c r="F438" s="195" t="s">
        <v>6569</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725</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1019</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6570</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6571</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1259</v>
      </c>
      <c r="D444" s="181" t="s">
        <v>199</v>
      </c>
      <c r="E444" s="182" t="s">
        <v>2089</v>
      </c>
      <c r="F444" s="183" t="s">
        <v>2090</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6572</v>
      </c>
    </row>
    <row r="445" spans="1:65" s="2" customFormat="1" ht="11.25">
      <c r="A445" s="37"/>
      <c r="B445" s="38"/>
      <c r="C445" s="39"/>
      <c r="D445" s="194" t="s">
        <v>206</v>
      </c>
      <c r="E445" s="39"/>
      <c r="F445" s="195" t="s">
        <v>2092</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725</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1019</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6573</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1264</v>
      </c>
      <c r="D449" s="181" t="s">
        <v>199</v>
      </c>
      <c r="E449" s="182" t="s">
        <v>6574</v>
      </c>
      <c r="F449" s="183" t="s">
        <v>6575</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6576</v>
      </c>
    </row>
    <row r="450" spans="1:65" s="2" customFormat="1" ht="11.25">
      <c r="A450" s="37"/>
      <c r="B450" s="38"/>
      <c r="C450" s="39"/>
      <c r="D450" s="194" t="s">
        <v>206</v>
      </c>
      <c r="E450" s="39"/>
      <c r="F450" s="195" t="s">
        <v>6577</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725</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1019</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6578</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1269</v>
      </c>
      <c r="D454" s="181" t="s">
        <v>199</v>
      </c>
      <c r="E454" s="182" t="s">
        <v>6579</v>
      </c>
      <c r="F454" s="183" t="s">
        <v>6580</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6581</v>
      </c>
    </row>
    <row r="455" spans="1:65" s="2" customFormat="1" ht="11.25">
      <c r="A455" s="37"/>
      <c r="B455" s="38"/>
      <c r="C455" s="39"/>
      <c r="D455" s="194" t="s">
        <v>206</v>
      </c>
      <c r="E455" s="39"/>
      <c r="F455" s="195" t="s">
        <v>6582</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6283</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6583</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1274</v>
      </c>
      <c r="D458" s="181" t="s">
        <v>199</v>
      </c>
      <c r="E458" s="182" t="s">
        <v>6584</v>
      </c>
      <c r="F458" s="183" t="s">
        <v>6585</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6586</v>
      </c>
    </row>
    <row r="459" spans="1:65" s="2" customFormat="1" ht="11.25">
      <c r="A459" s="37"/>
      <c r="B459" s="38"/>
      <c r="C459" s="39"/>
      <c r="D459" s="194" t="s">
        <v>206</v>
      </c>
      <c r="E459" s="39"/>
      <c r="F459" s="195" t="s">
        <v>6587</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6283</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6588</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1279</v>
      </c>
      <c r="D462" s="181" t="s">
        <v>199</v>
      </c>
      <c r="E462" s="182" t="s">
        <v>6589</v>
      </c>
      <c r="F462" s="183" t="s">
        <v>6590</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6591</v>
      </c>
    </row>
    <row r="463" spans="1:65" s="2" customFormat="1" ht="11.25">
      <c r="A463" s="37"/>
      <c r="B463" s="38"/>
      <c r="C463" s="39"/>
      <c r="D463" s="194" t="s">
        <v>206</v>
      </c>
      <c r="E463" s="39"/>
      <c r="F463" s="195" t="s">
        <v>6592</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6283</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6593</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6594</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6595</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6596</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6597</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6598</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1359</v>
      </c>
      <c r="D472" s="181" t="s">
        <v>199</v>
      </c>
      <c r="E472" s="182" t="s">
        <v>6599</v>
      </c>
      <c r="F472" s="183" t="s">
        <v>6600</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6601</v>
      </c>
    </row>
    <row r="473" spans="1:65" s="2" customFormat="1" ht="11.25">
      <c r="A473" s="37"/>
      <c r="B473" s="38"/>
      <c r="C473" s="39"/>
      <c r="D473" s="194" t="s">
        <v>206</v>
      </c>
      <c r="E473" s="39"/>
      <c r="F473" s="195" t="s">
        <v>6602</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6283</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6603</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6604</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6605</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1365</v>
      </c>
      <c r="D480" s="181" t="s">
        <v>199</v>
      </c>
      <c r="E480" s="182" t="s">
        <v>6025</v>
      </c>
      <c r="F480" s="183" t="s">
        <v>6026</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6606</v>
      </c>
    </row>
    <row r="481" spans="1:65" s="2" customFormat="1" ht="11.25">
      <c r="A481" s="37"/>
      <c r="B481" s="38"/>
      <c r="C481" s="39"/>
      <c r="D481" s="194" t="s">
        <v>206</v>
      </c>
      <c r="E481" s="39"/>
      <c r="F481" s="195" t="s">
        <v>6028</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1371</v>
      </c>
      <c r="D482" s="181" t="s">
        <v>199</v>
      </c>
      <c r="E482" s="182" t="s">
        <v>2169</v>
      </c>
      <c r="F482" s="183" t="s">
        <v>2170</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6607</v>
      </c>
    </row>
    <row r="483" spans="1:65" s="2" customFormat="1" ht="11.25">
      <c r="A483" s="37"/>
      <c r="B483" s="38"/>
      <c r="C483" s="39"/>
      <c r="D483" s="194" t="s">
        <v>206</v>
      </c>
      <c r="E483" s="39"/>
      <c r="F483" s="195" t="s">
        <v>2172</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1378</v>
      </c>
      <c r="D484" s="181" t="s">
        <v>199</v>
      </c>
      <c r="E484" s="182" t="s">
        <v>2174</v>
      </c>
      <c r="F484" s="183" t="s">
        <v>2175</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6608</v>
      </c>
    </row>
    <row r="485" spans="1:65" s="2" customFormat="1" ht="11.25">
      <c r="A485" s="37"/>
      <c r="B485" s="38"/>
      <c r="C485" s="39"/>
      <c r="D485" s="194" t="s">
        <v>206</v>
      </c>
      <c r="E485" s="39"/>
      <c r="F485" s="195" t="s">
        <v>2177</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6609</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1383</v>
      </c>
      <c r="D487" s="181" t="s">
        <v>199</v>
      </c>
      <c r="E487" s="182" t="s">
        <v>6610</v>
      </c>
      <c r="F487" s="183" t="s">
        <v>6611</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6612</v>
      </c>
    </row>
    <row r="488" spans="1:65" s="2" customFormat="1" ht="11.25">
      <c r="A488" s="37"/>
      <c r="B488" s="38"/>
      <c r="C488" s="39"/>
      <c r="D488" s="194" t="s">
        <v>206</v>
      </c>
      <c r="E488" s="39"/>
      <c r="F488" s="195" t="s">
        <v>6613</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1390</v>
      </c>
      <c r="D489" s="181" t="s">
        <v>199</v>
      </c>
      <c r="E489" s="182" t="s">
        <v>6614</v>
      </c>
      <c r="F489" s="183" t="s">
        <v>6615</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6616</v>
      </c>
    </row>
    <row r="490" spans="1:65" s="2" customFormat="1" ht="11.25">
      <c r="A490" s="37"/>
      <c r="B490" s="38"/>
      <c r="C490" s="39"/>
      <c r="D490" s="194" t="s">
        <v>206</v>
      </c>
      <c r="E490" s="39"/>
      <c r="F490" s="195" t="s">
        <v>6617</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1399</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6618</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6619</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2181</v>
      </c>
      <c r="F494" s="179" t="s">
        <v>2182</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1406</v>
      </c>
      <c r="D495" s="181" t="s">
        <v>199</v>
      </c>
      <c r="E495" s="182" t="s">
        <v>6033</v>
      </c>
      <c r="F495" s="183" t="s">
        <v>6034</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6620</v>
      </c>
    </row>
    <row r="496" spans="1:65" s="2" customFormat="1" ht="11.25">
      <c r="A496" s="37"/>
      <c r="B496" s="38"/>
      <c r="C496" s="39"/>
      <c r="D496" s="194" t="s">
        <v>206</v>
      </c>
      <c r="E496" s="39"/>
      <c r="F496" s="195" t="s">
        <v>6036</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2188</v>
      </c>
      <c r="F497" s="168" t="s">
        <v>2189</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2190</v>
      </c>
      <c r="F498" s="179" t="s">
        <v>2191</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1411</v>
      </c>
      <c r="D499" s="181" t="s">
        <v>199</v>
      </c>
      <c r="E499" s="182" t="s">
        <v>2193</v>
      </c>
      <c r="F499" s="183" t="s">
        <v>2194</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6621</v>
      </c>
    </row>
    <row r="500" spans="1:65" s="2" customFormat="1" ht="11.25">
      <c r="A500" s="37"/>
      <c r="B500" s="38"/>
      <c r="C500" s="39"/>
      <c r="D500" s="194" t="s">
        <v>206</v>
      </c>
      <c r="E500" s="39"/>
      <c r="F500" s="195" t="s">
        <v>2196</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5874</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6622</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6623</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1416</v>
      </c>
      <c r="D504" s="247" t="s">
        <v>519</v>
      </c>
      <c r="E504" s="248" t="s">
        <v>2199</v>
      </c>
      <c r="F504" s="249" t="s">
        <v>2200</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6624</v>
      </c>
    </row>
    <row r="505" spans="1:65" s="13" customFormat="1" ht="11.25">
      <c r="B505" s="199"/>
      <c r="C505" s="200"/>
      <c r="D505" s="201" t="s">
        <v>213</v>
      </c>
      <c r="E505" s="200"/>
      <c r="F505" s="203" t="s">
        <v>6625</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1423</v>
      </c>
      <c r="D506" s="181" t="s">
        <v>199</v>
      </c>
      <c r="E506" s="182" t="s">
        <v>2223</v>
      </c>
      <c r="F506" s="183" t="s">
        <v>2224</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6626</v>
      </c>
    </row>
    <row r="507" spans="1:65" s="2" customFormat="1" ht="11.25">
      <c r="A507" s="37"/>
      <c r="B507" s="38"/>
      <c r="C507" s="39"/>
      <c r="D507" s="194" t="s">
        <v>206</v>
      </c>
      <c r="E507" s="39"/>
      <c r="F507" s="195" t="s">
        <v>2226</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5874</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6622</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6623</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1428</v>
      </c>
      <c r="D511" s="247" t="s">
        <v>519</v>
      </c>
      <c r="E511" s="248" t="s">
        <v>2229</v>
      </c>
      <c r="F511" s="249" t="s">
        <v>2230</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6627</v>
      </c>
    </row>
    <row r="512" spans="1:65" s="13" customFormat="1" ht="11.25">
      <c r="B512" s="199"/>
      <c r="C512" s="200"/>
      <c r="D512" s="201" t="s">
        <v>213</v>
      </c>
      <c r="E512" s="200"/>
      <c r="F512" s="203" t="s">
        <v>6628</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1433</v>
      </c>
      <c r="D513" s="181" t="s">
        <v>199</v>
      </c>
      <c r="E513" s="182" t="s">
        <v>6629</v>
      </c>
      <c r="F513" s="183" t="s">
        <v>6630</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6631</v>
      </c>
    </row>
    <row r="514" spans="1:65" s="2" customFormat="1" ht="11.25">
      <c r="A514" s="37"/>
      <c r="B514" s="38"/>
      <c r="C514" s="39"/>
      <c r="D514" s="194" t="s">
        <v>206</v>
      </c>
      <c r="E514" s="39"/>
      <c r="F514" s="195" t="s">
        <v>6632</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6283</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6633</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1438</v>
      </c>
      <c r="D517" s="181" t="s">
        <v>199</v>
      </c>
      <c r="E517" s="182" t="s">
        <v>6056</v>
      </c>
      <c r="F517" s="183" t="s">
        <v>6057</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6634</v>
      </c>
    </row>
    <row r="518" spans="1:65" s="2" customFormat="1" ht="11.25">
      <c r="A518" s="37"/>
      <c r="B518" s="38"/>
      <c r="C518" s="39"/>
      <c r="D518" s="194" t="s">
        <v>206</v>
      </c>
      <c r="E518" s="39"/>
      <c r="F518" s="195" t="s">
        <v>6059</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2816</v>
      </c>
      <c r="F519" s="179" t="s">
        <v>2817</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1443</v>
      </c>
      <c r="D520" s="181" t="s">
        <v>199</v>
      </c>
      <c r="E520" s="182" t="s">
        <v>6635</v>
      </c>
      <c r="F520" s="183" t="s">
        <v>6636</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6637</v>
      </c>
    </row>
    <row r="521" spans="1:65" s="2" customFormat="1" ht="11.25">
      <c r="A521" s="37"/>
      <c r="B521" s="38"/>
      <c r="C521" s="39"/>
      <c r="D521" s="194" t="s">
        <v>206</v>
      </c>
      <c r="E521" s="39"/>
      <c r="F521" s="195" t="s">
        <v>6638</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5874</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6639</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1451</v>
      </c>
      <c r="D524" s="181" t="s">
        <v>199</v>
      </c>
      <c r="E524" s="182" t="s">
        <v>2819</v>
      </c>
      <c r="F524" s="183" t="s">
        <v>2820</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6640</v>
      </c>
    </row>
    <row r="525" spans="1:65" s="2" customFormat="1" ht="11.25">
      <c r="A525" s="37"/>
      <c r="B525" s="38"/>
      <c r="C525" s="39"/>
      <c r="D525" s="194" t="s">
        <v>206</v>
      </c>
      <c r="E525" s="39"/>
      <c r="F525" s="195" t="s">
        <v>2822</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5874</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6641</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1459</v>
      </c>
      <c r="D528" s="181" t="s">
        <v>199</v>
      </c>
      <c r="E528" s="182" t="s">
        <v>2836</v>
      </c>
      <c r="F528" s="183" t="s">
        <v>2837</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6642</v>
      </c>
    </row>
    <row r="529" spans="1:65" s="2" customFormat="1" ht="11.25">
      <c r="A529" s="37"/>
      <c r="B529" s="38"/>
      <c r="C529" s="39"/>
      <c r="D529" s="194" t="s">
        <v>206</v>
      </c>
      <c r="E529" s="39"/>
      <c r="F529" s="195" t="s">
        <v>2839</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5874</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6643</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1469</v>
      </c>
      <c r="D532" s="181" t="s">
        <v>199</v>
      </c>
      <c r="E532" s="182" t="s">
        <v>6644</v>
      </c>
      <c r="F532" s="183" t="s">
        <v>6645</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6646</v>
      </c>
    </row>
    <row r="533" spans="1:65" s="2" customFormat="1" ht="11.25">
      <c r="A533" s="37"/>
      <c r="B533" s="38"/>
      <c r="C533" s="39"/>
      <c r="D533" s="194" t="s">
        <v>206</v>
      </c>
      <c r="E533" s="39"/>
      <c r="F533" s="195" t="s">
        <v>6647</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5874</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6648</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1474</v>
      </c>
      <c r="D536" s="181" t="s">
        <v>199</v>
      </c>
      <c r="E536" s="182" t="s">
        <v>2933</v>
      </c>
      <c r="F536" s="183" t="s">
        <v>2934</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6649</v>
      </c>
    </row>
    <row r="537" spans="1:65" s="2" customFormat="1" ht="11.25">
      <c r="A537" s="37"/>
      <c r="B537" s="38"/>
      <c r="C537" s="39"/>
      <c r="D537" s="194" t="s">
        <v>206</v>
      </c>
      <c r="E537" s="39"/>
      <c r="F537" s="195" t="s">
        <v>2936</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1966</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2937</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6650</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6651</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1490</v>
      </c>
      <c r="D543" s="181" t="s">
        <v>199</v>
      </c>
      <c r="E543" s="182" t="s">
        <v>2944</v>
      </c>
      <c r="F543" s="183" t="s">
        <v>2945</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6652</v>
      </c>
    </row>
    <row r="544" spans="1:65" s="2" customFormat="1" ht="11.25">
      <c r="A544" s="37"/>
      <c r="B544" s="38"/>
      <c r="C544" s="39"/>
      <c r="D544" s="194" t="s">
        <v>206</v>
      </c>
      <c r="E544" s="39"/>
      <c r="F544" s="195" t="s">
        <v>2947</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1966</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2937</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6653</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6654</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1495</v>
      </c>
      <c r="D550" s="181" t="s">
        <v>199</v>
      </c>
      <c r="E550" s="182" t="s">
        <v>2954</v>
      </c>
      <c r="F550" s="183" t="s">
        <v>2955</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6655</v>
      </c>
    </row>
    <row r="551" spans="1:65" s="2" customFormat="1" ht="11.25">
      <c r="A551" s="37"/>
      <c r="B551" s="38"/>
      <c r="C551" s="39"/>
      <c r="D551" s="194" t="s">
        <v>206</v>
      </c>
      <c r="E551" s="39"/>
      <c r="F551" s="195" t="s">
        <v>2957</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5874</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6656</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1503</v>
      </c>
      <c r="D554" s="247" t="s">
        <v>519</v>
      </c>
      <c r="E554" s="248" t="s">
        <v>6657</v>
      </c>
      <c r="F554" s="249" t="s">
        <v>6658</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6659</v>
      </c>
    </row>
    <row r="555" spans="1:65" s="13" customFormat="1" ht="11.25">
      <c r="B555" s="199"/>
      <c r="C555" s="200"/>
      <c r="D555" s="201" t="s">
        <v>213</v>
      </c>
      <c r="E555" s="200"/>
      <c r="F555" s="203" t="s">
        <v>2602</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1510</v>
      </c>
      <c r="D556" s="181" t="s">
        <v>199</v>
      </c>
      <c r="E556" s="182" t="s">
        <v>2969</v>
      </c>
      <c r="F556" s="183" t="s">
        <v>2970</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6660</v>
      </c>
    </row>
    <row r="557" spans="1:65" s="2" customFormat="1" ht="11.25">
      <c r="A557" s="37"/>
      <c r="B557" s="38"/>
      <c r="C557" s="39"/>
      <c r="D557" s="194" t="s">
        <v>206</v>
      </c>
      <c r="E557" s="39"/>
      <c r="F557" s="195" t="s">
        <v>2972</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5874</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6661</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6662</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6663</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1520</v>
      </c>
      <c r="D563" s="181" t="s">
        <v>199</v>
      </c>
      <c r="E563" s="182" t="s">
        <v>6175</v>
      </c>
      <c r="F563" s="183" t="s">
        <v>6176</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6664</v>
      </c>
    </row>
    <row r="564" spans="1:65" s="2" customFormat="1" ht="11.25">
      <c r="A564" s="37"/>
      <c r="B564" s="38"/>
      <c r="C564" s="39"/>
      <c r="D564" s="194" t="s">
        <v>206</v>
      </c>
      <c r="E564" s="39"/>
      <c r="F564" s="195" t="s">
        <v>6178</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2986</v>
      </c>
      <c r="F565" s="179" t="s">
        <v>2987</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1523</v>
      </c>
      <c r="D566" s="181" t="s">
        <v>199</v>
      </c>
      <c r="E566" s="182" t="s">
        <v>6665</v>
      </c>
      <c r="F566" s="183" t="s">
        <v>6666</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6667</v>
      </c>
    </row>
    <row r="567" spans="1:65" s="2" customFormat="1" ht="11.25">
      <c r="A567" s="37"/>
      <c r="B567" s="38"/>
      <c r="C567" s="39"/>
      <c r="D567" s="194" t="s">
        <v>206</v>
      </c>
      <c r="E567" s="39"/>
      <c r="F567" s="195" t="s">
        <v>6668</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6283</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6669</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1528</v>
      </c>
      <c r="D570" s="181" t="s">
        <v>199</v>
      </c>
      <c r="E570" s="182" t="s">
        <v>6670</v>
      </c>
      <c r="F570" s="183" t="s">
        <v>6671</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6672</v>
      </c>
    </row>
    <row r="571" spans="1:65" s="2" customFormat="1" ht="11.25">
      <c r="A571" s="37"/>
      <c r="B571" s="38"/>
      <c r="C571" s="39"/>
      <c r="D571" s="194" t="s">
        <v>206</v>
      </c>
      <c r="E571" s="39"/>
      <c r="F571" s="195" t="s">
        <v>6673</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6283</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6674</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3043</v>
      </c>
      <c r="F574" s="179" t="s">
        <v>3044</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1534</v>
      </c>
      <c r="D575" s="181" t="s">
        <v>199</v>
      </c>
      <c r="E575" s="182" t="s">
        <v>3046</v>
      </c>
      <c r="F575" s="183" t="s">
        <v>3047</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6675</v>
      </c>
    </row>
    <row r="576" spans="1:65" s="2" customFormat="1" ht="11.25">
      <c r="A576" s="37"/>
      <c r="B576" s="38"/>
      <c r="C576" s="39"/>
      <c r="D576" s="194" t="s">
        <v>206</v>
      </c>
      <c r="E576" s="39"/>
      <c r="F576" s="195" t="s">
        <v>3049</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3111</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6478</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1539</v>
      </c>
      <c r="D579" s="247" t="s">
        <v>519</v>
      </c>
      <c r="E579" s="248" t="s">
        <v>3051</v>
      </c>
      <c r="F579" s="249" t="s">
        <v>3052</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6676</v>
      </c>
    </row>
    <row r="580" spans="1:65" s="2" customFormat="1" ht="16.5" customHeight="1">
      <c r="A580" s="37"/>
      <c r="B580" s="38"/>
      <c r="C580" s="181" t="s">
        <v>1544</v>
      </c>
      <c r="D580" s="181" t="s">
        <v>199</v>
      </c>
      <c r="E580" s="182" t="s">
        <v>3108</v>
      </c>
      <c r="F580" s="183" t="s">
        <v>3109</v>
      </c>
      <c r="G580" s="184" t="s">
        <v>1591</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6677</v>
      </c>
    </row>
    <row r="581" spans="1:65" s="15" customFormat="1" ht="11.25">
      <c r="B581" s="222"/>
      <c r="C581" s="223"/>
      <c r="D581" s="201" t="s">
        <v>213</v>
      </c>
      <c r="E581" s="224" t="s">
        <v>28</v>
      </c>
      <c r="F581" s="225" t="s">
        <v>3111</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6478</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1551</v>
      </c>
      <c r="D583" s="181" t="s">
        <v>199</v>
      </c>
      <c r="E583" s="182" t="s">
        <v>6678</v>
      </c>
      <c r="F583" s="183" t="s">
        <v>6679</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6680</v>
      </c>
    </row>
    <row r="584" spans="1:65" s="2" customFormat="1" ht="11.25">
      <c r="A584" s="37"/>
      <c r="B584" s="38"/>
      <c r="C584" s="39"/>
      <c r="D584" s="194" t="s">
        <v>206</v>
      </c>
      <c r="E584" s="39"/>
      <c r="F584" s="195" t="s">
        <v>6681</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6283</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6682</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1559</v>
      </c>
      <c r="D587" s="181" t="s">
        <v>199</v>
      </c>
      <c r="E587" s="182" t="s">
        <v>6209</v>
      </c>
      <c r="F587" s="183" t="s">
        <v>6210</v>
      </c>
      <c r="G587" s="184" t="s">
        <v>2978</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6683</v>
      </c>
    </row>
    <row r="588" spans="1:65" s="2" customFormat="1" ht="11.25">
      <c r="A588" s="37"/>
      <c r="B588" s="38"/>
      <c r="C588" s="39"/>
      <c r="D588" s="194" t="s">
        <v>206</v>
      </c>
      <c r="E588" s="39"/>
      <c r="F588" s="195" t="s">
        <v>6212</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3189</v>
      </c>
      <c r="F589" s="179" t="s">
        <v>3190</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1567</v>
      </c>
      <c r="D590" s="181" t="s">
        <v>199</v>
      </c>
      <c r="E590" s="182" t="s">
        <v>6684</v>
      </c>
      <c r="F590" s="183" t="s">
        <v>6685</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6686</v>
      </c>
    </row>
    <row r="591" spans="1:65" s="2" customFormat="1" ht="11.25">
      <c r="A591" s="37"/>
      <c r="B591" s="38"/>
      <c r="C591" s="39"/>
      <c r="D591" s="194" t="s">
        <v>206</v>
      </c>
      <c r="E591" s="39"/>
      <c r="F591" s="195" t="s">
        <v>6687</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6283</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6688</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3524</v>
      </c>
      <c r="F594" s="179" t="s">
        <v>3525</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1573</v>
      </c>
      <c r="D595" s="181" t="s">
        <v>199</v>
      </c>
      <c r="E595" s="182" t="s">
        <v>3527</v>
      </c>
      <c r="F595" s="183" t="s">
        <v>3528</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6689</v>
      </c>
    </row>
    <row r="596" spans="1:65" s="2" customFormat="1" ht="11.25">
      <c r="A596" s="37"/>
      <c r="B596" s="38"/>
      <c r="C596" s="39"/>
      <c r="D596" s="194" t="s">
        <v>206</v>
      </c>
      <c r="E596" s="39"/>
      <c r="F596" s="195" t="s">
        <v>3530</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1583</v>
      </c>
      <c r="D597" s="181" t="s">
        <v>199</v>
      </c>
      <c r="E597" s="182" t="s">
        <v>3534</v>
      </c>
      <c r="F597" s="183" t="s">
        <v>3535</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6690</v>
      </c>
    </row>
    <row r="598" spans="1:65" s="2" customFormat="1" ht="11.25">
      <c r="A598" s="37"/>
      <c r="B598" s="38"/>
      <c r="C598" s="39"/>
      <c r="D598" s="194" t="s">
        <v>206</v>
      </c>
      <c r="E598" s="39"/>
      <c r="F598" s="195" t="s">
        <v>3537</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6691</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6692</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6693</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1588</v>
      </c>
      <c r="D605" s="181" t="s">
        <v>199</v>
      </c>
      <c r="E605" s="182" t="s">
        <v>3554</v>
      </c>
      <c r="F605" s="183" t="s">
        <v>3555</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6694</v>
      </c>
    </row>
    <row r="606" spans="1:65" s="2" customFormat="1" ht="11.25">
      <c r="A606" s="37"/>
      <c r="B606" s="38"/>
      <c r="C606" s="39"/>
      <c r="D606" s="194" t="s">
        <v>206</v>
      </c>
      <c r="E606" s="39"/>
      <c r="F606" s="195" t="s">
        <v>3557</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3545</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6695</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1595</v>
      </c>
      <c r="D609" s="247" t="s">
        <v>519</v>
      </c>
      <c r="E609" s="248" t="s">
        <v>3561</v>
      </c>
      <c r="F609" s="249" t="s">
        <v>3562</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6696</v>
      </c>
    </row>
    <row r="610" spans="1:65" s="13" customFormat="1" ht="11.25">
      <c r="B610" s="199"/>
      <c r="C610" s="200"/>
      <c r="D610" s="201" t="s">
        <v>213</v>
      </c>
      <c r="E610" s="200"/>
      <c r="F610" s="203" t="s">
        <v>3564</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1600</v>
      </c>
      <c r="D611" s="181" t="s">
        <v>199</v>
      </c>
      <c r="E611" s="182" t="s">
        <v>3601</v>
      </c>
      <c r="F611" s="183" t="s">
        <v>3602</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6697</v>
      </c>
    </row>
    <row r="612" spans="1:65" s="2" customFormat="1" ht="11.25">
      <c r="A612" s="37"/>
      <c r="B612" s="38"/>
      <c r="C612" s="39"/>
      <c r="D612" s="194" t="s">
        <v>206</v>
      </c>
      <c r="E612" s="39"/>
      <c r="F612" s="195" t="s">
        <v>3604</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3581</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6698</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6699</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1604</v>
      </c>
      <c r="D616" s="247" t="s">
        <v>519</v>
      </c>
      <c r="E616" s="248" t="s">
        <v>3613</v>
      </c>
      <c r="F616" s="249" t="s">
        <v>3614</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6700</v>
      </c>
    </row>
    <row r="617" spans="1:65" s="13" customFormat="1" ht="11.25">
      <c r="B617" s="199"/>
      <c r="C617" s="200"/>
      <c r="D617" s="201" t="s">
        <v>213</v>
      </c>
      <c r="E617" s="200"/>
      <c r="F617" s="203" t="s">
        <v>6701</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1609</v>
      </c>
      <c r="D618" s="181" t="s">
        <v>199</v>
      </c>
      <c r="E618" s="182" t="s">
        <v>3627</v>
      </c>
      <c r="F618" s="183" t="s">
        <v>3628</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6702</v>
      </c>
    </row>
    <row r="619" spans="1:65" s="2" customFormat="1" ht="11.25">
      <c r="A619" s="37"/>
      <c r="B619" s="38"/>
      <c r="C619" s="39"/>
      <c r="D619" s="194" t="s">
        <v>206</v>
      </c>
      <c r="E619" s="39"/>
      <c r="F619" s="195" t="s">
        <v>3630</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3581</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6703</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6704</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1614</v>
      </c>
      <c r="D623" s="247" t="s">
        <v>519</v>
      </c>
      <c r="E623" s="248" t="s">
        <v>3595</v>
      </c>
      <c r="F623" s="249" t="s">
        <v>3596</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6705</v>
      </c>
    </row>
    <row r="624" spans="1:65" s="13" customFormat="1" ht="11.25">
      <c r="B624" s="199"/>
      <c r="C624" s="200"/>
      <c r="D624" s="201" t="s">
        <v>213</v>
      </c>
      <c r="E624" s="200"/>
      <c r="F624" s="203" t="s">
        <v>6706</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3651</v>
      </c>
      <c r="F625" s="183" t="s">
        <v>3652</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6707</v>
      </c>
    </row>
    <row r="626" spans="1:65" s="2" customFormat="1" ht="11.25">
      <c r="A626" s="37"/>
      <c r="B626" s="38"/>
      <c r="C626" s="39"/>
      <c r="D626" s="194" t="s">
        <v>206</v>
      </c>
      <c r="E626" s="39"/>
      <c r="F626" s="195" t="s">
        <v>3654</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725</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6708</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6709</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1636</v>
      </c>
      <c r="D630" s="181" t="s">
        <v>199</v>
      </c>
      <c r="E630" s="182" t="s">
        <v>3658</v>
      </c>
      <c r="F630" s="183" t="s">
        <v>3659</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6710</v>
      </c>
    </row>
    <row r="631" spans="1:65" s="2" customFormat="1" ht="11.25">
      <c r="A631" s="37"/>
      <c r="B631" s="38"/>
      <c r="C631" s="39"/>
      <c r="D631" s="194" t="s">
        <v>206</v>
      </c>
      <c r="E631" s="39"/>
      <c r="F631" s="195" t="s">
        <v>3661</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6711</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1640</v>
      </c>
      <c r="D634" s="181" t="s">
        <v>199</v>
      </c>
      <c r="E634" s="182" t="s">
        <v>3664</v>
      </c>
      <c r="F634" s="183" t="s">
        <v>3665</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6712</v>
      </c>
    </row>
    <row r="635" spans="1:65" s="2" customFormat="1" ht="11.25">
      <c r="A635" s="37"/>
      <c r="B635" s="38"/>
      <c r="C635" s="39"/>
      <c r="D635" s="194" t="s">
        <v>206</v>
      </c>
      <c r="E635" s="39"/>
      <c r="F635" s="195" t="s">
        <v>3667</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6713</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6714</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1666</v>
      </c>
      <c r="D640" s="181" t="s">
        <v>199</v>
      </c>
      <c r="E640" s="182" t="s">
        <v>3671</v>
      </c>
      <c r="F640" s="183" t="s">
        <v>3672</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6715</v>
      </c>
    </row>
    <row r="641" spans="1:65" s="2" customFormat="1" ht="11.25">
      <c r="A641" s="37"/>
      <c r="B641" s="38"/>
      <c r="C641" s="39"/>
      <c r="D641" s="194" t="s">
        <v>206</v>
      </c>
      <c r="E641" s="39"/>
      <c r="F641" s="195" t="s">
        <v>3674</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6711</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1671</v>
      </c>
      <c r="D644" s="181" t="s">
        <v>199</v>
      </c>
      <c r="E644" s="182" t="s">
        <v>3677</v>
      </c>
      <c r="F644" s="183" t="s">
        <v>3678</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6716</v>
      </c>
    </row>
    <row r="645" spans="1:65" s="2" customFormat="1" ht="11.25">
      <c r="A645" s="37"/>
      <c r="B645" s="38"/>
      <c r="C645" s="39"/>
      <c r="D645" s="194" t="s">
        <v>206</v>
      </c>
      <c r="E645" s="39"/>
      <c r="F645" s="195" t="s">
        <v>3680</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725</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6708</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6717</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6718</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6719</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6720</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6721</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1680</v>
      </c>
      <c r="D654" s="181" t="s">
        <v>199</v>
      </c>
      <c r="E654" s="182" t="s">
        <v>3687</v>
      </c>
      <c r="F654" s="183" t="s">
        <v>3688</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6722</v>
      </c>
    </row>
    <row r="655" spans="1:65" s="2" customFormat="1" ht="11.25">
      <c r="A655" s="37"/>
      <c r="B655" s="38"/>
      <c r="C655" s="39"/>
      <c r="D655" s="194" t="s">
        <v>206</v>
      </c>
      <c r="E655" s="39"/>
      <c r="F655" s="195" t="s">
        <v>3690</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725</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6723</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6724</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1690</v>
      </c>
      <c r="D659" s="181" t="s">
        <v>199</v>
      </c>
      <c r="E659" s="182" t="s">
        <v>3695</v>
      </c>
      <c r="F659" s="183" t="s">
        <v>3696</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6725</v>
      </c>
    </row>
    <row r="660" spans="1:65" s="2" customFormat="1" ht="11.25">
      <c r="A660" s="37"/>
      <c r="B660" s="38"/>
      <c r="C660" s="39"/>
      <c r="D660" s="194" t="s">
        <v>206</v>
      </c>
      <c r="E660" s="39"/>
      <c r="F660" s="195" t="s">
        <v>3698</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725</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6708</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6726</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6727</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6728</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6729</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6730</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1697</v>
      </c>
      <c r="D669" s="181" t="s">
        <v>199</v>
      </c>
      <c r="E669" s="182" t="s">
        <v>3703</v>
      </c>
      <c r="F669" s="183" t="s">
        <v>3704</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6731</v>
      </c>
    </row>
    <row r="670" spans="1:65" s="2" customFormat="1" ht="11.25">
      <c r="A670" s="37"/>
      <c r="B670" s="38"/>
      <c r="C670" s="39"/>
      <c r="D670" s="194" t="s">
        <v>206</v>
      </c>
      <c r="E670" s="39"/>
      <c r="F670" s="195" t="s">
        <v>3706</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1702</v>
      </c>
      <c r="D671" s="181" t="s">
        <v>199</v>
      </c>
      <c r="E671" s="182" t="s">
        <v>6263</v>
      </c>
      <c r="F671" s="183" t="s">
        <v>6264</v>
      </c>
      <c r="G671" s="184" t="s">
        <v>2978</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6732</v>
      </c>
    </row>
    <row r="672" spans="1:65" s="2" customFormat="1" ht="11.25">
      <c r="A672" s="37"/>
      <c r="B672" s="38"/>
      <c r="C672" s="39"/>
      <c r="D672" s="194" t="s">
        <v>206</v>
      </c>
      <c r="E672" s="39"/>
      <c r="F672" s="195" t="s">
        <v>6266</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3717</v>
      </c>
      <c r="F673" s="179" t="s">
        <v>3718</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1714</v>
      </c>
      <c r="D674" s="181" t="s">
        <v>199</v>
      </c>
      <c r="E674" s="182" t="s">
        <v>6733</v>
      </c>
      <c r="F674" s="183" t="s">
        <v>6734</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6735</v>
      </c>
    </row>
    <row r="675" spans="1:65" s="2" customFormat="1" ht="11.25">
      <c r="A675" s="37"/>
      <c r="B675" s="38"/>
      <c r="C675" s="39"/>
      <c r="D675" s="194" t="s">
        <v>206</v>
      </c>
      <c r="E675" s="39"/>
      <c r="F675" s="195" t="s">
        <v>6736</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6283</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6737</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1720</v>
      </c>
      <c r="D678" s="181" t="s">
        <v>199</v>
      </c>
      <c r="E678" s="182" t="s">
        <v>6738</v>
      </c>
      <c r="F678" s="183" t="s">
        <v>6739</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6740</v>
      </c>
    </row>
    <row r="679" spans="1:65" s="2" customFormat="1" ht="11.25">
      <c r="A679" s="37"/>
      <c r="B679" s="38"/>
      <c r="C679" s="39"/>
      <c r="D679" s="194" t="s">
        <v>206</v>
      </c>
      <c r="E679" s="39"/>
      <c r="F679" s="195" t="s">
        <v>6741</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6283</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6742</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3852</v>
      </c>
      <c r="F682" s="179" t="s">
        <v>3853</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1727</v>
      </c>
      <c r="D683" s="181" t="s">
        <v>199</v>
      </c>
      <c r="E683" s="182" t="s">
        <v>3855</v>
      </c>
      <c r="F683" s="183" t="s">
        <v>3856</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6743</v>
      </c>
    </row>
    <row r="684" spans="1:65" s="2" customFormat="1" ht="11.25">
      <c r="A684" s="37"/>
      <c r="B684" s="38"/>
      <c r="C684" s="39"/>
      <c r="D684" s="194" t="s">
        <v>206</v>
      </c>
      <c r="E684" s="39"/>
      <c r="F684" s="195" t="s">
        <v>3858</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1737</v>
      </c>
      <c r="D685" s="181" t="s">
        <v>199</v>
      </c>
      <c r="E685" s="182" t="s">
        <v>3881</v>
      </c>
      <c r="F685" s="183" t="s">
        <v>3882</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6744</v>
      </c>
    </row>
    <row r="686" spans="1:65" s="2" customFormat="1" ht="11.25">
      <c r="A686" s="37"/>
      <c r="B686" s="38"/>
      <c r="C686" s="39"/>
      <c r="D686" s="194" t="s">
        <v>206</v>
      </c>
      <c r="E686" s="39"/>
      <c r="F686" s="195" t="s">
        <v>3884</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5874</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6745</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6746</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6747</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6748</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6749</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6750</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6751</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6752</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6753</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6754</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6755</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6756</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6757</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6758</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6759</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6760</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6761</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6762</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6757</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6763</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6760</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6764</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6757</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1750</v>
      </c>
      <c r="D715" s="247" t="s">
        <v>519</v>
      </c>
      <c r="E715" s="248" t="s">
        <v>3899</v>
      </c>
      <c r="F715" s="249" t="s">
        <v>3900</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6765</v>
      </c>
    </row>
    <row r="716" spans="1:65" s="13" customFormat="1" ht="11.25">
      <c r="B716" s="199"/>
      <c r="C716" s="200"/>
      <c r="D716" s="201" t="s">
        <v>213</v>
      </c>
      <c r="E716" s="200"/>
      <c r="F716" s="203" t="s">
        <v>6766</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1755</v>
      </c>
      <c r="D717" s="181" t="s">
        <v>199</v>
      </c>
      <c r="E717" s="182" t="s">
        <v>3904</v>
      </c>
      <c r="F717" s="183" t="s">
        <v>3905</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6767</v>
      </c>
    </row>
    <row r="718" spans="1:65" s="2" customFormat="1" ht="11.25">
      <c r="A718" s="37"/>
      <c r="B718" s="38"/>
      <c r="C718" s="39"/>
      <c r="D718" s="194" t="s">
        <v>206</v>
      </c>
      <c r="E718" s="39"/>
      <c r="F718" s="195" t="s">
        <v>3907</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5874</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6768</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6769</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6770</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6771</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6772</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1760</v>
      </c>
      <c r="D726" s="247" t="s">
        <v>519</v>
      </c>
      <c r="E726" s="248" t="s">
        <v>3919</v>
      </c>
      <c r="F726" s="249" t="s">
        <v>3920</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6773</v>
      </c>
    </row>
    <row r="727" spans="1:65" s="13" customFormat="1" ht="11.25">
      <c r="B727" s="199"/>
      <c r="C727" s="200"/>
      <c r="D727" s="201" t="s">
        <v>213</v>
      </c>
      <c r="E727" s="200"/>
      <c r="F727" s="203" t="s">
        <v>6774</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1769</v>
      </c>
      <c r="D728" s="181" t="s">
        <v>199</v>
      </c>
      <c r="E728" s="182" t="s">
        <v>3924</v>
      </c>
      <c r="F728" s="183" t="s">
        <v>3925</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6775</v>
      </c>
    </row>
    <row r="729" spans="1:65" s="2" customFormat="1" ht="11.25">
      <c r="A729" s="37"/>
      <c r="B729" s="38"/>
      <c r="C729" s="39"/>
      <c r="D729" s="194" t="s">
        <v>206</v>
      </c>
      <c r="E729" s="39"/>
      <c r="F729" s="195" t="s">
        <v>3927</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5874</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6776</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6777</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6778</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6779</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6780</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1784</v>
      </c>
      <c r="D737" s="181" t="s">
        <v>199</v>
      </c>
      <c r="E737" s="182" t="s">
        <v>3933</v>
      </c>
      <c r="F737" s="183" t="s">
        <v>3934</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6781</v>
      </c>
    </row>
    <row r="738" spans="1:65" s="2" customFormat="1" ht="11.25">
      <c r="A738" s="37"/>
      <c r="B738" s="38"/>
      <c r="C738" s="39"/>
      <c r="D738" s="194" t="s">
        <v>206</v>
      </c>
      <c r="E738" s="39"/>
      <c r="F738" s="195" t="s">
        <v>3936</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1792</v>
      </c>
      <c r="D739" s="181" t="s">
        <v>199</v>
      </c>
      <c r="E739" s="182" t="s">
        <v>3938</v>
      </c>
      <c r="F739" s="183" t="s">
        <v>3939</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6782</v>
      </c>
    </row>
    <row r="740" spans="1:65" s="2" customFormat="1" ht="11.25">
      <c r="A740" s="37"/>
      <c r="B740" s="38"/>
      <c r="C740" s="39"/>
      <c r="D740" s="194" t="s">
        <v>206</v>
      </c>
      <c r="E740" s="39"/>
      <c r="F740" s="195" t="s">
        <v>3941</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1799</v>
      </c>
      <c r="D741" s="181" t="s">
        <v>199</v>
      </c>
      <c r="E741" s="182" t="s">
        <v>3943</v>
      </c>
      <c r="F741" s="183" t="s">
        <v>3944</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6783</v>
      </c>
    </row>
    <row r="742" spans="1:65" s="2" customFormat="1" ht="11.25">
      <c r="A742" s="37"/>
      <c r="B742" s="38"/>
      <c r="C742" s="39"/>
      <c r="D742" s="194" t="s">
        <v>206</v>
      </c>
      <c r="E742" s="39"/>
      <c r="F742" s="195" t="s">
        <v>3946</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1804</v>
      </c>
      <c r="D743" s="181" t="s">
        <v>199</v>
      </c>
      <c r="E743" s="182" t="s">
        <v>6784</v>
      </c>
      <c r="F743" s="183" t="s">
        <v>6785</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6786</v>
      </c>
    </row>
    <row r="744" spans="1:65" s="2" customFormat="1" ht="11.25">
      <c r="A744" s="37"/>
      <c r="B744" s="38"/>
      <c r="C744" s="39"/>
      <c r="D744" s="194" t="s">
        <v>206</v>
      </c>
      <c r="E744" s="39"/>
      <c r="F744" s="195" t="s">
        <v>6787</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3957</v>
      </c>
      <c r="F745" s="179" t="s">
        <v>3958</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1823</v>
      </c>
      <c r="D746" s="181" t="s">
        <v>199</v>
      </c>
      <c r="E746" s="182" t="s">
        <v>3967</v>
      </c>
      <c r="F746" s="183" t="s">
        <v>3968</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6788</v>
      </c>
    </row>
    <row r="747" spans="1:65" s="2" customFormat="1" ht="11.25">
      <c r="A747" s="37"/>
      <c r="B747" s="38"/>
      <c r="C747" s="39"/>
      <c r="D747" s="194" t="s">
        <v>206</v>
      </c>
      <c r="E747" s="39"/>
      <c r="F747" s="195" t="s">
        <v>3970</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3111</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3971</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6789</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1827</v>
      </c>
      <c r="D751" s="181" t="s">
        <v>199</v>
      </c>
      <c r="E751" s="182" t="s">
        <v>3997</v>
      </c>
      <c r="F751" s="183" t="s">
        <v>3998</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6790</v>
      </c>
    </row>
    <row r="752" spans="1:65" s="2" customFormat="1" ht="11.25">
      <c r="A752" s="37"/>
      <c r="B752" s="38"/>
      <c r="C752" s="39"/>
      <c r="D752" s="194" t="s">
        <v>206</v>
      </c>
      <c r="E752" s="39"/>
      <c r="F752" s="195" t="s">
        <v>4000</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1831</v>
      </c>
      <c r="D753" s="181" t="s">
        <v>199</v>
      </c>
      <c r="E753" s="182" t="s">
        <v>4002</v>
      </c>
      <c r="F753" s="183" t="s">
        <v>4003</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6791</v>
      </c>
    </row>
    <row r="754" spans="1:65" s="2" customFormat="1" ht="11.25">
      <c r="A754" s="37"/>
      <c r="B754" s="38"/>
      <c r="C754" s="39"/>
      <c r="D754" s="194" t="s">
        <v>206</v>
      </c>
      <c r="E754" s="39"/>
      <c r="F754" s="195" t="s">
        <v>4005</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3111</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3971</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6792</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4024</v>
      </c>
      <c r="F758" s="179" t="s">
        <v>4025</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1835</v>
      </c>
      <c r="D759" s="181" t="s">
        <v>199</v>
      </c>
      <c r="E759" s="182" t="s">
        <v>6793</v>
      </c>
      <c r="F759" s="183" t="s">
        <v>6794</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6795</v>
      </c>
    </row>
    <row r="760" spans="1:65" s="2" customFormat="1" ht="11.25">
      <c r="A760" s="37"/>
      <c r="B760" s="38"/>
      <c r="C760" s="39"/>
      <c r="D760" s="194" t="s">
        <v>206</v>
      </c>
      <c r="E760" s="39"/>
      <c r="F760" s="195" t="s">
        <v>6796</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6283</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6797</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6798</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1839</v>
      </c>
      <c r="D765" s="181" t="s">
        <v>199</v>
      </c>
      <c r="E765" s="182" t="s">
        <v>4027</v>
      </c>
      <c r="F765" s="183" t="s">
        <v>4028</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6799</v>
      </c>
    </row>
    <row r="766" spans="1:65" s="2" customFormat="1" ht="11.25">
      <c r="A766" s="37"/>
      <c r="B766" s="38"/>
      <c r="C766" s="39"/>
      <c r="D766" s="194" t="s">
        <v>206</v>
      </c>
      <c r="E766" s="39"/>
      <c r="F766" s="195" t="s">
        <v>4030</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6800</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6801</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6802</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1852</v>
      </c>
      <c r="D772" s="181" t="s">
        <v>199</v>
      </c>
      <c r="E772" s="182" t="s">
        <v>4045</v>
      </c>
      <c r="F772" s="183" t="s">
        <v>4046</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6803</v>
      </c>
    </row>
    <row r="773" spans="1:65" s="2" customFormat="1" ht="11.25">
      <c r="A773" s="37"/>
      <c r="B773" s="38"/>
      <c r="C773" s="39"/>
      <c r="D773" s="194" t="s">
        <v>206</v>
      </c>
      <c r="E773" s="39"/>
      <c r="F773" s="195" t="s">
        <v>4048</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4133</v>
      </c>
      <c r="F774" s="168" t="s">
        <v>4134</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1856</v>
      </c>
      <c r="D775" s="181" t="s">
        <v>199</v>
      </c>
      <c r="E775" s="182" t="s">
        <v>4136</v>
      </c>
      <c r="F775" s="183" t="s">
        <v>4137</v>
      </c>
      <c r="G775" s="184" t="s">
        <v>4138</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2057</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2057</v>
      </c>
      <c r="BM775" s="192" t="s">
        <v>6804</v>
      </c>
    </row>
    <row r="776" spans="1:65" s="2" customFormat="1" ht="11.25">
      <c r="A776" s="37"/>
      <c r="B776" s="38"/>
      <c r="C776" s="39"/>
      <c r="D776" s="194" t="s">
        <v>206</v>
      </c>
      <c r="E776" s="39"/>
      <c r="F776" s="195" t="s">
        <v>4140</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6805</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6806</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5J4Uci7xY1ULkG6JsTx/dgszmk87+K5FFWJVu0lDe4T3Mp7szweceHiYseIBe7UYsk9l+/DR8i/TdOj/aeKTYQ==" saltValue="Hi/V8zgY5T/FjPp34F8+j1YlhxA2gZ5bMbhbUO34SKDf/8n72sa+x1oib92a/YVpy74aDxXdWewUaErvaSQI5A=="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6277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4353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6807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6277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4355</v>
      </c>
      <c r="E64" s="146"/>
      <c r="F64" s="146"/>
      <c r="G64" s="146"/>
      <c r="H64" s="146"/>
      <c r="I64" s="146"/>
      <c r="J64" s="147">
        <f>J92</f>
        <v>0</v>
      </c>
      <c r="K64" s="144"/>
      <c r="L64" s="148"/>
    </row>
    <row r="65" spans="1:31" s="9" customFormat="1" ht="24.95" customHeight="1">
      <c r="B65" s="143"/>
      <c r="C65" s="144"/>
      <c r="D65" s="145" t="s">
        <v>4356</v>
      </c>
      <c r="E65" s="146"/>
      <c r="F65" s="146"/>
      <c r="G65" s="146"/>
      <c r="H65" s="146"/>
      <c r="I65" s="146"/>
      <c r="J65" s="147">
        <f>J98</f>
        <v>0</v>
      </c>
      <c r="K65" s="144"/>
      <c r="L65" s="148"/>
    </row>
    <row r="66" spans="1:31" s="9" customFormat="1" ht="24.95" customHeight="1">
      <c r="B66" s="143"/>
      <c r="C66" s="144"/>
      <c r="D66" s="145" t="s">
        <v>4357</v>
      </c>
      <c r="E66" s="146"/>
      <c r="F66" s="146"/>
      <c r="G66" s="146"/>
      <c r="H66" s="146"/>
      <c r="I66" s="146"/>
      <c r="J66" s="147">
        <f>J106</f>
        <v>0</v>
      </c>
      <c r="K66" s="144"/>
      <c r="L66" s="148"/>
    </row>
    <row r="67" spans="1:31" s="9" customFormat="1" ht="24.95" customHeight="1">
      <c r="B67" s="143"/>
      <c r="C67" s="144"/>
      <c r="D67" s="145" t="s">
        <v>4358</v>
      </c>
      <c r="E67" s="146"/>
      <c r="F67" s="146"/>
      <c r="G67" s="146"/>
      <c r="H67" s="146"/>
      <c r="I67" s="146"/>
      <c r="J67" s="147">
        <f>J113</f>
        <v>0</v>
      </c>
      <c r="K67" s="144"/>
      <c r="L67" s="148"/>
    </row>
    <row r="68" spans="1:31" s="9" customFormat="1" ht="24.95" customHeight="1">
      <c r="B68" s="143"/>
      <c r="C68" s="144"/>
      <c r="D68" s="145" t="s">
        <v>6808</v>
      </c>
      <c r="E68" s="146"/>
      <c r="F68" s="146"/>
      <c r="G68" s="146"/>
      <c r="H68" s="146"/>
      <c r="I68" s="146"/>
      <c r="J68" s="147">
        <f>J119</f>
        <v>0</v>
      </c>
      <c r="K68" s="144"/>
      <c r="L68" s="148"/>
    </row>
    <row r="69" spans="1:31" s="9" customFormat="1" ht="24.95" customHeight="1">
      <c r="B69" s="143"/>
      <c r="C69" s="144"/>
      <c r="D69" s="145" t="s">
        <v>4360</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6277</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6. 3. 2025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4362</v>
      </c>
      <c r="F92" s="168" t="s">
        <v>4363</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4364</v>
      </c>
      <c r="G93" s="184" t="s">
        <v>4365</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4404</v>
      </c>
      <c r="F94" s="183" t="s">
        <v>4405</v>
      </c>
      <c r="G94" s="184" t="s">
        <v>4365</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4378</v>
      </c>
      <c r="F95" s="183" t="s">
        <v>4379</v>
      </c>
      <c r="G95" s="184" t="s">
        <v>4365</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6809</v>
      </c>
      <c r="F96" s="183" t="s">
        <v>4415</v>
      </c>
      <c r="G96" s="184" t="s">
        <v>4365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6810</v>
      </c>
      <c r="F97" s="183" t="s">
        <v>4417</v>
      </c>
      <c r="G97" s="184" t="s">
        <v>4365</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4368</v>
      </c>
      <c r="F98" s="168" t="s">
        <v>4418</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4419</v>
      </c>
      <c r="F99" s="183" t="s">
        <v>4426</v>
      </c>
      <c r="G99" s="184" t="s">
        <v>4365</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4421</v>
      </c>
      <c r="F100" s="183" t="s">
        <v>4438</v>
      </c>
      <c r="G100" s="184" t="s">
        <v>4365</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4423</v>
      </c>
      <c r="F101" s="183" t="s">
        <v>4442</v>
      </c>
      <c r="G101" s="184" t="s">
        <v>4365</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4425</v>
      </c>
      <c r="F102" s="183" t="s">
        <v>4446</v>
      </c>
      <c r="G102" s="184" t="s">
        <v>4365</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4427</v>
      </c>
      <c r="F103" s="183" t="s">
        <v>4458</v>
      </c>
      <c r="G103" s="184" t="s">
        <v>4365</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4429</v>
      </c>
      <c r="F104" s="183" t="s">
        <v>4415</v>
      </c>
      <c r="G104" s="184" t="s">
        <v>4365</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4431</v>
      </c>
      <c r="F105" s="183" t="s">
        <v>4417</v>
      </c>
      <c r="G105" s="184" t="s">
        <v>4365</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4374</v>
      </c>
      <c r="F106" s="168" t="s">
        <v>4465</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4466</v>
      </c>
      <c r="F107" s="183" t="s">
        <v>4467</v>
      </c>
      <c r="G107" s="184" t="s">
        <v>4365</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4468</v>
      </c>
      <c r="F108" s="183" t="s">
        <v>4469</v>
      </c>
      <c r="G108" s="184" t="s">
        <v>4365</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6274</v>
      </c>
      <c r="F109" s="183" t="s">
        <v>4471</v>
      </c>
      <c r="G109" s="184" t="s">
        <v>4365</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6275</v>
      </c>
      <c r="F110" s="183" t="s">
        <v>4507</v>
      </c>
      <c r="G110" s="184" t="s">
        <v>4365</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6276</v>
      </c>
      <c r="F111" s="183" t="s">
        <v>4415</v>
      </c>
      <c r="G111" s="184" t="s">
        <v>4365</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6811</v>
      </c>
      <c r="F112" s="183" t="s">
        <v>4417</v>
      </c>
      <c r="G112" s="184" t="s">
        <v>4365</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4512</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4513</v>
      </c>
      <c r="F114" s="183" t="s">
        <v>4516</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4515</v>
      </c>
      <c r="F115" s="183" t="s">
        <v>4522</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4517</v>
      </c>
      <c r="F116" s="183" t="s">
        <v>4538</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4519</v>
      </c>
      <c r="F117" s="183" t="s">
        <v>4415</v>
      </c>
      <c r="G117" s="184" t="s">
        <v>4365</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4521</v>
      </c>
      <c r="F118" s="183" t="s">
        <v>4417</v>
      </c>
      <c r="G118" s="184" t="s">
        <v>4365</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4378</v>
      </c>
      <c r="F119" s="168" t="s">
        <v>4549</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4550</v>
      </c>
      <c r="F120" s="183" t="s">
        <v>6812</v>
      </c>
      <c r="G120" s="184" t="s">
        <v>4365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4151</v>
      </c>
      <c r="E121" s="39"/>
      <c r="F121" s="261" t="s">
        <v>6813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4151</v>
      </c>
      <c r="AU121" s="20" t="s">
        <v>82</v>
      </c>
    </row>
    <row r="122" spans="1:65" s="2" customFormat="1" ht="16.5" customHeight="1">
      <c r="A122" s="37"/>
      <c r="B122" s="38"/>
      <c r="C122" s="181" t="s">
        <v>327</v>
      </c>
      <c r="D122" s="181" t="s">
        <v>199</v>
      </c>
      <c r="E122" s="182" t="s">
        <v>4553</v>
      </c>
      <c r="F122" s="183" t="s">
        <v>4415</v>
      </c>
      <c r="G122" s="184" t="s">
        <v>4365</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4556</v>
      </c>
      <c r="F123" s="183" t="s">
        <v>4417</v>
      </c>
      <c r="G123" s="184" t="s">
        <v>4365</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4380</v>
      </c>
      <c r="F124" s="168" t="s">
        <v>4567</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4568</v>
      </c>
      <c r="F125" s="183" t="s">
        <v>4569</v>
      </c>
      <c r="G125" s="184" t="s">
        <v>4365</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4570</v>
      </c>
      <c r="F126" s="183" t="s">
        <v>4571</v>
      </c>
      <c r="G126" s="184" t="s">
        <v>4138</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4572</v>
      </c>
      <c r="F127" s="183" t="s">
        <v>4573</v>
      </c>
      <c r="G127" s="184" t="s">
        <v>4365</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4574</v>
      </c>
      <c r="F128" s="183" t="s">
        <v>4575</v>
      </c>
      <c r="G128" s="184" t="s">
        <v>4138</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1047</v>
      </c>
    </row>
    <row r="129" spans="1:65" s="2" customFormat="1" ht="16.5" customHeight="1">
      <c r="A129" s="37"/>
      <c r="B129" s="38"/>
      <c r="C129" s="181" t="s">
        <v>360</v>
      </c>
      <c r="D129" s="181" t="s">
        <v>199</v>
      </c>
      <c r="E129" s="182" t="s">
        <v>4576</v>
      </c>
      <c r="F129" s="183" t="s">
        <v>4579</v>
      </c>
      <c r="G129" s="184" t="s">
        <v>4365</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1064</v>
      </c>
    </row>
    <row r="130" spans="1:65" s="2" customFormat="1" ht="16.5" customHeight="1">
      <c r="A130" s="37"/>
      <c r="B130" s="38"/>
      <c r="C130" s="181" t="s">
        <v>365</v>
      </c>
      <c r="D130" s="181" t="s">
        <v>199</v>
      </c>
      <c r="E130" s="182" t="s">
        <v>4578</v>
      </c>
      <c r="F130" s="183" t="s">
        <v>6814</v>
      </c>
      <c r="G130" s="184" t="s">
        <v>4365</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4580</v>
      </c>
      <c r="F131" s="183" t="s">
        <v>6815</v>
      </c>
      <c r="G131" s="184" t="s">
        <v>4138</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4YpVXNaDG7kNeE3GPlyFNEnWVlzzHUDjgJf0cVMDvZwO4A2yc5H6Pu34FfcGN2O5++lzDUHN7ROIdCUZhZ79IQ==" saltValue="rIpnJSIFwYJs+Owcun4Uo40XIg2NPfWTVge4WroMBVVFfHzfb1xg361rfTyETGRbjeeFHzX/VFC7H6F50L+FgQ=="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6277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5696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5697</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6816</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6277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5699</v>
      </c>
      <c r="E64" s="146"/>
      <c r="F64" s="146"/>
      <c r="G64" s="146"/>
      <c r="H64" s="146"/>
      <c r="I64" s="146"/>
      <c r="J64" s="147">
        <f>J99</f>
        <v>0</v>
      </c>
      <c r="K64" s="144"/>
      <c r="L64" s="148"/>
    </row>
    <row r="65" spans="1:31" s="10" customFormat="1" ht="19.899999999999999" customHeight="1">
      <c r="B65" s="149"/>
      <c r="C65" s="100"/>
      <c r="D65" s="150" t="s">
        <v>5700</v>
      </c>
      <c r="E65" s="151"/>
      <c r="F65" s="151"/>
      <c r="G65" s="151"/>
      <c r="H65" s="151"/>
      <c r="I65" s="151"/>
      <c r="J65" s="152">
        <f>J100</f>
        <v>0</v>
      </c>
      <c r="K65" s="100"/>
      <c r="L65" s="153"/>
    </row>
    <row r="66" spans="1:31" s="10" customFormat="1" ht="19.899999999999999" customHeight="1">
      <c r="B66" s="149"/>
      <c r="C66" s="100"/>
      <c r="D66" s="150" t="s">
        <v>5701</v>
      </c>
      <c r="E66" s="151"/>
      <c r="F66" s="151"/>
      <c r="G66" s="151"/>
      <c r="H66" s="151"/>
      <c r="I66" s="151"/>
      <c r="J66" s="152">
        <f>J106</f>
        <v>0</v>
      </c>
      <c r="K66" s="100"/>
      <c r="L66" s="153"/>
    </row>
    <row r="67" spans="1:31" s="10" customFormat="1" ht="19.899999999999999" customHeight="1">
      <c r="B67" s="149"/>
      <c r="C67" s="100"/>
      <c r="D67" s="150" t="s">
        <v>5702</v>
      </c>
      <c r="E67" s="151"/>
      <c r="F67" s="151"/>
      <c r="G67" s="151"/>
      <c r="H67" s="151"/>
      <c r="I67" s="151"/>
      <c r="J67" s="152">
        <f>J109</f>
        <v>0</v>
      </c>
      <c r="K67" s="100"/>
      <c r="L67" s="153"/>
    </row>
    <row r="68" spans="1:31" s="10" customFormat="1" ht="19.899999999999999" customHeight="1">
      <c r="B68" s="149"/>
      <c r="C68" s="100"/>
      <c r="D68" s="150" t="s">
        <v>6817</v>
      </c>
      <c r="E68" s="151"/>
      <c r="F68" s="151"/>
      <c r="G68" s="151"/>
      <c r="H68" s="151"/>
      <c r="I68" s="151"/>
      <c r="J68" s="152">
        <f>J114</f>
        <v>0</v>
      </c>
      <c r="K68" s="100"/>
      <c r="L68" s="153"/>
    </row>
    <row r="69" spans="1:31" s="10" customFormat="1" ht="19.899999999999999" customHeight="1">
      <c r="B69" s="149"/>
      <c r="C69" s="100"/>
      <c r="D69" s="150" t="s">
        <v>6818</v>
      </c>
      <c r="E69" s="151"/>
      <c r="F69" s="151"/>
      <c r="G69" s="151"/>
      <c r="H69" s="151"/>
      <c r="I69" s="151"/>
      <c r="J69" s="152">
        <f>J117</f>
        <v>0</v>
      </c>
      <c r="K69" s="100"/>
      <c r="L69" s="153"/>
    </row>
    <row r="70" spans="1:31" s="9" customFormat="1" ht="24.95" customHeight="1">
      <c r="B70" s="143"/>
      <c r="C70" s="144"/>
      <c r="D70" s="145" t="s">
        <v>5707</v>
      </c>
      <c r="E70" s="146"/>
      <c r="F70" s="146"/>
      <c r="G70" s="146"/>
      <c r="H70" s="146"/>
      <c r="I70" s="146"/>
      <c r="J70" s="147">
        <f>J121</f>
        <v>0</v>
      </c>
      <c r="K70" s="144"/>
      <c r="L70" s="148"/>
    </row>
    <row r="71" spans="1:31" s="10" customFormat="1" ht="19.899999999999999" customHeight="1">
      <c r="B71" s="149"/>
      <c r="C71" s="100"/>
      <c r="D71" s="150" t="s">
        <v>6819</v>
      </c>
      <c r="E71" s="151"/>
      <c r="F71" s="151"/>
      <c r="G71" s="151"/>
      <c r="H71" s="151"/>
      <c r="I71" s="151"/>
      <c r="J71" s="152">
        <f>J122</f>
        <v>0</v>
      </c>
      <c r="K71" s="100"/>
      <c r="L71" s="153"/>
    </row>
    <row r="72" spans="1:31" s="10" customFormat="1" ht="19.899999999999999" customHeight="1">
      <c r="B72" s="149"/>
      <c r="C72" s="100"/>
      <c r="D72" s="150" t="s">
        <v>6820</v>
      </c>
      <c r="E72" s="151"/>
      <c r="F72" s="151"/>
      <c r="G72" s="151"/>
      <c r="H72" s="151"/>
      <c r="I72" s="151"/>
      <c r="J72" s="152">
        <f>J127</f>
        <v>0</v>
      </c>
      <c r="K72" s="100"/>
      <c r="L72" s="153"/>
    </row>
    <row r="73" spans="1:31" s="10" customFormat="1" ht="19.899999999999999" customHeight="1">
      <c r="B73" s="149"/>
      <c r="C73" s="100"/>
      <c r="D73" s="150" t="s">
        <v>6821</v>
      </c>
      <c r="E73" s="151"/>
      <c r="F73" s="151"/>
      <c r="G73" s="151"/>
      <c r="H73" s="151"/>
      <c r="I73" s="151"/>
      <c r="J73" s="152">
        <f>J135</f>
        <v>0</v>
      </c>
      <c r="K73" s="100"/>
      <c r="L73" s="153"/>
    </row>
    <row r="74" spans="1:31" s="10" customFormat="1" ht="19.899999999999999" customHeight="1">
      <c r="B74" s="149"/>
      <c r="C74" s="100"/>
      <c r="D74" s="150" t="s">
        <v>6822</v>
      </c>
      <c r="E74" s="151"/>
      <c r="F74" s="151"/>
      <c r="G74" s="151"/>
      <c r="H74" s="151"/>
      <c r="I74" s="151"/>
      <c r="J74" s="152">
        <f>J143</f>
        <v>0</v>
      </c>
      <c r="K74" s="100"/>
      <c r="L74" s="153"/>
    </row>
    <row r="75" spans="1:31" s="10" customFormat="1" ht="19.899999999999999" customHeight="1">
      <c r="B75" s="149"/>
      <c r="C75" s="100"/>
      <c r="D75" s="150" t="s">
        <v>6823</v>
      </c>
      <c r="E75" s="151"/>
      <c r="F75" s="151"/>
      <c r="G75" s="151"/>
      <c r="H75" s="151"/>
      <c r="I75" s="151"/>
      <c r="J75" s="152">
        <f>J146</f>
        <v>0</v>
      </c>
      <c r="K75" s="100"/>
      <c r="L75" s="153"/>
    </row>
    <row r="76" spans="1:31" s="10" customFormat="1" ht="19.899999999999999" customHeight="1">
      <c r="B76" s="149"/>
      <c r="C76" s="100"/>
      <c r="D76" s="150" t="s">
        <v>6824</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6277</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6. 3. 2025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5713</v>
      </c>
      <c r="F99" s="168" t="s">
        <v>5714</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4146</v>
      </c>
      <c r="F100" s="179" t="s">
        <v>5715</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5716</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5718</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5719</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5720</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5721</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4244</v>
      </c>
      <c r="F106" s="179" t="s">
        <v>5722</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5723</v>
      </c>
      <c r="G107" s="184" t="s">
        <v>4365</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5725</v>
      </c>
      <c r="G108" s="184" t="s">
        <v>4365</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4333</v>
      </c>
      <c r="F109" s="179" t="s">
        <v>5731</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5732</v>
      </c>
      <c r="G110" s="184" t="s">
        <v>4365</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5733</v>
      </c>
      <c r="G111" s="184" t="s">
        <v>4365</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5734</v>
      </c>
      <c r="G112" s="184" t="s">
        <v>4365</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6825</v>
      </c>
      <c r="G113" s="184" t="s">
        <v>4365</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4737</v>
      </c>
      <c r="F114" s="179" t="s">
        <v>5747</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5748</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5749</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4749</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5750</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5751</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5752</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5753</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4769</v>
      </c>
      <c r="F122" s="179" t="s">
        <v>5754</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4888</v>
      </c>
      <c r="F123" s="183" t="s">
        <v>5755</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4922</v>
      </c>
      <c r="F124" s="183" t="s">
        <v>5756</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4930</v>
      </c>
      <c r="F125" s="183" t="s">
        <v>5757</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5758</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4775</v>
      </c>
      <c r="F127" s="179" t="s">
        <v>5762</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5763</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5764</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5765</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5769</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5770</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5771</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5772</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4787</v>
      </c>
      <c r="F135" s="179" t="s">
        <v>5774</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5775</v>
      </c>
      <c r="G136" s="184" t="s">
        <v>4365</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5776</v>
      </c>
      <c r="G137" s="184" t="s">
        <v>4365</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6826</v>
      </c>
      <c r="G138" s="184" t="s">
        <v>4365</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1047</v>
      </c>
    </row>
    <row r="139" spans="1:65" s="2" customFormat="1" ht="16.5" customHeight="1">
      <c r="A139" s="37"/>
      <c r="B139" s="38"/>
      <c r="C139" s="181" t="s">
        <v>360</v>
      </c>
      <c r="D139" s="181" t="s">
        <v>199</v>
      </c>
      <c r="E139" s="182" t="s">
        <v>343</v>
      </c>
      <c r="F139" s="183" t="s">
        <v>5777</v>
      </c>
      <c r="G139" s="184" t="s">
        <v>4365</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1064</v>
      </c>
    </row>
    <row r="140" spans="1:65" s="2" customFormat="1" ht="16.5" customHeight="1">
      <c r="A140" s="37"/>
      <c r="B140" s="38"/>
      <c r="C140" s="181" t="s">
        <v>365</v>
      </c>
      <c r="D140" s="181" t="s">
        <v>199</v>
      </c>
      <c r="E140" s="182" t="s">
        <v>348</v>
      </c>
      <c r="F140" s="183" t="s">
        <v>6827</v>
      </c>
      <c r="G140" s="184" t="s">
        <v>4365</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6828</v>
      </c>
      <c r="G141" s="184" t="s">
        <v>4365</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1122</v>
      </c>
    </row>
    <row r="142" spans="1:65" s="2" customFormat="1" ht="16.5" customHeight="1">
      <c r="A142" s="37"/>
      <c r="B142" s="38"/>
      <c r="C142" s="181" t="s">
        <v>375</v>
      </c>
      <c r="D142" s="181" t="s">
        <v>199</v>
      </c>
      <c r="E142" s="182" t="s">
        <v>360</v>
      </c>
      <c r="F142" s="183" t="s">
        <v>6829</v>
      </c>
      <c r="G142" s="184" t="s">
        <v>4365</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1146</v>
      </c>
    </row>
    <row r="143" spans="1:65" s="12" customFormat="1" ht="22.9" customHeight="1">
      <c r="B143" s="165"/>
      <c r="C143" s="166"/>
      <c r="D143" s="167" t="s">
        <v>73</v>
      </c>
      <c r="E143" s="179" t="s">
        <v>4817</v>
      </c>
      <c r="F143" s="179" t="s">
        <v>5783</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6830</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1168</v>
      </c>
    </row>
    <row r="145" spans="1:65" s="2" customFormat="1" ht="16.5" customHeight="1">
      <c r="A145" s="37"/>
      <c r="B145" s="38"/>
      <c r="C145" s="181" t="s">
        <v>385</v>
      </c>
      <c r="D145" s="181" t="s">
        <v>199</v>
      </c>
      <c r="E145" s="182" t="s">
        <v>370</v>
      </c>
      <c r="F145" s="183" t="s">
        <v>6831</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1183</v>
      </c>
    </row>
    <row r="146" spans="1:65" s="12" customFormat="1" ht="22.9" customHeight="1">
      <c r="B146" s="165"/>
      <c r="C146" s="166"/>
      <c r="D146" s="167" t="s">
        <v>73</v>
      </c>
      <c r="E146" s="179" t="s">
        <v>5158</v>
      </c>
      <c r="F146" s="179" t="s">
        <v>5786</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5787</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1205</v>
      </c>
    </row>
    <row r="148" spans="1:65" s="2" customFormat="1" ht="21.75" customHeight="1">
      <c r="A148" s="37"/>
      <c r="B148" s="38"/>
      <c r="C148" s="181" t="s">
        <v>395</v>
      </c>
      <c r="D148" s="181" t="s">
        <v>199</v>
      </c>
      <c r="E148" s="182" t="s">
        <v>380</v>
      </c>
      <c r="F148" s="183" t="s">
        <v>5789</v>
      </c>
      <c r="G148" s="184" t="s">
        <v>4365</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1223</v>
      </c>
    </row>
    <row r="149" spans="1:65" s="2" customFormat="1" ht="16.5" customHeight="1">
      <c r="A149" s="37"/>
      <c r="B149" s="38"/>
      <c r="C149" s="181" t="s">
        <v>400</v>
      </c>
      <c r="D149" s="181" t="s">
        <v>199</v>
      </c>
      <c r="E149" s="182" t="s">
        <v>385</v>
      </c>
      <c r="F149" s="183" t="s">
        <v>5792</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1234</v>
      </c>
    </row>
    <row r="150" spans="1:65" s="12" customFormat="1" ht="22.9" customHeight="1">
      <c r="B150" s="165"/>
      <c r="C150" s="166"/>
      <c r="D150" s="167" t="s">
        <v>73</v>
      </c>
      <c r="E150" s="179" t="s">
        <v>4854</v>
      </c>
      <c r="F150" s="179" t="s">
        <v>5693</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6832</v>
      </c>
      <c r="G151" s="184" t="s">
        <v>1591</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1252</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CrGX8qgX9gW8+OtInfHPapJCQ/vZp+rVfqqPtMfTTfZxhUiBiINRslnqyES4Waz7qZ3a0CUMF9OPgocMSf8hvw==" saltValue="UZoW3vOIl8YX/saj6TbLpj53EsSqB60RzIczPlNcFYccwWwBcBOBfkuMY4jlu4YDW4DPZpIvOz6//VYkHFkOJA=="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6833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6834</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6. 3. 2025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6835</v>
      </c>
      <c r="F90" s="183" t="s">
        <v>6836</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6837</v>
      </c>
    </row>
    <row r="91" spans="1:65" s="2" customFormat="1" ht="11.25">
      <c r="A91" s="37"/>
      <c r="B91" s="38"/>
      <c r="C91" s="39"/>
      <c r="D91" s="194" t="s">
        <v>206</v>
      </c>
      <c r="E91" s="39"/>
      <c r="F91" s="195" t="s">
        <v>6838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6839</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6840</v>
      </c>
      <c r="F94" s="183" t="s">
        <v>6841</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6842</v>
      </c>
    </row>
    <row r="95" spans="1:65" s="2" customFormat="1" ht="11.25">
      <c r="A95" s="37"/>
      <c r="B95" s="38"/>
      <c r="C95" s="39"/>
      <c r="D95" s="194" t="s">
        <v>206</v>
      </c>
      <c r="E95" s="39"/>
      <c r="F95" s="195" t="s">
        <v>6843</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6839</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592</v>
      </c>
      <c r="F98" s="183" t="s">
        <v>593</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6844</v>
      </c>
    </row>
    <row r="99" spans="1:65" s="2" customFormat="1" ht="11.25">
      <c r="A99" s="37"/>
      <c r="B99" s="38"/>
      <c r="C99" s="39"/>
      <c r="D99" s="194" t="s">
        <v>206</v>
      </c>
      <c r="E99" s="39"/>
      <c r="F99" s="195" t="s">
        <v>595</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6845</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6846</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6847</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6848</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6849</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6850</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6851</v>
      </c>
      <c r="F108" s="183" t="s">
        <v>6852</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6853</v>
      </c>
    </row>
    <row r="109" spans="1:65" s="2" customFormat="1" ht="11.25">
      <c r="A109" s="37"/>
      <c r="B109" s="38"/>
      <c r="C109" s="39"/>
      <c r="D109" s="194" t="s">
        <v>206</v>
      </c>
      <c r="E109" s="39"/>
      <c r="F109" s="195" t="s">
        <v>6854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6855</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6856</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623</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6857</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6858</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6859</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625</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6858</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6860</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631</v>
      </c>
      <c r="F126" s="183" t="s">
        <v>632</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6861</v>
      </c>
    </row>
    <row r="127" spans="1:65" s="2" customFormat="1" ht="11.25">
      <c r="A127" s="37"/>
      <c r="B127" s="38"/>
      <c r="C127" s="39"/>
      <c r="D127" s="194" t="s">
        <v>206</v>
      </c>
      <c r="E127" s="39"/>
      <c r="F127" s="195" t="s">
        <v>634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635</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6862</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6863</v>
      </c>
      <c r="F131" s="183" t="s">
        <v>6864</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6865</v>
      </c>
    </row>
    <row r="132" spans="1:65" s="2" customFormat="1" ht="11.25">
      <c r="A132" s="37"/>
      <c r="B132" s="38"/>
      <c r="C132" s="39"/>
      <c r="D132" s="194" t="s">
        <v>206</v>
      </c>
      <c r="E132" s="39"/>
      <c r="F132" s="195" t="s">
        <v>6866</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6867</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6868</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6869</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6870</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6871</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625</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6858</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660</v>
      </c>
      <c r="F144" s="183" t="s">
        <v>661</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6872</v>
      </c>
    </row>
    <row r="145" spans="1:65" s="2" customFormat="1" ht="11.25">
      <c r="A145" s="37"/>
      <c r="B145" s="38"/>
      <c r="C145" s="39"/>
      <c r="D145" s="194" t="s">
        <v>206</v>
      </c>
      <c r="E145" s="39"/>
      <c r="F145" s="195" t="s">
        <v>663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6873</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6874</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6875</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6876</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6877</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6839</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6878</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6879</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6880</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665</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6881</v>
      </c>
      <c r="F158" s="183" t="s">
        <v>6882</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6883</v>
      </c>
    </row>
    <row r="159" spans="1:65" s="2" customFormat="1" ht="11.25">
      <c r="A159" s="37"/>
      <c r="B159" s="38"/>
      <c r="C159" s="39"/>
      <c r="D159" s="194" t="s">
        <v>206</v>
      </c>
      <c r="E159" s="39"/>
      <c r="F159" s="195" t="s">
        <v>6884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6885</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6886</v>
      </c>
      <c r="F162" s="183" t="s">
        <v>6887</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6888</v>
      </c>
    </row>
    <row r="163" spans="1:65" s="2" customFormat="1" ht="11.25">
      <c r="A163" s="37"/>
      <c r="B163" s="38"/>
      <c r="C163" s="39"/>
      <c r="D163" s="194" t="s">
        <v>206</v>
      </c>
      <c r="E163" s="39"/>
      <c r="F163" s="195" t="s">
        <v>6889</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6890</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6891</v>
      </c>
      <c r="F166" s="249" t="s">
        <v>6892</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6893</v>
      </c>
    </row>
    <row r="167" spans="1:65" s="13" customFormat="1" ht="11.25">
      <c r="B167" s="199"/>
      <c r="C167" s="200"/>
      <c r="D167" s="201" t="s">
        <v>213</v>
      </c>
      <c r="E167" s="200"/>
      <c r="F167" s="203" t="s">
        <v>6894</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6895</v>
      </c>
      <c r="F168" s="183" t="s">
        <v>6896</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6897</v>
      </c>
    </row>
    <row r="169" spans="1:65" s="2" customFormat="1" ht="11.25">
      <c r="A169" s="37"/>
      <c r="B169" s="38"/>
      <c r="C169" s="39"/>
      <c r="D169" s="194" t="s">
        <v>206</v>
      </c>
      <c r="E169" s="39"/>
      <c r="F169" s="195" t="s">
        <v>6898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6899</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6900</v>
      </c>
      <c r="F172" s="183" t="s">
        <v>6901</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6902</v>
      </c>
    </row>
    <row r="173" spans="1:65" s="2" customFormat="1" ht="11.25">
      <c r="A173" s="37"/>
      <c r="B173" s="38"/>
      <c r="C173" s="39"/>
      <c r="D173" s="194" t="s">
        <v>206</v>
      </c>
      <c r="E173" s="39"/>
      <c r="F173" s="195" t="s">
        <v>6903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6904</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6905</v>
      </c>
      <c r="F175" s="183" t="s">
        <v>6906</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6907</v>
      </c>
    </row>
    <row r="176" spans="1:65" s="2" customFormat="1" ht="11.25">
      <c r="A176" s="37"/>
      <c r="B176" s="38"/>
      <c r="C176" s="39"/>
      <c r="D176" s="194" t="s">
        <v>206</v>
      </c>
      <c r="E176" s="39"/>
      <c r="F176" s="195" t="s">
        <v>6908</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6878</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6879</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6909</v>
      </c>
      <c r="F181" s="183" t="s">
        <v>6910</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6911</v>
      </c>
    </row>
    <row r="182" spans="1:65" s="2" customFormat="1" ht="11.25">
      <c r="A182" s="37"/>
      <c r="B182" s="38"/>
      <c r="C182" s="39"/>
      <c r="D182" s="194" t="s">
        <v>206</v>
      </c>
      <c r="E182" s="39"/>
      <c r="F182" s="195" t="s">
        <v>6912</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6878</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6879</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6913</v>
      </c>
      <c r="F187" s="183" t="s">
        <v>6914</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6915</v>
      </c>
    </row>
    <row r="188" spans="1:65" s="2" customFormat="1" ht="11.25">
      <c r="A188" s="37"/>
      <c r="B188" s="38"/>
      <c r="C188" s="39"/>
      <c r="D188" s="194" t="s">
        <v>206</v>
      </c>
      <c r="E188" s="39"/>
      <c r="F188" s="195" t="s">
        <v>6916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6873</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6874</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6875</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6876</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6917</v>
      </c>
      <c r="F195" s="183" t="s">
        <v>6918</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6919</v>
      </c>
    </row>
    <row r="196" spans="1:65" s="2" customFormat="1" ht="11.25">
      <c r="A196" s="37"/>
      <c r="B196" s="38"/>
      <c r="C196" s="39"/>
      <c r="D196" s="194" t="s">
        <v>206</v>
      </c>
      <c r="E196" s="39"/>
      <c r="F196" s="195" t="s">
        <v>6920</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6877</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6839</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6921</v>
      </c>
      <c r="F201" s="183" t="s">
        <v>6922</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6923</v>
      </c>
    </row>
    <row r="202" spans="1:65" s="2" customFormat="1" ht="11.25">
      <c r="A202" s="37"/>
      <c r="B202" s="38"/>
      <c r="C202" s="39"/>
      <c r="D202" s="194" t="s">
        <v>206</v>
      </c>
      <c r="E202" s="39"/>
      <c r="F202" s="195" t="s">
        <v>6924</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6877</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6839</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6925</v>
      </c>
      <c r="F207" s="183" t="s">
        <v>6926</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6927</v>
      </c>
    </row>
    <row r="208" spans="1:65" s="2" customFormat="1" ht="11.25">
      <c r="A208" s="37"/>
      <c r="B208" s="38"/>
      <c r="C208" s="39"/>
      <c r="D208" s="194" t="s">
        <v>206</v>
      </c>
      <c r="E208" s="39"/>
      <c r="F208" s="195" t="s">
        <v>6928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6877</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6839</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6929</v>
      </c>
      <c r="F213" s="183" t="s">
        <v>6930</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6931</v>
      </c>
    </row>
    <row r="214" spans="1:65" s="2" customFormat="1" ht="11.25">
      <c r="A214" s="37"/>
      <c r="B214" s="38"/>
      <c r="C214" s="39"/>
      <c r="D214" s="194" t="s">
        <v>206</v>
      </c>
      <c r="E214" s="39"/>
      <c r="F214" s="195" t="s">
        <v>6932</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6933</v>
      </c>
      <c r="F215" s="183" t="s">
        <v>6934</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6935</v>
      </c>
    </row>
    <row r="216" spans="1:65" s="2" customFormat="1" ht="11.25">
      <c r="A216" s="37"/>
      <c r="B216" s="38"/>
      <c r="C216" s="39"/>
      <c r="D216" s="194" t="s">
        <v>206</v>
      </c>
      <c r="E216" s="39"/>
      <c r="F216" s="195" t="s">
        <v>6936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6877</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6839</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6937</v>
      </c>
      <c r="F221" s="183" t="s">
        <v>6938</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6939</v>
      </c>
    </row>
    <row r="222" spans="1:65" s="2" customFormat="1" ht="11.25">
      <c r="A222" s="37"/>
      <c r="B222" s="38"/>
      <c r="C222" s="39"/>
      <c r="D222" s="194" t="s">
        <v>206</v>
      </c>
      <c r="E222" s="39"/>
      <c r="F222" s="195" t="s">
        <v>6940</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6941</v>
      </c>
      <c r="F223" s="183" t="s">
        <v>6942</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6943</v>
      </c>
    </row>
    <row r="224" spans="1:65" s="2" customFormat="1" ht="11.25">
      <c r="A224" s="37"/>
      <c r="B224" s="38"/>
      <c r="C224" s="39"/>
      <c r="D224" s="194" t="s">
        <v>206</v>
      </c>
      <c r="E224" s="39"/>
      <c r="F224" s="195" t="s">
        <v>6944</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6873</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6874</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6875</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6876</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6945</v>
      </c>
      <c r="F231" s="249" t="s">
        <v>6946</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6947</v>
      </c>
    </row>
    <row r="232" spans="1:65" s="13" customFormat="1" ht="11.25">
      <c r="B232" s="199"/>
      <c r="C232" s="200"/>
      <c r="D232" s="201" t="s">
        <v>213</v>
      </c>
      <c r="E232" s="202" t="s">
        <v>28</v>
      </c>
      <c r="F232" s="203" t="s">
        <v>6948</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6949</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6950</v>
      </c>
      <c r="F234" s="249" t="s">
        <v>6951</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6952</v>
      </c>
    </row>
    <row r="235" spans="1:65" s="13" customFormat="1" ht="11.25">
      <c r="B235" s="199"/>
      <c r="C235" s="200"/>
      <c r="D235" s="201" t="s">
        <v>213</v>
      </c>
      <c r="E235" s="200"/>
      <c r="F235" s="203" t="s">
        <v>6953</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6954</v>
      </c>
      <c r="F236" s="249" t="s">
        <v>6955</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6956</v>
      </c>
    </row>
    <row r="237" spans="1:65" s="13" customFormat="1" ht="11.25">
      <c r="B237" s="199"/>
      <c r="C237" s="200"/>
      <c r="D237" s="201" t="s">
        <v>213</v>
      </c>
      <c r="E237" s="200"/>
      <c r="F237" s="203" t="s">
        <v>6957</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6958</v>
      </c>
      <c r="F238" s="183" t="s">
        <v>6959</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6960</v>
      </c>
    </row>
    <row r="239" spans="1:65" s="2" customFormat="1" ht="11.25">
      <c r="A239" s="37"/>
      <c r="B239" s="38"/>
      <c r="C239" s="39"/>
      <c r="D239" s="194" t="s">
        <v>206</v>
      </c>
      <c r="E239" s="39"/>
      <c r="F239" s="195" t="s">
        <v>6961</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6962</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6963</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6879</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1800</v>
      </c>
      <c r="F245" s="249" t="s">
        <v>1801</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6964</v>
      </c>
    </row>
    <row r="246" spans="1:65" s="13" customFormat="1" ht="11.25">
      <c r="B246" s="199"/>
      <c r="C246" s="200"/>
      <c r="D246" s="201" t="s">
        <v>213</v>
      </c>
      <c r="E246" s="200"/>
      <c r="F246" s="203" t="s">
        <v>6965</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6966</v>
      </c>
      <c r="F247" s="249" t="s">
        <v>6967</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6968</v>
      </c>
    </row>
    <row r="248" spans="1:65" s="13" customFormat="1" ht="11.25">
      <c r="B248" s="199"/>
      <c r="C248" s="200"/>
      <c r="D248" s="201" t="s">
        <v>213</v>
      </c>
      <c r="E248" s="200"/>
      <c r="F248" s="203" t="s">
        <v>1057</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6969</v>
      </c>
      <c r="F249" s="249" t="s">
        <v>6970</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6971</v>
      </c>
    </row>
    <row r="250" spans="1:65" s="13" customFormat="1" ht="11.25">
      <c r="B250" s="199"/>
      <c r="C250" s="200"/>
      <c r="D250" s="201" t="s">
        <v>213</v>
      </c>
      <c r="E250" s="200"/>
      <c r="F250" s="203" t="s">
        <v>6972</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1239</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6973</v>
      </c>
      <c r="F252" s="183" t="s">
        <v>6974</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6975</v>
      </c>
    </row>
    <row r="253" spans="1:65" s="2" customFormat="1" ht="11.25">
      <c r="A253" s="37"/>
      <c r="B253" s="38"/>
      <c r="C253" s="39"/>
      <c r="D253" s="194" t="s">
        <v>206</v>
      </c>
      <c r="E253" s="39"/>
      <c r="F253" s="195" t="s">
        <v>6976</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6977</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6978</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6467</v>
      </c>
      <c r="F257" s="183" t="s">
        <v>6468</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6979</v>
      </c>
    </row>
    <row r="258" spans="1:65" s="2" customFormat="1" ht="11.25">
      <c r="A258" s="37"/>
      <c r="B258" s="38"/>
      <c r="C258" s="39"/>
      <c r="D258" s="194" t="s">
        <v>206</v>
      </c>
      <c r="E258" s="39"/>
      <c r="F258" s="195" t="s">
        <v>6470</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6977</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6980</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6472</v>
      </c>
      <c r="F262" s="183" t="s">
        <v>6473</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6981</v>
      </c>
    </row>
    <row r="263" spans="1:65" s="2" customFormat="1" ht="11.25">
      <c r="A263" s="37"/>
      <c r="B263" s="38"/>
      <c r="C263" s="39"/>
      <c r="D263" s="194" t="s">
        <v>206</v>
      </c>
      <c r="E263" s="39"/>
      <c r="F263" s="195" t="s">
        <v>6475</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6977</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6982</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6983</v>
      </c>
      <c r="F268" s="183" t="s">
        <v>6984</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6985</v>
      </c>
    </row>
    <row r="269" spans="1:65" s="2" customFormat="1" ht="11.25">
      <c r="A269" s="37"/>
      <c r="B269" s="38"/>
      <c r="C269" s="39"/>
      <c r="D269" s="194" t="s">
        <v>206</v>
      </c>
      <c r="E269" s="39"/>
      <c r="F269" s="195" t="s">
        <v>6986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6987</v>
      </c>
      <c r="F270" s="249" t="s">
        <v>6988</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6989</v>
      </c>
    </row>
    <row r="271" spans="1:65" s="2" customFormat="1" ht="21.75" customHeight="1">
      <c r="A271" s="37"/>
      <c r="B271" s="38"/>
      <c r="C271" s="181" t="s">
        <v>400</v>
      </c>
      <c r="D271" s="181" t="s">
        <v>199</v>
      </c>
      <c r="E271" s="182" t="s">
        <v>6990</v>
      </c>
      <c r="F271" s="183" t="s">
        <v>6991</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6992</v>
      </c>
    </row>
    <row r="272" spans="1:65" s="2" customFormat="1" ht="11.25">
      <c r="A272" s="37"/>
      <c r="B272" s="38"/>
      <c r="C272" s="39"/>
      <c r="D272" s="194" t="s">
        <v>206</v>
      </c>
      <c r="E272" s="39"/>
      <c r="F272" s="195" t="s">
        <v>6993</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6994</v>
      </c>
      <c r="F273" s="249" t="s">
        <v>6995</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6996</v>
      </c>
    </row>
    <row r="274" spans="1:65" s="2" customFormat="1" ht="16.5" customHeight="1">
      <c r="A274" s="37"/>
      <c r="B274" s="38"/>
      <c r="C274" s="181" t="s">
        <v>419</v>
      </c>
      <c r="D274" s="181" t="s">
        <v>199</v>
      </c>
      <c r="E274" s="182" t="s">
        <v>6997</v>
      </c>
      <c r="F274" s="183" t="s">
        <v>6998</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6999</v>
      </c>
    </row>
    <row r="275" spans="1:65" s="2" customFormat="1" ht="11.25">
      <c r="A275" s="37"/>
      <c r="B275" s="38"/>
      <c r="C275" s="39"/>
      <c r="D275" s="194" t="s">
        <v>206</v>
      </c>
      <c r="E275" s="39"/>
      <c r="F275" s="195" t="s">
        <v>7000</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7001</v>
      </c>
      <c r="F276" s="249" t="s">
        <v>7002</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7003</v>
      </c>
    </row>
    <row r="277" spans="1:65" s="2" customFormat="1" ht="16.5" customHeight="1">
      <c r="A277" s="37"/>
      <c r="B277" s="38"/>
      <c r="C277" s="247" t="s">
        <v>433</v>
      </c>
      <c r="D277" s="247" t="s">
        <v>519</v>
      </c>
      <c r="E277" s="248" t="s">
        <v>7004</v>
      </c>
      <c r="F277" s="249" t="s">
        <v>7005</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7006</v>
      </c>
    </row>
    <row r="278" spans="1:65" s="2" customFormat="1" ht="16.5" customHeight="1">
      <c r="A278" s="37"/>
      <c r="B278" s="38"/>
      <c r="C278" s="247" t="s">
        <v>439</v>
      </c>
      <c r="D278" s="247" t="s">
        <v>519</v>
      </c>
      <c r="E278" s="248" t="s">
        <v>7007</v>
      </c>
      <c r="F278" s="249" t="s">
        <v>7008</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7009</v>
      </c>
    </row>
    <row r="279" spans="1:65" s="2" customFormat="1" ht="16.5" customHeight="1">
      <c r="A279" s="37"/>
      <c r="B279" s="38"/>
      <c r="C279" s="181" t="s">
        <v>445</v>
      </c>
      <c r="D279" s="181" t="s">
        <v>199</v>
      </c>
      <c r="E279" s="182" t="s">
        <v>7010</v>
      </c>
      <c r="F279" s="183" t="s">
        <v>7011</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7012</v>
      </c>
    </row>
    <row r="280" spans="1:65" s="2" customFormat="1" ht="11.25">
      <c r="A280" s="37"/>
      <c r="B280" s="38"/>
      <c r="C280" s="39"/>
      <c r="D280" s="194" t="s">
        <v>206</v>
      </c>
      <c r="E280" s="39"/>
      <c r="F280" s="195" t="s">
        <v>7013</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7014</v>
      </c>
      <c r="F281" s="249" t="s">
        <v>7015</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7016</v>
      </c>
    </row>
    <row r="282" spans="1:65" s="2" customFormat="1" ht="21.75" customHeight="1">
      <c r="A282" s="37"/>
      <c r="B282" s="38"/>
      <c r="C282" s="181" t="s">
        <v>457</v>
      </c>
      <c r="D282" s="181" t="s">
        <v>199</v>
      </c>
      <c r="E282" s="182" t="s">
        <v>7017</v>
      </c>
      <c r="F282" s="183" t="s">
        <v>7018</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7019</v>
      </c>
    </row>
    <row r="283" spans="1:65" s="2" customFormat="1" ht="11.25">
      <c r="A283" s="37"/>
      <c r="B283" s="38"/>
      <c r="C283" s="39"/>
      <c r="D283" s="194" t="s">
        <v>206</v>
      </c>
      <c r="E283" s="39"/>
      <c r="F283" s="195" t="s">
        <v>7020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7021</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7022</v>
      </c>
      <c r="F286" s="183" t="s">
        <v>7023</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7024</v>
      </c>
    </row>
    <row r="287" spans="1:65" s="2" customFormat="1" ht="11.25">
      <c r="A287" s="37"/>
      <c r="B287" s="38"/>
      <c r="C287" s="39"/>
      <c r="D287" s="194" t="s">
        <v>206</v>
      </c>
      <c r="E287" s="39"/>
      <c r="F287" s="195" t="s">
        <v>7025</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7026</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7027</v>
      </c>
      <c r="F290" s="249" t="s">
        <v>7028</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7029</v>
      </c>
    </row>
    <row r="291" spans="1:65" s="13" customFormat="1" ht="11.25">
      <c r="B291" s="199"/>
      <c r="C291" s="200"/>
      <c r="D291" s="201" t="s">
        <v>213</v>
      </c>
      <c r="E291" s="202" t="s">
        <v>28</v>
      </c>
      <c r="F291" s="203" t="s">
        <v>7030</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7031</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7032</v>
      </c>
      <c r="F293" s="183" t="s">
        <v>7033</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7034</v>
      </c>
    </row>
    <row r="294" spans="1:65" s="2" customFormat="1" ht="11.25">
      <c r="A294" s="37"/>
      <c r="B294" s="38"/>
      <c r="C294" s="39"/>
      <c r="D294" s="194" t="s">
        <v>206</v>
      </c>
      <c r="E294" s="39"/>
      <c r="F294" s="195" t="s">
        <v>7035</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7036</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7037</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7038</v>
      </c>
      <c r="F299" s="249" t="s">
        <v>7039</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7040</v>
      </c>
    </row>
    <row r="300" spans="1:65" s="13" customFormat="1" ht="11.25">
      <c r="B300" s="199"/>
      <c r="C300" s="200"/>
      <c r="D300" s="201" t="s">
        <v>213</v>
      </c>
      <c r="E300" s="200"/>
      <c r="F300" s="203" t="s">
        <v>7041</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7042</v>
      </c>
      <c r="F301" s="249" t="s">
        <v>7043</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7044</v>
      </c>
    </row>
    <row r="302" spans="1:65" s="13" customFormat="1" ht="11.25">
      <c r="B302" s="199"/>
      <c r="C302" s="200"/>
      <c r="D302" s="201" t="s">
        <v>213</v>
      </c>
      <c r="E302" s="200"/>
      <c r="F302" s="203" t="s">
        <v>7045</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7046</v>
      </c>
      <c r="F303" s="183" t="s">
        <v>7047</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7048</v>
      </c>
    </row>
    <row r="304" spans="1:65" s="2" customFormat="1" ht="11.25">
      <c r="A304" s="37"/>
      <c r="B304" s="38"/>
      <c r="C304" s="39"/>
      <c r="D304" s="194" t="s">
        <v>206</v>
      </c>
      <c r="E304" s="39"/>
      <c r="F304" s="195" t="s">
        <v>7049</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7050</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7051</v>
      </c>
      <c r="F307" s="249" t="s">
        <v>7052</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7053</v>
      </c>
    </row>
    <row r="308" spans="1:65" s="13" customFormat="1" ht="11.25">
      <c r="B308" s="199"/>
      <c r="C308" s="200"/>
      <c r="D308" s="201" t="s">
        <v>213</v>
      </c>
      <c r="E308" s="200"/>
      <c r="F308" s="203" t="s">
        <v>7054</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7055</v>
      </c>
      <c r="F309" s="183" t="s">
        <v>7056</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7057</v>
      </c>
    </row>
    <row r="310" spans="1:65" s="2" customFormat="1" ht="11.25">
      <c r="A310" s="37"/>
      <c r="B310" s="38"/>
      <c r="C310" s="39"/>
      <c r="D310" s="194" t="s">
        <v>206</v>
      </c>
      <c r="E310" s="39"/>
      <c r="F310" s="195" t="s">
        <v>7058</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7059</v>
      </c>
      <c r="F311" s="183" t="s">
        <v>7060</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7061</v>
      </c>
    </row>
    <row r="312" spans="1:65" s="2" customFormat="1" ht="11.25">
      <c r="A312" s="37"/>
      <c r="B312" s="38"/>
      <c r="C312" s="39"/>
      <c r="D312" s="194" t="s">
        <v>206</v>
      </c>
      <c r="E312" s="39"/>
      <c r="F312" s="195" t="s">
        <v>7062</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7063</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7064</v>
      </c>
      <c r="F315" s="183" t="s">
        <v>7065</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7066</v>
      </c>
    </row>
    <row r="316" spans="1:65" s="2" customFormat="1" ht="11.25">
      <c r="A316" s="37"/>
      <c r="B316" s="38"/>
      <c r="C316" s="39"/>
      <c r="D316" s="194" t="s">
        <v>206</v>
      </c>
      <c r="E316" s="39"/>
      <c r="F316" s="195" t="s">
        <v>7067</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7068</v>
      </c>
      <c r="F317" s="183" t="s">
        <v>7069</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7070</v>
      </c>
    </row>
    <row r="318" spans="1:65" s="2" customFormat="1" ht="11.25">
      <c r="A318" s="37"/>
      <c r="B318" s="38"/>
      <c r="C318" s="39"/>
      <c r="D318" s="194" t="s">
        <v>206</v>
      </c>
      <c r="E318" s="39"/>
      <c r="F318" s="195" t="s">
        <v>7071</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6877</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6878</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6879</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7072</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7073</v>
      </c>
      <c r="F325" s="183" t="s">
        <v>7074</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7075</v>
      </c>
    </row>
    <row r="326" spans="1:65" s="2" customFormat="1" ht="11.25">
      <c r="A326" s="37"/>
      <c r="B326" s="38"/>
      <c r="C326" s="39"/>
      <c r="D326" s="194" t="s">
        <v>206</v>
      </c>
      <c r="E326" s="39"/>
      <c r="F326" s="195" t="s">
        <v>7076</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7063</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1047</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7077</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1058</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7078</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7079</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1064</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7080</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1089</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7081</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7082</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7083</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1116</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7084</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1122</v>
      </c>
      <c r="D344" s="181" t="s">
        <v>199</v>
      </c>
      <c r="E344" s="182" t="s">
        <v>7085</v>
      </c>
      <c r="F344" s="183" t="s">
        <v>7086</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7087</v>
      </c>
    </row>
    <row r="345" spans="1:65" s="2" customFormat="1" ht="11.25">
      <c r="A345" s="37"/>
      <c r="B345" s="38"/>
      <c r="C345" s="39"/>
      <c r="D345" s="194" t="s">
        <v>206</v>
      </c>
      <c r="E345" s="39"/>
      <c r="F345" s="195" t="s">
        <v>7088</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1127</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7089</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7090</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2181</v>
      </c>
      <c r="F349" s="179" t="s">
        <v>2182</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1146</v>
      </c>
      <c r="D350" s="181" t="s">
        <v>199</v>
      </c>
      <c r="E350" s="182" t="s">
        <v>7091</v>
      </c>
      <c r="F350" s="183" t="s">
        <v>7092</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7093</v>
      </c>
    </row>
    <row r="351" spans="1:65" s="2" customFormat="1" ht="11.25">
      <c r="A351" s="37"/>
      <c r="B351" s="38"/>
      <c r="C351" s="39"/>
      <c r="D351" s="194" t="s">
        <v>206</v>
      </c>
      <c r="E351" s="39"/>
      <c r="F351" s="195" t="s">
        <v>7094</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1+uef5WMAZmkHPaSvWNFlqfaijEna280uE0699LlN/kfuoEbbWcFQhFB2d0gBtdr+dh9v4xIrzens7fbpWKwmw==" saltValue="kGAyxnBFK7sF7rAL+s/tXveH/E3QQF3vCsVwaqD9s22ii0pQteL54Z6Skm3i/fdHDkm3YUIbzyQzPCpzCTX4DA=="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7095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7096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7097</v>
      </c>
      <c r="E60" s="146"/>
      <c r="F60" s="146"/>
      <c r="G60" s="146"/>
      <c r="H60" s="146"/>
      <c r="I60" s="146"/>
      <c r="J60" s="147">
        <f>J85</f>
        <v>0</v>
      </c>
      <c r="K60" s="144"/>
      <c r="L60" s="148"/>
    </row>
    <row r="61" spans="1:47" s="9" customFormat="1" ht="24.95" customHeight="1">
      <c r="B61" s="143"/>
      <c r="C61" s="144"/>
      <c r="D61" s="145" t="s">
        <v>7098</v>
      </c>
      <c r="E61" s="146"/>
      <c r="F61" s="146"/>
      <c r="G61" s="146"/>
      <c r="H61" s="146"/>
      <c r="I61" s="146"/>
      <c r="J61" s="147">
        <f>J131</f>
        <v>0</v>
      </c>
      <c r="K61" s="144"/>
      <c r="L61" s="148"/>
    </row>
    <row r="62" spans="1:47" s="9" customFormat="1" ht="24.95" customHeight="1">
      <c r="B62" s="143"/>
      <c r="C62" s="144"/>
      <c r="D62" s="145" t="s">
        <v>7099</v>
      </c>
      <c r="E62" s="146"/>
      <c r="F62" s="146"/>
      <c r="G62" s="146"/>
      <c r="H62" s="146"/>
      <c r="I62" s="146"/>
      <c r="J62" s="147">
        <f>J155</f>
        <v>0</v>
      </c>
      <c r="K62" s="144"/>
      <c r="L62" s="148"/>
    </row>
    <row r="63" spans="1:47" s="9" customFormat="1" ht="24.95" customHeight="1">
      <c r="B63" s="143"/>
      <c r="C63" s="144"/>
      <c r="D63" s="145" t="s">
        <v>7100</v>
      </c>
      <c r="E63" s="146"/>
      <c r="F63" s="146"/>
      <c r="G63" s="146"/>
      <c r="H63" s="146"/>
      <c r="I63" s="146"/>
      <c r="J63" s="147">
        <f>J183</f>
        <v>0</v>
      </c>
      <c r="K63" s="144"/>
      <c r="L63" s="148"/>
    </row>
    <row r="64" spans="1:47" s="9" customFormat="1" ht="24.95" customHeight="1">
      <c r="B64" s="143"/>
      <c r="C64" s="144"/>
      <c r="D64" s="145" t="s">
        <v>7101</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6. 3. 2025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4362</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7102</v>
      </c>
      <c r="F86" s="183" t="s">
        <v>7103</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4151</v>
      </c>
      <c r="E87" s="39"/>
      <c r="F87" s="261" t="s">
        <v>7104</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4151</v>
      </c>
      <c r="AU87" s="20" t="s">
        <v>82</v>
      </c>
    </row>
    <row r="88" spans="1:65" s="2" customFormat="1" ht="16.5" customHeight="1">
      <c r="A88" s="37"/>
      <c r="B88" s="38"/>
      <c r="C88" s="181" t="s">
        <v>84</v>
      </c>
      <c r="D88" s="181" t="s">
        <v>199</v>
      </c>
      <c r="E88" s="182" t="s">
        <v>7105</v>
      </c>
      <c r="F88" s="183" t="s">
        <v>7106</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4151</v>
      </c>
      <c r="E89" s="39"/>
      <c r="F89" s="261" t="s">
        <v>7107</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4151</v>
      </c>
      <c r="AU89" s="20" t="s">
        <v>82</v>
      </c>
    </row>
    <row r="90" spans="1:65" s="2" customFormat="1" ht="16.5" customHeight="1">
      <c r="A90" s="37"/>
      <c r="B90" s="38"/>
      <c r="C90" s="181" t="s">
        <v>160</v>
      </c>
      <c r="D90" s="181" t="s">
        <v>199</v>
      </c>
      <c r="E90" s="182" t="s">
        <v>6810</v>
      </c>
      <c r="F90" s="183" t="s">
        <v>7108</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4151</v>
      </c>
      <c r="E91" s="39"/>
      <c r="F91" s="261" t="s">
        <v>7104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4151</v>
      </c>
      <c r="AU91" s="20" t="s">
        <v>82</v>
      </c>
    </row>
    <row r="92" spans="1:65" s="2" customFormat="1" ht="16.5" customHeight="1">
      <c r="A92" s="37"/>
      <c r="B92" s="38"/>
      <c r="C92" s="181" t="s">
        <v>204</v>
      </c>
      <c r="D92" s="181" t="s">
        <v>199</v>
      </c>
      <c r="E92" s="182" t="s">
        <v>7109</v>
      </c>
      <c r="F92" s="183" t="s">
        <v>7110</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4151</v>
      </c>
      <c r="E93" s="39"/>
      <c r="F93" s="261" t="s">
        <v>7107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4151</v>
      </c>
      <c r="AU93" s="20" t="s">
        <v>82</v>
      </c>
    </row>
    <row r="94" spans="1:65" s="2" customFormat="1" ht="24.2" customHeight="1">
      <c r="A94" s="37"/>
      <c r="B94" s="38"/>
      <c r="C94" s="181" t="s">
        <v>227</v>
      </c>
      <c r="D94" s="181" t="s">
        <v>199</v>
      </c>
      <c r="E94" s="182" t="s">
        <v>7111</v>
      </c>
      <c r="F94" s="183" t="s">
        <v>7112</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7113</v>
      </c>
      <c r="F95" s="183" t="s">
        <v>7114</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7115</v>
      </c>
      <c r="F96" s="183" t="s">
        <v>7116</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4151</v>
      </c>
      <c r="E97" s="39"/>
      <c r="F97" s="261" t="s">
        <v>7117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4151</v>
      </c>
      <c r="AU97" s="20" t="s">
        <v>82</v>
      </c>
    </row>
    <row r="98" spans="1:65" s="2" customFormat="1" ht="16.5" customHeight="1">
      <c r="A98" s="37"/>
      <c r="B98" s="38"/>
      <c r="C98" s="181" t="s">
        <v>243</v>
      </c>
      <c r="D98" s="181" t="s">
        <v>199</v>
      </c>
      <c r="E98" s="182" t="s">
        <v>7118</v>
      </c>
      <c r="F98" s="183" t="s">
        <v>7119</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4151</v>
      </c>
      <c r="E99" s="39"/>
      <c r="F99" s="261" t="s">
        <v>7120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4151</v>
      </c>
      <c r="AU99" s="20" t="s">
        <v>82</v>
      </c>
    </row>
    <row r="100" spans="1:65" s="2" customFormat="1" ht="16.5" customHeight="1">
      <c r="A100" s="37"/>
      <c r="B100" s="38"/>
      <c r="C100" s="181" t="s">
        <v>248</v>
      </c>
      <c r="D100" s="181" t="s">
        <v>199</v>
      </c>
      <c r="E100" s="182" t="s">
        <v>7121</v>
      </c>
      <c r="F100" s="183" t="s">
        <v>7122</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4151</v>
      </c>
      <c r="E101" s="39"/>
      <c r="F101" s="261" t="s">
        <v>7123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4151</v>
      </c>
      <c r="AU101" s="20" t="s">
        <v>82</v>
      </c>
    </row>
    <row r="102" spans="1:65" s="2" customFormat="1" ht="16.5" customHeight="1">
      <c r="A102" s="37"/>
      <c r="B102" s="38"/>
      <c r="C102" s="181" t="s">
        <v>253</v>
      </c>
      <c r="D102" s="181" t="s">
        <v>199</v>
      </c>
      <c r="E102" s="182" t="s">
        <v>7124</v>
      </c>
      <c r="F102" s="183" t="s">
        <v>7125</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4151</v>
      </c>
      <c r="E103" s="39"/>
      <c r="F103" s="261" t="s">
        <v>7126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4151</v>
      </c>
      <c r="AU103" s="20" t="s">
        <v>82</v>
      </c>
    </row>
    <row r="104" spans="1:65" s="2" customFormat="1" ht="16.5" customHeight="1">
      <c r="A104" s="37"/>
      <c r="B104" s="38"/>
      <c r="C104" s="181" t="s">
        <v>258</v>
      </c>
      <c r="D104" s="181" t="s">
        <v>199</v>
      </c>
      <c r="E104" s="182" t="s">
        <v>7127</v>
      </c>
      <c r="F104" s="183" t="s">
        <v>7128</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4151</v>
      </c>
      <c r="E105" s="39"/>
      <c r="F105" s="261" t="s">
        <v>7129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4151</v>
      </c>
      <c r="AU105" s="20" t="s">
        <v>82</v>
      </c>
    </row>
    <row r="106" spans="1:65" s="2" customFormat="1" ht="16.5" customHeight="1">
      <c r="A106" s="37"/>
      <c r="B106" s="38"/>
      <c r="C106" s="181" t="s">
        <v>8</v>
      </c>
      <c r="D106" s="181" t="s">
        <v>199</v>
      </c>
      <c r="E106" s="182" t="s">
        <v>7130</v>
      </c>
      <c r="F106" s="183" t="s">
        <v>7131</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4151</v>
      </c>
      <c r="E107" s="39"/>
      <c r="F107" s="261" t="s">
        <v>7132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4151</v>
      </c>
      <c r="AU107" s="20" t="s">
        <v>82</v>
      </c>
    </row>
    <row r="108" spans="1:65" s="2" customFormat="1" ht="16.5" customHeight="1">
      <c r="A108" s="37"/>
      <c r="B108" s="38"/>
      <c r="C108" s="181" t="s">
        <v>268</v>
      </c>
      <c r="D108" s="181" t="s">
        <v>199</v>
      </c>
      <c r="E108" s="182" t="s">
        <v>7133</v>
      </c>
      <c r="F108" s="183" t="s">
        <v>7134</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4151</v>
      </c>
      <c r="E109" s="39"/>
      <c r="F109" s="261" t="s">
        <v>7135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4151</v>
      </c>
      <c r="AU109" s="20" t="s">
        <v>82</v>
      </c>
    </row>
    <row r="110" spans="1:65" s="2" customFormat="1" ht="16.5" customHeight="1">
      <c r="A110" s="37"/>
      <c r="B110" s="38"/>
      <c r="C110" s="181" t="s">
        <v>273</v>
      </c>
      <c r="D110" s="181" t="s">
        <v>199</v>
      </c>
      <c r="E110" s="182" t="s">
        <v>7136</v>
      </c>
      <c r="F110" s="183" t="s">
        <v>7137</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4151</v>
      </c>
      <c r="E111" s="39"/>
      <c r="F111" s="261" t="s">
        <v>7138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4151</v>
      </c>
      <c r="AU111" s="20" t="s">
        <v>82</v>
      </c>
    </row>
    <row r="112" spans="1:65" s="2" customFormat="1" ht="16.5" customHeight="1">
      <c r="A112" s="37"/>
      <c r="B112" s="38"/>
      <c r="C112" s="181" t="s">
        <v>278</v>
      </c>
      <c r="D112" s="181" t="s">
        <v>199</v>
      </c>
      <c r="E112" s="182" t="s">
        <v>7139</v>
      </c>
      <c r="F112" s="183" t="s">
        <v>7140</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4151</v>
      </c>
      <c r="E113" s="39"/>
      <c r="F113" s="261" t="s">
        <v>7141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4151</v>
      </c>
      <c r="AU113" s="20" t="s">
        <v>82</v>
      </c>
    </row>
    <row r="114" spans="1:65" s="2" customFormat="1" ht="16.5" customHeight="1">
      <c r="A114" s="37"/>
      <c r="B114" s="38"/>
      <c r="C114" s="181" t="s">
        <v>283</v>
      </c>
      <c r="D114" s="181" t="s">
        <v>199</v>
      </c>
      <c r="E114" s="182" t="s">
        <v>7142</v>
      </c>
      <c r="F114" s="183" t="s">
        <v>7143</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4151</v>
      </c>
      <c r="E115" s="39"/>
      <c r="F115" s="261" t="s">
        <v>7144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4151</v>
      </c>
      <c r="AU115" s="20" t="s">
        <v>82</v>
      </c>
    </row>
    <row r="116" spans="1:65" s="2" customFormat="1" ht="16.5" customHeight="1">
      <c r="A116" s="37"/>
      <c r="B116" s="38"/>
      <c r="C116" s="181" t="s">
        <v>288</v>
      </c>
      <c r="D116" s="181" t="s">
        <v>199</v>
      </c>
      <c r="E116" s="182" t="s">
        <v>7145</v>
      </c>
      <c r="F116" s="183" t="s">
        <v>7146</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4151</v>
      </c>
      <c r="E117" s="39"/>
      <c r="F117" s="261" t="s">
        <v>7144</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4151</v>
      </c>
      <c r="AU117" s="20" t="s">
        <v>82</v>
      </c>
    </row>
    <row r="118" spans="1:65" s="2" customFormat="1" ht="16.5" customHeight="1">
      <c r="A118" s="37"/>
      <c r="B118" s="38"/>
      <c r="C118" s="181" t="s">
        <v>293</v>
      </c>
      <c r="D118" s="181" t="s">
        <v>199</v>
      </c>
      <c r="E118" s="182" t="s">
        <v>7147</v>
      </c>
      <c r="F118" s="183" t="s">
        <v>7148</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4151</v>
      </c>
      <c r="E119" s="39"/>
      <c r="F119" s="261" t="s">
        <v>7149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4151</v>
      </c>
      <c r="AU119" s="20" t="s">
        <v>82</v>
      </c>
    </row>
    <row r="120" spans="1:65" s="2" customFormat="1" ht="21.75" customHeight="1">
      <c r="A120" s="37"/>
      <c r="B120" s="38"/>
      <c r="C120" s="181" t="s">
        <v>298</v>
      </c>
      <c r="D120" s="181" t="s">
        <v>199</v>
      </c>
      <c r="E120" s="182" t="s">
        <v>7150</v>
      </c>
      <c r="F120" s="183" t="s">
        <v>7151</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7152</v>
      </c>
      <c r="F121" s="183" t="s">
        <v>7153</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4151</v>
      </c>
      <c r="E122" s="39"/>
      <c r="F122" s="261" t="s">
        <v>7154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4151</v>
      </c>
      <c r="AU122" s="20" t="s">
        <v>82</v>
      </c>
    </row>
    <row r="123" spans="1:65" s="2" customFormat="1" ht="21.75" customHeight="1">
      <c r="A123" s="37"/>
      <c r="B123" s="38"/>
      <c r="C123" s="181" t="s">
        <v>7</v>
      </c>
      <c r="D123" s="181" t="s">
        <v>199</v>
      </c>
      <c r="E123" s="182" t="s">
        <v>7155</v>
      </c>
      <c r="F123" s="183" t="s">
        <v>7156</v>
      </c>
      <c r="G123" s="184" t="s">
        <v>4365</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4151</v>
      </c>
      <c r="E124" s="39"/>
      <c r="F124" s="261" t="s">
        <v>7157</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4151</v>
      </c>
      <c r="AU124" s="20" t="s">
        <v>82</v>
      </c>
    </row>
    <row r="125" spans="1:65" s="2" customFormat="1" ht="16.5" customHeight="1">
      <c r="A125" s="37"/>
      <c r="B125" s="38"/>
      <c r="C125" s="181" t="s">
        <v>312</v>
      </c>
      <c r="D125" s="181" t="s">
        <v>199</v>
      </c>
      <c r="E125" s="182" t="s">
        <v>7158</v>
      </c>
      <c r="F125" s="183" t="s">
        <v>7159</v>
      </c>
      <c r="G125" s="184" t="s">
        <v>4365</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4151</v>
      </c>
      <c r="E126" s="39"/>
      <c r="F126" s="261" t="s">
        <v>7160</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4151</v>
      </c>
      <c r="AU126" s="20" t="s">
        <v>82</v>
      </c>
    </row>
    <row r="127" spans="1:65" s="2" customFormat="1" ht="16.5" customHeight="1">
      <c r="A127" s="37"/>
      <c r="B127" s="38"/>
      <c r="C127" s="181" t="s">
        <v>317</v>
      </c>
      <c r="D127" s="181" t="s">
        <v>199</v>
      </c>
      <c r="E127" s="182" t="s">
        <v>7161</v>
      </c>
      <c r="F127" s="183" t="s">
        <v>7162</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4151</v>
      </c>
      <c r="E128" s="39"/>
      <c r="F128" s="261" t="s">
        <v>7163</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4151</v>
      </c>
      <c r="AU128" s="20" t="s">
        <v>82</v>
      </c>
    </row>
    <row r="129" spans="1:65" s="2" customFormat="1" ht="16.5" customHeight="1">
      <c r="A129" s="37"/>
      <c r="B129" s="38"/>
      <c r="C129" s="181" t="s">
        <v>322</v>
      </c>
      <c r="D129" s="181" t="s">
        <v>199</v>
      </c>
      <c r="E129" s="182" t="s">
        <v>7164</v>
      </c>
      <c r="F129" s="183" t="s">
        <v>7165</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4151</v>
      </c>
      <c r="E130" s="39"/>
      <c r="F130" s="261" t="s">
        <v>7166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4151</v>
      </c>
      <c r="AU130" s="20" t="s">
        <v>82</v>
      </c>
    </row>
    <row r="131" spans="1:65" s="12" customFormat="1" ht="25.9" customHeight="1">
      <c r="B131" s="165"/>
      <c r="C131" s="166"/>
      <c r="D131" s="167" t="s">
        <v>73</v>
      </c>
      <c r="E131" s="168" t="s">
        <v>4368</v>
      </c>
      <c r="F131" s="168" t="s">
        <v>7167</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4419</v>
      </c>
      <c r="F132" s="183" t="s">
        <v>7168</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4151</v>
      </c>
      <c r="E133" s="39"/>
      <c r="F133" s="261" t="s">
        <v>7169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4151</v>
      </c>
      <c r="AU133" s="20" t="s">
        <v>82</v>
      </c>
    </row>
    <row r="134" spans="1:65" s="2" customFormat="1" ht="16.5" customHeight="1">
      <c r="A134" s="37"/>
      <c r="B134" s="38"/>
      <c r="C134" s="181" t="s">
        <v>332</v>
      </c>
      <c r="D134" s="181" t="s">
        <v>199</v>
      </c>
      <c r="E134" s="182" t="s">
        <v>4423</v>
      </c>
      <c r="F134" s="183" t="s">
        <v>7170</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4151</v>
      </c>
      <c r="E135" s="39"/>
      <c r="F135" s="261" t="s">
        <v>7171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4151</v>
      </c>
      <c r="AU135" s="20" t="s">
        <v>82</v>
      </c>
    </row>
    <row r="136" spans="1:65" s="2" customFormat="1" ht="24.2" customHeight="1">
      <c r="A136" s="37"/>
      <c r="B136" s="38"/>
      <c r="C136" s="181" t="s">
        <v>337</v>
      </c>
      <c r="D136" s="181" t="s">
        <v>199</v>
      </c>
      <c r="E136" s="182" t="s">
        <v>4427</v>
      </c>
      <c r="F136" s="183" t="s">
        <v>7172</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7173</v>
      </c>
      <c r="F137" s="183" t="s">
        <v>7174</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4429</v>
      </c>
      <c r="F138" s="183" t="s">
        <v>7175</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1047</v>
      </c>
    </row>
    <row r="139" spans="1:65" s="2" customFormat="1" ht="19.5">
      <c r="A139" s="37"/>
      <c r="B139" s="38"/>
      <c r="C139" s="39"/>
      <c r="D139" s="201" t="s">
        <v>4151</v>
      </c>
      <c r="E139" s="39"/>
      <c r="F139" s="261" t="s">
        <v>7176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4151</v>
      </c>
      <c r="AU139" s="20" t="s">
        <v>82</v>
      </c>
    </row>
    <row r="140" spans="1:65" s="2" customFormat="1" ht="16.5" customHeight="1">
      <c r="A140" s="37"/>
      <c r="B140" s="38"/>
      <c r="C140" s="181" t="s">
        <v>354</v>
      </c>
      <c r="D140" s="181" t="s">
        <v>199</v>
      </c>
      <c r="E140" s="182" t="s">
        <v>4431</v>
      </c>
      <c r="F140" s="183" t="s">
        <v>7177</v>
      </c>
      <c r="G140" s="184" t="s">
        <v>4365</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1064</v>
      </c>
    </row>
    <row r="141" spans="1:65" s="2" customFormat="1" ht="19.5">
      <c r="A141" s="37"/>
      <c r="B141" s="38"/>
      <c r="C141" s="39"/>
      <c r="D141" s="201" t="s">
        <v>4151</v>
      </c>
      <c r="E141" s="39"/>
      <c r="F141" s="261" t="s">
        <v>7178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4151</v>
      </c>
      <c r="AU141" s="20" t="s">
        <v>82</v>
      </c>
    </row>
    <row r="142" spans="1:65" s="2" customFormat="1" ht="16.5" customHeight="1">
      <c r="A142" s="37"/>
      <c r="B142" s="38"/>
      <c r="C142" s="181" t="s">
        <v>360</v>
      </c>
      <c r="D142" s="181" t="s">
        <v>199</v>
      </c>
      <c r="E142" s="182" t="s">
        <v>4433</v>
      </c>
      <c r="F142" s="183" t="s">
        <v>7179</v>
      </c>
      <c r="G142" s="184" t="s">
        <v>4365</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4151</v>
      </c>
      <c r="E143" s="39"/>
      <c r="F143" s="261" t="s">
        <v>7180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4151</v>
      </c>
      <c r="AU143" s="20" t="s">
        <v>82</v>
      </c>
    </row>
    <row r="144" spans="1:65" s="2" customFormat="1" ht="21.75" customHeight="1">
      <c r="A144" s="37"/>
      <c r="B144" s="38"/>
      <c r="C144" s="181" t="s">
        <v>365</v>
      </c>
      <c r="D144" s="181" t="s">
        <v>199</v>
      </c>
      <c r="E144" s="182" t="s">
        <v>4435</v>
      </c>
      <c r="F144" s="183" t="s">
        <v>7181</v>
      </c>
      <c r="G144" s="184" t="s">
        <v>4365</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1122</v>
      </c>
    </row>
    <row r="145" spans="1:65" s="2" customFormat="1" ht="24.2" customHeight="1">
      <c r="A145" s="37"/>
      <c r="B145" s="38"/>
      <c r="C145" s="181" t="s">
        <v>370</v>
      </c>
      <c r="D145" s="181" t="s">
        <v>199</v>
      </c>
      <c r="E145" s="182" t="s">
        <v>4439</v>
      </c>
      <c r="F145" s="183" t="s">
        <v>7182</v>
      </c>
      <c r="G145" s="184" t="s">
        <v>4365</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1146</v>
      </c>
    </row>
    <row r="146" spans="1:65" s="2" customFormat="1" ht="16.5" customHeight="1">
      <c r="A146" s="37"/>
      <c r="B146" s="38"/>
      <c r="C146" s="181" t="s">
        <v>375</v>
      </c>
      <c r="D146" s="181" t="s">
        <v>199</v>
      </c>
      <c r="E146" s="182" t="s">
        <v>4441</v>
      </c>
      <c r="F146" s="183" t="s">
        <v>7183</v>
      </c>
      <c r="G146" s="184" t="s">
        <v>4365</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1168</v>
      </c>
    </row>
    <row r="147" spans="1:65" s="2" customFormat="1" ht="29.25">
      <c r="A147" s="37"/>
      <c r="B147" s="38"/>
      <c r="C147" s="39"/>
      <c r="D147" s="201" t="s">
        <v>4151</v>
      </c>
      <c r="E147" s="39"/>
      <c r="F147" s="261" t="s">
        <v>7184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4151</v>
      </c>
      <c r="AU147" s="20" t="s">
        <v>82</v>
      </c>
    </row>
    <row r="148" spans="1:65" s="2" customFormat="1" ht="16.5" customHeight="1">
      <c r="A148" s="37"/>
      <c r="B148" s="38"/>
      <c r="C148" s="181" t="s">
        <v>380</v>
      </c>
      <c r="D148" s="181" t="s">
        <v>199</v>
      </c>
      <c r="E148" s="182" t="s">
        <v>4443</v>
      </c>
      <c r="F148" s="183" t="s">
        <v>7185</v>
      </c>
      <c r="G148" s="184" t="s">
        <v>4365</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1183</v>
      </c>
    </row>
    <row r="149" spans="1:65" s="2" customFormat="1" ht="19.5">
      <c r="A149" s="37"/>
      <c r="B149" s="38"/>
      <c r="C149" s="39"/>
      <c r="D149" s="201" t="s">
        <v>4151</v>
      </c>
      <c r="E149" s="39"/>
      <c r="F149" s="261" t="s">
        <v>7186</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4151</v>
      </c>
      <c r="AU149" s="20" t="s">
        <v>82</v>
      </c>
    </row>
    <row r="150" spans="1:65" s="2" customFormat="1" ht="16.5" customHeight="1">
      <c r="A150" s="37"/>
      <c r="B150" s="38"/>
      <c r="C150" s="181" t="s">
        <v>385</v>
      </c>
      <c r="D150" s="181" t="s">
        <v>199</v>
      </c>
      <c r="E150" s="182" t="s">
        <v>4451</v>
      </c>
      <c r="F150" s="183" t="s">
        <v>7187</v>
      </c>
      <c r="G150" s="184" t="s">
        <v>4365</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1205</v>
      </c>
    </row>
    <row r="151" spans="1:65" s="2" customFormat="1" ht="19.5">
      <c r="A151" s="37"/>
      <c r="B151" s="38"/>
      <c r="C151" s="39"/>
      <c r="D151" s="201" t="s">
        <v>4151</v>
      </c>
      <c r="E151" s="39"/>
      <c r="F151" s="261" t="s">
        <v>7188</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4151</v>
      </c>
      <c r="AU151" s="20" t="s">
        <v>82</v>
      </c>
    </row>
    <row r="152" spans="1:65" s="2" customFormat="1" ht="16.5" customHeight="1">
      <c r="A152" s="37"/>
      <c r="B152" s="38"/>
      <c r="C152" s="181" t="s">
        <v>390</v>
      </c>
      <c r="D152" s="181" t="s">
        <v>199</v>
      </c>
      <c r="E152" s="182" t="s">
        <v>4453</v>
      </c>
      <c r="F152" s="183" t="s">
        <v>7189</v>
      </c>
      <c r="G152" s="184" t="s">
        <v>4365</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1223</v>
      </c>
    </row>
    <row r="153" spans="1:65" s="2" customFormat="1" ht="19.5">
      <c r="A153" s="37"/>
      <c r="B153" s="38"/>
      <c r="C153" s="39"/>
      <c r="D153" s="201" t="s">
        <v>4151</v>
      </c>
      <c r="E153" s="39"/>
      <c r="F153" s="261" t="s">
        <v>7190</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4151</v>
      </c>
      <c r="AU153" s="20" t="s">
        <v>82</v>
      </c>
    </row>
    <row r="154" spans="1:65" s="2" customFormat="1" ht="16.5" customHeight="1">
      <c r="A154" s="37"/>
      <c r="B154" s="38"/>
      <c r="C154" s="181" t="s">
        <v>395</v>
      </c>
      <c r="D154" s="181" t="s">
        <v>199</v>
      </c>
      <c r="E154" s="182" t="s">
        <v>4455</v>
      </c>
      <c r="F154" s="183" t="s">
        <v>7191</v>
      </c>
      <c r="G154" s="184" t="s">
        <v>4365</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1234</v>
      </c>
    </row>
    <row r="155" spans="1:65" s="12" customFormat="1" ht="25.9" customHeight="1">
      <c r="B155" s="165"/>
      <c r="C155" s="166"/>
      <c r="D155" s="167" t="s">
        <v>73</v>
      </c>
      <c r="E155" s="168" t="s">
        <v>4374</v>
      </c>
      <c r="F155" s="168" t="s">
        <v>7192</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4466</v>
      </c>
      <c r="F156" s="249" t="s">
        <v>7193</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2472</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1252</v>
      </c>
    </row>
    <row r="157" spans="1:65" s="2" customFormat="1" ht="19.5">
      <c r="A157" s="37"/>
      <c r="B157" s="38"/>
      <c r="C157" s="39"/>
      <c r="D157" s="201" t="s">
        <v>4151</v>
      </c>
      <c r="E157" s="39"/>
      <c r="F157" s="261" t="s">
        <v>7194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4151</v>
      </c>
      <c r="AU157" s="20" t="s">
        <v>82</v>
      </c>
    </row>
    <row r="158" spans="1:65" s="2" customFormat="1" ht="16.5" customHeight="1">
      <c r="A158" s="37"/>
      <c r="B158" s="38"/>
      <c r="C158" s="247" t="s">
        <v>406</v>
      </c>
      <c r="D158" s="247" t="s">
        <v>519</v>
      </c>
      <c r="E158" s="248" t="s">
        <v>6274</v>
      </c>
      <c r="F158" s="249" t="s">
        <v>7195</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2472</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1264</v>
      </c>
    </row>
    <row r="159" spans="1:65" s="2" customFormat="1" ht="19.5">
      <c r="A159" s="37"/>
      <c r="B159" s="38"/>
      <c r="C159" s="39"/>
      <c r="D159" s="201" t="s">
        <v>4151</v>
      </c>
      <c r="E159" s="39"/>
      <c r="F159" s="261" t="s">
        <v>7194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4151</v>
      </c>
      <c r="AU159" s="20" t="s">
        <v>82</v>
      </c>
    </row>
    <row r="160" spans="1:65" s="2" customFormat="1" ht="16.5" customHeight="1">
      <c r="A160" s="37"/>
      <c r="B160" s="38"/>
      <c r="C160" s="247" t="s">
        <v>419</v>
      </c>
      <c r="D160" s="247" t="s">
        <v>519</v>
      </c>
      <c r="E160" s="248" t="s">
        <v>6811</v>
      </c>
      <c r="F160" s="249" t="s">
        <v>7196</v>
      </c>
      <c r="G160" s="250" t="s">
        <v>4365</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2472</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1274</v>
      </c>
    </row>
    <row r="161" spans="1:65" s="2" customFormat="1" ht="16.5" customHeight="1">
      <c r="A161" s="37"/>
      <c r="B161" s="38"/>
      <c r="C161" s="247" t="s">
        <v>425</v>
      </c>
      <c r="D161" s="247" t="s">
        <v>519</v>
      </c>
      <c r="E161" s="248" t="s">
        <v>7197</v>
      </c>
      <c r="F161" s="249" t="s">
        <v>7198</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2472</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1359</v>
      </c>
    </row>
    <row r="162" spans="1:65" s="2" customFormat="1" ht="16.5" customHeight="1">
      <c r="A162" s="37"/>
      <c r="B162" s="38"/>
      <c r="C162" s="247" t="s">
        <v>433</v>
      </c>
      <c r="D162" s="247" t="s">
        <v>519</v>
      </c>
      <c r="E162" s="248" t="s">
        <v>4470</v>
      </c>
      <c r="F162" s="249" t="s">
        <v>7199</v>
      </c>
      <c r="G162" s="250" t="s">
        <v>3476</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2472</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1371</v>
      </c>
    </row>
    <row r="163" spans="1:65" s="2" customFormat="1" ht="19.5">
      <c r="A163" s="37"/>
      <c r="B163" s="38"/>
      <c r="C163" s="39"/>
      <c r="D163" s="201" t="s">
        <v>4151</v>
      </c>
      <c r="E163" s="39"/>
      <c r="F163" s="261" t="s">
        <v>7200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4151</v>
      </c>
      <c r="AU163" s="20" t="s">
        <v>82</v>
      </c>
    </row>
    <row r="164" spans="1:65" s="2" customFormat="1" ht="16.5" customHeight="1">
      <c r="A164" s="37"/>
      <c r="B164" s="38"/>
      <c r="C164" s="247" t="s">
        <v>439</v>
      </c>
      <c r="D164" s="247" t="s">
        <v>519</v>
      </c>
      <c r="E164" s="248" t="s">
        <v>4472</v>
      </c>
      <c r="F164" s="249" t="s">
        <v>7201</v>
      </c>
      <c r="G164" s="250" t="s">
        <v>4365</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2472</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1383</v>
      </c>
    </row>
    <row r="165" spans="1:65" s="2" customFormat="1" ht="19.5">
      <c r="A165" s="37"/>
      <c r="B165" s="38"/>
      <c r="C165" s="39"/>
      <c r="D165" s="201" t="s">
        <v>4151</v>
      </c>
      <c r="E165" s="39"/>
      <c r="F165" s="261" t="s">
        <v>7202</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4151</v>
      </c>
      <c r="AU165" s="20" t="s">
        <v>82</v>
      </c>
    </row>
    <row r="166" spans="1:65" s="2" customFormat="1" ht="16.5" customHeight="1">
      <c r="A166" s="37"/>
      <c r="B166" s="38"/>
      <c r="C166" s="247" t="s">
        <v>445</v>
      </c>
      <c r="D166" s="247" t="s">
        <v>519</v>
      </c>
      <c r="E166" s="248" t="s">
        <v>7203</v>
      </c>
      <c r="F166" s="249" t="s">
        <v>7204</v>
      </c>
      <c r="G166" s="250" t="s">
        <v>4365</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2472</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1399</v>
      </c>
    </row>
    <row r="167" spans="1:65" s="2" customFormat="1" ht="19.5">
      <c r="A167" s="37"/>
      <c r="B167" s="38"/>
      <c r="C167" s="39"/>
      <c r="D167" s="201" t="s">
        <v>4151</v>
      </c>
      <c r="E167" s="39"/>
      <c r="F167" s="261" t="s">
        <v>7205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4151</v>
      </c>
      <c r="AU167" s="20" t="s">
        <v>82</v>
      </c>
    </row>
    <row r="168" spans="1:65" s="2" customFormat="1" ht="16.5" customHeight="1">
      <c r="A168" s="37"/>
      <c r="B168" s="38"/>
      <c r="C168" s="247" t="s">
        <v>451</v>
      </c>
      <c r="D168" s="247" t="s">
        <v>519</v>
      </c>
      <c r="E168" s="248" t="s">
        <v>7206</v>
      </c>
      <c r="F168" s="249" t="s">
        <v>7207</v>
      </c>
      <c r="G168" s="250" t="s">
        <v>4365</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2472</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1411</v>
      </c>
    </row>
    <row r="169" spans="1:65" s="2" customFormat="1" ht="19.5">
      <c r="A169" s="37"/>
      <c r="B169" s="38"/>
      <c r="C169" s="39"/>
      <c r="D169" s="201" t="s">
        <v>4151</v>
      </c>
      <c r="E169" s="39"/>
      <c r="F169" s="261" t="s">
        <v>7208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4151</v>
      </c>
      <c r="AU169" s="20" t="s">
        <v>82</v>
      </c>
    </row>
    <row r="170" spans="1:65" s="2" customFormat="1" ht="16.5" customHeight="1">
      <c r="A170" s="37"/>
      <c r="B170" s="38"/>
      <c r="C170" s="247" t="s">
        <v>457</v>
      </c>
      <c r="D170" s="247" t="s">
        <v>519</v>
      </c>
      <c r="E170" s="248" t="s">
        <v>7209</v>
      </c>
      <c r="F170" s="249" t="s">
        <v>7210</v>
      </c>
      <c r="G170" s="250" t="s">
        <v>4365</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2472</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1423</v>
      </c>
    </row>
    <row r="171" spans="1:65" s="2" customFormat="1" ht="19.5">
      <c r="A171" s="37"/>
      <c r="B171" s="38"/>
      <c r="C171" s="39"/>
      <c r="D171" s="201" t="s">
        <v>4151</v>
      </c>
      <c r="E171" s="39"/>
      <c r="F171" s="261" t="s">
        <v>7200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4151</v>
      </c>
      <c r="AU171" s="20" t="s">
        <v>82</v>
      </c>
    </row>
    <row r="172" spans="1:65" s="2" customFormat="1" ht="16.5" customHeight="1">
      <c r="A172" s="37"/>
      <c r="B172" s="38"/>
      <c r="C172" s="247" t="s">
        <v>463</v>
      </c>
      <c r="D172" s="247" t="s">
        <v>519</v>
      </c>
      <c r="E172" s="248" t="s">
        <v>7211</v>
      </c>
      <c r="F172" s="249" t="s">
        <v>7212</v>
      </c>
      <c r="G172" s="250" t="s">
        <v>4365</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2472</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1433</v>
      </c>
    </row>
    <row r="173" spans="1:65" s="2" customFormat="1" ht="19.5">
      <c r="A173" s="37"/>
      <c r="B173" s="38"/>
      <c r="C173" s="39"/>
      <c r="D173" s="201" t="s">
        <v>4151</v>
      </c>
      <c r="E173" s="39"/>
      <c r="F173" s="261" t="s">
        <v>7213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4151</v>
      </c>
      <c r="AU173" s="20" t="s">
        <v>82</v>
      </c>
    </row>
    <row r="174" spans="1:65" s="2" customFormat="1" ht="16.5" customHeight="1">
      <c r="A174" s="37"/>
      <c r="B174" s="38"/>
      <c r="C174" s="247" t="s">
        <v>470</v>
      </c>
      <c r="D174" s="247" t="s">
        <v>519</v>
      </c>
      <c r="E174" s="248" t="s">
        <v>7214</v>
      </c>
      <c r="F174" s="249" t="s">
        <v>7215</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2472</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1443</v>
      </c>
    </row>
    <row r="175" spans="1:65" s="2" customFormat="1" ht="19.5">
      <c r="A175" s="37"/>
      <c r="B175" s="38"/>
      <c r="C175" s="39"/>
      <c r="D175" s="201" t="s">
        <v>4151</v>
      </c>
      <c r="E175" s="39"/>
      <c r="F175" s="261" t="s">
        <v>7216</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4151</v>
      </c>
      <c r="AU175" s="20" t="s">
        <v>82</v>
      </c>
    </row>
    <row r="176" spans="1:65" s="2" customFormat="1" ht="16.5" customHeight="1">
      <c r="A176" s="37"/>
      <c r="B176" s="38"/>
      <c r="C176" s="247" t="s">
        <v>476</v>
      </c>
      <c r="D176" s="247" t="s">
        <v>519</v>
      </c>
      <c r="E176" s="248" t="s">
        <v>7217</v>
      </c>
      <c r="F176" s="249" t="s">
        <v>7218</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2472</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1459</v>
      </c>
    </row>
    <row r="177" spans="1:65" s="2" customFormat="1" ht="19.5">
      <c r="A177" s="37"/>
      <c r="B177" s="38"/>
      <c r="C177" s="39"/>
      <c r="D177" s="201" t="s">
        <v>4151</v>
      </c>
      <c r="E177" s="39"/>
      <c r="F177" s="261" t="s">
        <v>7219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4151</v>
      </c>
      <c r="AU177" s="20" t="s">
        <v>82</v>
      </c>
    </row>
    <row r="178" spans="1:65" s="2" customFormat="1" ht="16.5" customHeight="1">
      <c r="A178" s="37"/>
      <c r="B178" s="38"/>
      <c r="C178" s="247" t="s">
        <v>482</v>
      </c>
      <c r="D178" s="247" t="s">
        <v>519</v>
      </c>
      <c r="E178" s="248" t="s">
        <v>7220</v>
      </c>
      <c r="F178" s="249" t="s">
        <v>7221</v>
      </c>
      <c r="G178" s="250" t="s">
        <v>4365</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2472</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1474</v>
      </c>
    </row>
    <row r="179" spans="1:65" s="2" customFormat="1" ht="19.5">
      <c r="A179" s="37"/>
      <c r="B179" s="38"/>
      <c r="C179" s="39"/>
      <c r="D179" s="201" t="s">
        <v>4151</v>
      </c>
      <c r="E179" s="39"/>
      <c r="F179" s="261" t="s">
        <v>7222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4151</v>
      </c>
      <c r="AU179" s="20" t="s">
        <v>82</v>
      </c>
    </row>
    <row r="180" spans="1:65" s="2" customFormat="1" ht="16.5" customHeight="1">
      <c r="A180" s="37"/>
      <c r="B180" s="38"/>
      <c r="C180" s="247" t="s">
        <v>489</v>
      </c>
      <c r="D180" s="247" t="s">
        <v>519</v>
      </c>
      <c r="E180" s="248" t="s">
        <v>7223</v>
      </c>
      <c r="F180" s="249" t="s">
        <v>7224</v>
      </c>
      <c r="G180" s="250" t="s">
        <v>4365</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2472</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1495</v>
      </c>
    </row>
    <row r="181" spans="1:65" s="2" customFormat="1" ht="19.5">
      <c r="A181" s="37"/>
      <c r="B181" s="38"/>
      <c r="C181" s="39"/>
      <c r="D181" s="201" t="s">
        <v>4151</v>
      </c>
      <c r="E181" s="39"/>
      <c r="F181" s="261" t="s">
        <v>7225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4151</v>
      </c>
      <c r="AU181" s="20" t="s">
        <v>82</v>
      </c>
    </row>
    <row r="182" spans="1:65" s="2" customFormat="1" ht="16.5" customHeight="1">
      <c r="A182" s="37"/>
      <c r="B182" s="38"/>
      <c r="C182" s="247" t="s">
        <v>495</v>
      </c>
      <c r="D182" s="247" t="s">
        <v>519</v>
      </c>
      <c r="E182" s="248" t="s">
        <v>7226</v>
      </c>
      <c r="F182" s="249" t="s">
        <v>7191</v>
      </c>
      <c r="G182" s="250" t="s">
        <v>4365</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2472</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1510</v>
      </c>
    </row>
    <row r="183" spans="1:65" s="12" customFormat="1" ht="25.9" customHeight="1">
      <c r="B183" s="165"/>
      <c r="C183" s="166"/>
      <c r="D183" s="167" t="s">
        <v>73</v>
      </c>
      <c r="E183" s="168" t="s">
        <v>73</v>
      </c>
      <c r="F183" s="168" t="s">
        <v>7227</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4513</v>
      </c>
      <c r="F184" s="183" t="s">
        <v>7228</v>
      </c>
      <c r="G184" s="184" t="s">
        <v>4365</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1523</v>
      </c>
    </row>
    <row r="185" spans="1:65" s="2" customFormat="1" ht="19.5">
      <c r="A185" s="37"/>
      <c r="B185" s="38"/>
      <c r="C185" s="39"/>
      <c r="D185" s="201" t="s">
        <v>4151</v>
      </c>
      <c r="E185" s="39"/>
      <c r="F185" s="261" t="s">
        <v>7229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4151</v>
      </c>
      <c r="AU185" s="20" t="s">
        <v>82</v>
      </c>
    </row>
    <row r="186" spans="1:65" s="2" customFormat="1" ht="16.5" customHeight="1">
      <c r="A186" s="37"/>
      <c r="B186" s="38"/>
      <c r="C186" s="181" t="s">
        <v>505</v>
      </c>
      <c r="D186" s="181" t="s">
        <v>199</v>
      </c>
      <c r="E186" s="182" t="s">
        <v>4515</v>
      </c>
      <c r="F186" s="183" t="s">
        <v>7230</v>
      </c>
      <c r="G186" s="184" t="s">
        <v>4365</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1534</v>
      </c>
    </row>
    <row r="187" spans="1:65" s="2" customFormat="1" ht="19.5">
      <c r="A187" s="37"/>
      <c r="B187" s="38"/>
      <c r="C187" s="39"/>
      <c r="D187" s="201" t="s">
        <v>4151</v>
      </c>
      <c r="E187" s="39"/>
      <c r="F187" s="261" t="s">
        <v>7231</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4151</v>
      </c>
      <c r="AU187" s="20" t="s">
        <v>82</v>
      </c>
    </row>
    <row r="188" spans="1:65" s="12" customFormat="1" ht="25.9" customHeight="1">
      <c r="B188" s="165"/>
      <c r="C188" s="166"/>
      <c r="D188" s="167" t="s">
        <v>73</v>
      </c>
      <c r="E188" s="168" t="s">
        <v>4376</v>
      </c>
      <c r="F188" s="168" t="s">
        <v>4567</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4550</v>
      </c>
      <c r="F189" s="183" t="s">
        <v>7232</v>
      </c>
      <c r="G189" s="184" t="s">
        <v>4138</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1544</v>
      </c>
    </row>
    <row r="190" spans="1:65" s="2" customFormat="1" ht="19.5">
      <c r="A190" s="37"/>
      <c r="B190" s="38"/>
      <c r="C190" s="39"/>
      <c r="D190" s="201" t="s">
        <v>4151</v>
      </c>
      <c r="E190" s="39"/>
      <c r="F190" s="261" t="s">
        <v>7233</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4151</v>
      </c>
      <c r="AU190" s="20" t="s">
        <v>82</v>
      </c>
    </row>
    <row r="191" spans="1:65" s="2" customFormat="1" ht="16.5" customHeight="1">
      <c r="A191" s="37"/>
      <c r="B191" s="38"/>
      <c r="C191" s="181" t="s">
        <v>514</v>
      </c>
      <c r="D191" s="181" t="s">
        <v>199</v>
      </c>
      <c r="E191" s="182" t="s">
        <v>4553</v>
      </c>
      <c r="F191" s="183" t="s">
        <v>7234</v>
      </c>
      <c r="G191" s="184" t="s">
        <v>4365</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1559</v>
      </c>
    </row>
    <row r="192" spans="1:65" s="2" customFormat="1" ht="19.5">
      <c r="A192" s="37"/>
      <c r="B192" s="38"/>
      <c r="C192" s="39"/>
      <c r="D192" s="201" t="s">
        <v>4151</v>
      </c>
      <c r="E192" s="39"/>
      <c r="F192" s="261" t="s">
        <v>7235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4151</v>
      </c>
      <c r="AU192" s="20" t="s">
        <v>82</v>
      </c>
    </row>
    <row r="193" spans="1:65" s="2" customFormat="1" ht="16.5" customHeight="1">
      <c r="A193" s="37"/>
      <c r="B193" s="38"/>
      <c r="C193" s="181" t="s">
        <v>523</v>
      </c>
      <c r="D193" s="181" t="s">
        <v>199</v>
      </c>
      <c r="E193" s="182" t="s">
        <v>4556</v>
      </c>
      <c r="F193" s="183" t="s">
        <v>7236</v>
      </c>
      <c r="G193" s="184" t="s">
        <v>4365</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1573</v>
      </c>
    </row>
    <row r="194" spans="1:65" s="2" customFormat="1" ht="19.5">
      <c r="A194" s="37"/>
      <c r="B194" s="38"/>
      <c r="C194" s="39"/>
      <c r="D194" s="201" t="s">
        <v>4151</v>
      </c>
      <c r="E194" s="39"/>
      <c r="F194" s="261" t="s">
        <v>7237</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4151</v>
      </c>
      <c r="AU194" s="20" t="s">
        <v>82</v>
      </c>
    </row>
    <row r="195" spans="1:65" s="2" customFormat="1" ht="16.5" customHeight="1">
      <c r="A195" s="37"/>
      <c r="B195" s="38"/>
      <c r="C195" s="181" t="s">
        <v>532</v>
      </c>
      <c r="D195" s="181" t="s">
        <v>199</v>
      </c>
      <c r="E195" s="182" t="s">
        <v>4559</v>
      </c>
      <c r="F195" s="183" t="s">
        <v>7238</v>
      </c>
      <c r="G195" s="184" t="s">
        <v>4138</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1588</v>
      </c>
    </row>
    <row r="196" spans="1:65" s="2" customFormat="1" ht="29.25">
      <c r="A196" s="37"/>
      <c r="B196" s="38"/>
      <c r="C196" s="39"/>
      <c r="D196" s="201" t="s">
        <v>4151</v>
      </c>
      <c r="E196" s="39"/>
      <c r="F196" s="261" t="s">
        <v>7239</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4151</v>
      </c>
      <c r="AU196" s="20" t="s">
        <v>82</v>
      </c>
    </row>
    <row r="197" spans="1:65" s="2" customFormat="1" ht="16.5" customHeight="1">
      <c r="A197" s="37"/>
      <c r="B197" s="38"/>
      <c r="C197" s="181" t="s">
        <v>1047</v>
      </c>
      <c r="D197" s="181" t="s">
        <v>199</v>
      </c>
      <c r="E197" s="182" t="s">
        <v>4562</v>
      </c>
      <c r="F197" s="183" t="s">
        <v>7240</v>
      </c>
      <c r="G197" s="184" t="s">
        <v>4365</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1600</v>
      </c>
    </row>
    <row r="198" spans="1:65" s="2" customFormat="1" ht="16.5" customHeight="1">
      <c r="A198" s="37"/>
      <c r="B198" s="38"/>
      <c r="C198" s="181" t="s">
        <v>1058</v>
      </c>
      <c r="D198" s="181" t="s">
        <v>199</v>
      </c>
      <c r="E198" s="182" t="s">
        <v>4565</v>
      </c>
      <c r="F198" s="183" t="s">
        <v>7238</v>
      </c>
      <c r="G198" s="184" t="s">
        <v>4138</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1609</v>
      </c>
    </row>
    <row r="199" spans="1:65" s="2" customFormat="1" ht="19.5">
      <c r="A199" s="37"/>
      <c r="B199" s="38"/>
      <c r="C199" s="39"/>
      <c r="D199" s="201" t="s">
        <v>4151</v>
      </c>
      <c r="E199" s="39"/>
      <c r="F199" s="261" t="s">
        <v>7241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4151</v>
      </c>
      <c r="AU199" s="20" t="s">
        <v>82</v>
      </c>
    </row>
    <row r="200" spans="1:65" s="2" customFormat="1" ht="16.5" customHeight="1">
      <c r="A200" s="37"/>
      <c r="B200" s="38"/>
      <c r="C200" s="181" t="s">
        <v>1064</v>
      </c>
      <c r="D200" s="181" t="s">
        <v>199</v>
      </c>
      <c r="E200" s="182" t="s">
        <v>7242</v>
      </c>
      <c r="F200" s="183" t="s">
        <v>5199</v>
      </c>
      <c r="G200" s="184" t="s">
        <v>4365</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1089</v>
      </c>
      <c r="D201" s="181" t="s">
        <v>199</v>
      </c>
      <c r="E201" s="182" t="s">
        <v>7243</v>
      </c>
      <c r="F201" s="183" t="s">
        <v>7244</v>
      </c>
      <c r="G201" s="184" t="s">
        <v>4365</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1640</v>
      </c>
    </row>
    <row r="202" spans="1:65" s="2" customFormat="1" ht="16.5" customHeight="1">
      <c r="A202" s="37"/>
      <c r="B202" s="38"/>
      <c r="C202" s="181" t="s">
        <v>526</v>
      </c>
      <c r="D202" s="181" t="s">
        <v>199</v>
      </c>
      <c r="E202" s="182" t="s">
        <v>7245</v>
      </c>
      <c r="F202" s="183" t="s">
        <v>7246</v>
      </c>
      <c r="G202" s="184" t="s">
        <v>7247</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1671</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FmxT6/f8PctirXsI9oz/JzTEPRN6I8GX8QoM+3wilpGCEvB7TglA3De5RnxsnEcpbtFIbyJ6eF3cDKsJdjmeug==" saltValue="Ba+JtiqKYw4/EEG46dTRbDvCrXnUMDX3l/qVunfQHluAUNNhHNh4FmswR3Wi6vyhcZCTsrGxdMkkGXVN8ZBKqw=="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7248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7096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7097</v>
      </c>
      <c r="E60" s="146"/>
      <c r="F60" s="146"/>
      <c r="G60" s="146"/>
      <c r="H60" s="146"/>
      <c r="I60" s="146"/>
      <c r="J60" s="147">
        <f>J84</f>
        <v>0</v>
      </c>
      <c r="K60" s="144"/>
      <c r="L60" s="148"/>
    </row>
    <row r="61" spans="1:47" s="9" customFormat="1" ht="24.95" customHeight="1">
      <c r="B61" s="143"/>
      <c r="C61" s="144"/>
      <c r="D61" s="145" t="s">
        <v>7098</v>
      </c>
      <c r="E61" s="146"/>
      <c r="F61" s="146"/>
      <c r="G61" s="146"/>
      <c r="H61" s="146"/>
      <c r="I61" s="146"/>
      <c r="J61" s="147">
        <f>J125</f>
        <v>0</v>
      </c>
      <c r="K61" s="144"/>
      <c r="L61" s="148"/>
    </row>
    <row r="62" spans="1:47" s="9" customFormat="1" ht="24.95" customHeight="1">
      <c r="B62" s="143"/>
      <c r="C62" s="144"/>
      <c r="D62" s="145" t="s">
        <v>7099</v>
      </c>
      <c r="E62" s="146"/>
      <c r="F62" s="146"/>
      <c r="G62" s="146"/>
      <c r="H62" s="146"/>
      <c r="I62" s="146"/>
      <c r="J62" s="147">
        <f>J134</f>
        <v>0</v>
      </c>
      <c r="K62" s="144"/>
      <c r="L62" s="148"/>
    </row>
    <row r="63" spans="1:47" s="9" customFormat="1" ht="24.95" customHeight="1">
      <c r="B63" s="143"/>
      <c r="C63" s="144"/>
      <c r="D63" s="145" t="s">
        <v>7101</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6. 3. 2025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4362</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7102</v>
      </c>
      <c r="F85" s="183" t="s">
        <v>7103</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4151</v>
      </c>
      <c r="E86" s="39"/>
      <c r="F86" s="261" t="s">
        <v>7249</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4151</v>
      </c>
      <c r="AU86" s="20" t="s">
        <v>82</v>
      </c>
    </row>
    <row r="87" spans="1:65" s="2" customFormat="1" ht="16.5" customHeight="1">
      <c r="A87" s="37"/>
      <c r="B87" s="38"/>
      <c r="C87" s="181" t="s">
        <v>84</v>
      </c>
      <c r="D87" s="181" t="s">
        <v>199</v>
      </c>
      <c r="E87" s="182" t="s">
        <v>7105</v>
      </c>
      <c r="F87" s="183" t="s">
        <v>7106</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4151</v>
      </c>
      <c r="E88" s="39"/>
      <c r="F88" s="261" t="s">
        <v>7250</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4151</v>
      </c>
      <c r="AU88" s="20" t="s">
        <v>82</v>
      </c>
    </row>
    <row r="89" spans="1:65" s="2" customFormat="1" ht="16.5" customHeight="1">
      <c r="A89" s="37"/>
      <c r="B89" s="38"/>
      <c r="C89" s="181" t="s">
        <v>160</v>
      </c>
      <c r="D89" s="181" t="s">
        <v>199</v>
      </c>
      <c r="E89" s="182" t="s">
        <v>6810</v>
      </c>
      <c r="F89" s="183" t="s">
        <v>7108</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4151</v>
      </c>
      <c r="E90" s="39"/>
      <c r="F90" s="261" t="s">
        <v>7249</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4151</v>
      </c>
      <c r="AU90" s="20" t="s">
        <v>82</v>
      </c>
    </row>
    <row r="91" spans="1:65" s="2" customFormat="1" ht="16.5" customHeight="1">
      <c r="A91" s="37"/>
      <c r="B91" s="38"/>
      <c r="C91" s="181" t="s">
        <v>204</v>
      </c>
      <c r="D91" s="181" t="s">
        <v>199</v>
      </c>
      <c r="E91" s="182" t="s">
        <v>7109</v>
      </c>
      <c r="F91" s="183" t="s">
        <v>7110</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4151</v>
      </c>
      <c r="E92" s="39"/>
      <c r="F92" s="261" t="s">
        <v>7250</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4151</v>
      </c>
      <c r="AU92" s="20" t="s">
        <v>82</v>
      </c>
    </row>
    <row r="93" spans="1:65" s="2" customFormat="1" ht="24.2" customHeight="1">
      <c r="A93" s="37"/>
      <c r="B93" s="38"/>
      <c r="C93" s="181" t="s">
        <v>227</v>
      </c>
      <c r="D93" s="181" t="s">
        <v>199</v>
      </c>
      <c r="E93" s="182" t="s">
        <v>7111</v>
      </c>
      <c r="F93" s="183" t="s">
        <v>7112</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7113</v>
      </c>
      <c r="F94" s="183" t="s">
        <v>7114</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7115</v>
      </c>
      <c r="F95" s="183" t="s">
        <v>7116</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4151</v>
      </c>
      <c r="E96" s="39"/>
      <c r="F96" s="261" t="s">
        <v>7117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4151</v>
      </c>
      <c r="AU96" s="20" t="s">
        <v>82</v>
      </c>
    </row>
    <row r="97" spans="1:65" s="2" customFormat="1" ht="16.5" customHeight="1">
      <c r="A97" s="37"/>
      <c r="B97" s="38"/>
      <c r="C97" s="181" t="s">
        <v>243</v>
      </c>
      <c r="D97" s="181" t="s">
        <v>199</v>
      </c>
      <c r="E97" s="182" t="s">
        <v>7118</v>
      </c>
      <c r="F97" s="183" t="s">
        <v>7119</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4151</v>
      </c>
      <c r="E98" s="39"/>
      <c r="F98" s="261" t="s">
        <v>7120</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4151</v>
      </c>
      <c r="AU98" s="20" t="s">
        <v>82</v>
      </c>
    </row>
    <row r="99" spans="1:65" s="2" customFormat="1" ht="16.5" customHeight="1">
      <c r="A99" s="37"/>
      <c r="B99" s="38"/>
      <c r="C99" s="181" t="s">
        <v>248</v>
      </c>
      <c r="D99" s="181" t="s">
        <v>199</v>
      </c>
      <c r="E99" s="182" t="s">
        <v>7121</v>
      </c>
      <c r="F99" s="183" t="s">
        <v>7122</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4151</v>
      </c>
      <c r="E100" s="39"/>
      <c r="F100" s="261" t="s">
        <v>7123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4151</v>
      </c>
      <c r="AU100" s="20" t="s">
        <v>82</v>
      </c>
    </row>
    <row r="101" spans="1:65" s="2" customFormat="1" ht="16.5" customHeight="1">
      <c r="A101" s="37"/>
      <c r="B101" s="38"/>
      <c r="C101" s="181" t="s">
        <v>253</v>
      </c>
      <c r="D101" s="181" t="s">
        <v>199</v>
      </c>
      <c r="E101" s="182" t="s">
        <v>7124</v>
      </c>
      <c r="F101" s="183" t="s">
        <v>7125</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4151</v>
      </c>
      <c r="E102" s="39"/>
      <c r="F102" s="261" t="s">
        <v>7126</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4151</v>
      </c>
      <c r="AU102" s="20" t="s">
        <v>82</v>
      </c>
    </row>
    <row r="103" spans="1:65" s="2" customFormat="1" ht="16.5" customHeight="1">
      <c r="A103" s="37"/>
      <c r="B103" s="38"/>
      <c r="C103" s="181" t="s">
        <v>258</v>
      </c>
      <c r="D103" s="181" t="s">
        <v>199</v>
      </c>
      <c r="E103" s="182" t="s">
        <v>7127</v>
      </c>
      <c r="F103" s="183" t="s">
        <v>7128</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4151</v>
      </c>
      <c r="E104" s="39"/>
      <c r="F104" s="261" t="s">
        <v>7129</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4151</v>
      </c>
      <c r="AU104" s="20" t="s">
        <v>82</v>
      </c>
    </row>
    <row r="105" spans="1:65" s="2" customFormat="1" ht="16.5" customHeight="1">
      <c r="A105" s="37"/>
      <c r="B105" s="38"/>
      <c r="C105" s="181" t="s">
        <v>8</v>
      </c>
      <c r="D105" s="181" t="s">
        <v>199</v>
      </c>
      <c r="E105" s="182" t="s">
        <v>7130</v>
      </c>
      <c r="F105" s="183" t="s">
        <v>7131</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4151</v>
      </c>
      <c r="E106" s="39"/>
      <c r="F106" s="261" t="s">
        <v>7132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4151</v>
      </c>
      <c r="AU106" s="20" t="s">
        <v>82</v>
      </c>
    </row>
    <row r="107" spans="1:65" s="2" customFormat="1" ht="16.5" customHeight="1">
      <c r="A107" s="37"/>
      <c r="B107" s="38"/>
      <c r="C107" s="181" t="s">
        <v>268</v>
      </c>
      <c r="D107" s="181" t="s">
        <v>199</v>
      </c>
      <c r="E107" s="182" t="s">
        <v>7133</v>
      </c>
      <c r="F107" s="183" t="s">
        <v>7134</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4151</v>
      </c>
      <c r="E108" s="39"/>
      <c r="F108" s="261" t="s">
        <v>7135</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4151</v>
      </c>
      <c r="AU108" s="20" t="s">
        <v>82</v>
      </c>
    </row>
    <row r="109" spans="1:65" s="2" customFormat="1" ht="16.5" customHeight="1">
      <c r="A109" s="37"/>
      <c r="B109" s="38"/>
      <c r="C109" s="181" t="s">
        <v>273</v>
      </c>
      <c r="D109" s="181" t="s">
        <v>199</v>
      </c>
      <c r="E109" s="182" t="s">
        <v>7136</v>
      </c>
      <c r="F109" s="183" t="s">
        <v>7137</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4151</v>
      </c>
      <c r="E110" s="39"/>
      <c r="F110" s="261" t="s">
        <v>7138</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4151</v>
      </c>
      <c r="AU110" s="20" t="s">
        <v>82</v>
      </c>
    </row>
    <row r="111" spans="1:65" s="2" customFormat="1" ht="16.5" customHeight="1">
      <c r="A111" s="37"/>
      <c r="B111" s="38"/>
      <c r="C111" s="181" t="s">
        <v>278</v>
      </c>
      <c r="D111" s="181" t="s">
        <v>199</v>
      </c>
      <c r="E111" s="182" t="s">
        <v>7139</v>
      </c>
      <c r="F111" s="183" t="s">
        <v>7140</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4151</v>
      </c>
      <c r="E112" s="39"/>
      <c r="F112" s="261" t="s">
        <v>7141</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4151</v>
      </c>
      <c r="AU112" s="20" t="s">
        <v>82</v>
      </c>
    </row>
    <row r="113" spans="1:65" s="2" customFormat="1" ht="16.5" customHeight="1">
      <c r="A113" s="37"/>
      <c r="B113" s="38"/>
      <c r="C113" s="181" t="s">
        <v>283</v>
      </c>
      <c r="D113" s="181" t="s">
        <v>199</v>
      </c>
      <c r="E113" s="182" t="s">
        <v>7142</v>
      </c>
      <c r="F113" s="183" t="s">
        <v>7143</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4151</v>
      </c>
      <c r="E114" s="39"/>
      <c r="F114" s="261" t="s">
        <v>7144</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4151</v>
      </c>
      <c r="AU114" s="20" t="s">
        <v>82</v>
      </c>
    </row>
    <row r="115" spans="1:65" s="2" customFormat="1" ht="16.5" customHeight="1">
      <c r="A115" s="37"/>
      <c r="B115" s="38"/>
      <c r="C115" s="181" t="s">
        <v>288</v>
      </c>
      <c r="D115" s="181" t="s">
        <v>199</v>
      </c>
      <c r="E115" s="182" t="s">
        <v>7145</v>
      </c>
      <c r="F115" s="183" t="s">
        <v>7146</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4151</v>
      </c>
      <c r="E116" s="39"/>
      <c r="F116" s="261" t="s">
        <v>7144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4151</v>
      </c>
      <c r="AU116" s="20" t="s">
        <v>82</v>
      </c>
    </row>
    <row r="117" spans="1:65" s="2" customFormat="1" ht="16.5" customHeight="1">
      <c r="A117" s="37"/>
      <c r="B117" s="38"/>
      <c r="C117" s="181" t="s">
        <v>293</v>
      </c>
      <c r="D117" s="181" t="s">
        <v>199</v>
      </c>
      <c r="E117" s="182" t="s">
        <v>7147</v>
      </c>
      <c r="F117" s="183" t="s">
        <v>7148</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4151</v>
      </c>
      <c r="E118" s="39"/>
      <c r="F118" s="261" t="s">
        <v>7149</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4151</v>
      </c>
      <c r="AU118" s="20" t="s">
        <v>82</v>
      </c>
    </row>
    <row r="119" spans="1:65" s="2" customFormat="1" ht="16.5" customHeight="1">
      <c r="A119" s="37"/>
      <c r="B119" s="38"/>
      <c r="C119" s="181" t="s">
        <v>298</v>
      </c>
      <c r="D119" s="181" t="s">
        <v>199</v>
      </c>
      <c r="E119" s="182" t="s">
        <v>7150</v>
      </c>
      <c r="F119" s="183" t="s">
        <v>7251</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4151</v>
      </c>
      <c r="E120" s="39"/>
      <c r="F120" s="261" t="s">
        <v>7252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4151</v>
      </c>
      <c r="AU120" s="20" t="s">
        <v>82</v>
      </c>
    </row>
    <row r="121" spans="1:65" s="2" customFormat="1" ht="16.5" customHeight="1">
      <c r="A121" s="37"/>
      <c r="B121" s="38"/>
      <c r="C121" s="181" t="s">
        <v>303</v>
      </c>
      <c r="D121" s="181" t="s">
        <v>199</v>
      </c>
      <c r="E121" s="182" t="s">
        <v>7152</v>
      </c>
      <c r="F121" s="183" t="s">
        <v>7153</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4151</v>
      </c>
      <c r="E122" s="39"/>
      <c r="F122" s="261" t="s">
        <v>7253</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4151</v>
      </c>
      <c r="AU122" s="20" t="s">
        <v>82</v>
      </c>
    </row>
    <row r="123" spans="1:65" s="2" customFormat="1" ht="16.5" customHeight="1">
      <c r="A123" s="37"/>
      <c r="B123" s="38"/>
      <c r="C123" s="181" t="s">
        <v>7</v>
      </c>
      <c r="D123" s="181" t="s">
        <v>199</v>
      </c>
      <c r="E123" s="182" t="s">
        <v>7164</v>
      </c>
      <c r="F123" s="183" t="s">
        <v>7165</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4151</v>
      </c>
      <c r="E124" s="39"/>
      <c r="F124" s="261" t="s">
        <v>7166</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4151</v>
      </c>
      <c r="AU124" s="20" t="s">
        <v>82</v>
      </c>
    </row>
    <row r="125" spans="1:65" s="12" customFormat="1" ht="25.9" customHeight="1">
      <c r="B125" s="165"/>
      <c r="C125" s="166"/>
      <c r="D125" s="167" t="s">
        <v>73</v>
      </c>
      <c r="E125" s="168" t="s">
        <v>4368</v>
      </c>
      <c r="F125" s="168" t="s">
        <v>7167</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4419</v>
      </c>
      <c r="F126" s="183" t="s">
        <v>7254</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4151</v>
      </c>
      <c r="E127" s="39"/>
      <c r="F127" s="261" t="s">
        <v>7255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4151</v>
      </c>
      <c r="AU127" s="20" t="s">
        <v>82</v>
      </c>
    </row>
    <row r="128" spans="1:65" s="2" customFormat="1" ht="24.2" customHeight="1">
      <c r="A128" s="37"/>
      <c r="B128" s="38"/>
      <c r="C128" s="181" t="s">
        <v>317</v>
      </c>
      <c r="D128" s="181" t="s">
        <v>199</v>
      </c>
      <c r="E128" s="182" t="s">
        <v>4427</v>
      </c>
      <c r="F128" s="183" t="s">
        <v>7172</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7173</v>
      </c>
      <c r="F129" s="183" t="s">
        <v>7174</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4429</v>
      </c>
      <c r="F130" s="183" t="s">
        <v>7175</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4151</v>
      </c>
      <c r="E131" s="39"/>
      <c r="F131" s="261" t="s">
        <v>7176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4151</v>
      </c>
      <c r="AU131" s="20" t="s">
        <v>82</v>
      </c>
    </row>
    <row r="132" spans="1:65" s="2" customFormat="1" ht="16.5" customHeight="1">
      <c r="A132" s="37"/>
      <c r="B132" s="38"/>
      <c r="C132" s="181" t="s">
        <v>332</v>
      </c>
      <c r="D132" s="181" t="s">
        <v>199</v>
      </c>
      <c r="E132" s="182" t="s">
        <v>4443</v>
      </c>
      <c r="F132" s="183" t="s">
        <v>7185</v>
      </c>
      <c r="G132" s="184" t="s">
        <v>4365</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4151</v>
      </c>
      <c r="E133" s="39"/>
      <c r="F133" s="261" t="s">
        <v>7186</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4151</v>
      </c>
      <c r="AU133" s="20" t="s">
        <v>82</v>
      </c>
    </row>
    <row r="134" spans="1:65" s="12" customFormat="1" ht="25.9" customHeight="1">
      <c r="B134" s="165"/>
      <c r="C134" s="166"/>
      <c r="D134" s="167" t="s">
        <v>73</v>
      </c>
      <c r="E134" s="168" t="s">
        <v>4374</v>
      </c>
      <c r="F134" s="168" t="s">
        <v>7192</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4466</v>
      </c>
      <c r="F135" s="249" t="s">
        <v>7256</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2472</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4151</v>
      </c>
      <c r="E136" s="39"/>
      <c r="F136" s="261" t="s">
        <v>7194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4151</v>
      </c>
      <c r="AU136" s="20" t="s">
        <v>82</v>
      </c>
    </row>
    <row r="137" spans="1:65" s="2" customFormat="1" ht="16.5" customHeight="1">
      <c r="A137" s="37"/>
      <c r="B137" s="38"/>
      <c r="C137" s="247" t="s">
        <v>343</v>
      </c>
      <c r="D137" s="247" t="s">
        <v>519</v>
      </c>
      <c r="E137" s="248" t="s">
        <v>7197</v>
      </c>
      <c r="F137" s="249" t="s">
        <v>7257</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2472</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4151</v>
      </c>
      <c r="E138" s="39"/>
      <c r="F138" s="261" t="s">
        <v>7200</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4151</v>
      </c>
      <c r="AU138" s="20" t="s">
        <v>82</v>
      </c>
    </row>
    <row r="139" spans="1:65" s="2" customFormat="1" ht="16.5" customHeight="1">
      <c r="A139" s="37"/>
      <c r="B139" s="38"/>
      <c r="C139" s="247" t="s">
        <v>348</v>
      </c>
      <c r="D139" s="247" t="s">
        <v>519</v>
      </c>
      <c r="E139" s="248" t="s">
        <v>4470</v>
      </c>
      <c r="F139" s="249" t="s">
        <v>7199</v>
      </c>
      <c r="G139" s="250" t="s">
        <v>3476</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2472</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1047</v>
      </c>
    </row>
    <row r="140" spans="1:65" s="2" customFormat="1" ht="19.5">
      <c r="A140" s="37"/>
      <c r="B140" s="38"/>
      <c r="C140" s="39"/>
      <c r="D140" s="201" t="s">
        <v>4151</v>
      </c>
      <c r="E140" s="39"/>
      <c r="F140" s="261" t="s">
        <v>7200</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4151</v>
      </c>
      <c r="AU140" s="20" t="s">
        <v>82</v>
      </c>
    </row>
    <row r="141" spans="1:65" s="2" customFormat="1" ht="16.5" customHeight="1">
      <c r="A141" s="37"/>
      <c r="B141" s="38"/>
      <c r="C141" s="247" t="s">
        <v>354</v>
      </c>
      <c r="D141" s="247" t="s">
        <v>519</v>
      </c>
      <c r="E141" s="248" t="s">
        <v>7211</v>
      </c>
      <c r="F141" s="249" t="s">
        <v>7212</v>
      </c>
      <c r="G141" s="250" t="s">
        <v>4365</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2472</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1064</v>
      </c>
    </row>
    <row r="142" spans="1:65" s="2" customFormat="1" ht="19.5">
      <c r="A142" s="37"/>
      <c r="B142" s="38"/>
      <c r="C142" s="39"/>
      <c r="D142" s="201" t="s">
        <v>4151</v>
      </c>
      <c r="E142" s="39"/>
      <c r="F142" s="261" t="s">
        <v>7213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4151</v>
      </c>
      <c r="AU142" s="20" t="s">
        <v>82</v>
      </c>
    </row>
    <row r="143" spans="1:65" s="2" customFormat="1" ht="16.5" customHeight="1">
      <c r="A143" s="37"/>
      <c r="B143" s="38"/>
      <c r="C143" s="247" t="s">
        <v>360</v>
      </c>
      <c r="D143" s="247" t="s">
        <v>519</v>
      </c>
      <c r="E143" s="248" t="s">
        <v>7214</v>
      </c>
      <c r="F143" s="249" t="s">
        <v>7258</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2472</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4151</v>
      </c>
      <c r="E144" s="39"/>
      <c r="F144" s="261" t="s">
        <v>7259</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4151</v>
      </c>
      <c r="AU144" s="20" t="s">
        <v>82</v>
      </c>
    </row>
    <row r="145" spans="1:65" s="2" customFormat="1" ht="16.5" customHeight="1">
      <c r="A145" s="37"/>
      <c r="B145" s="38"/>
      <c r="C145" s="247" t="s">
        <v>365</v>
      </c>
      <c r="D145" s="247" t="s">
        <v>519</v>
      </c>
      <c r="E145" s="248" t="s">
        <v>7217</v>
      </c>
      <c r="F145" s="249" t="s">
        <v>7218</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2472</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1122</v>
      </c>
    </row>
    <row r="146" spans="1:65" s="2" customFormat="1" ht="19.5">
      <c r="A146" s="37"/>
      <c r="B146" s="38"/>
      <c r="C146" s="39"/>
      <c r="D146" s="201" t="s">
        <v>4151</v>
      </c>
      <c r="E146" s="39"/>
      <c r="F146" s="261" t="s">
        <v>7219</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4151</v>
      </c>
      <c r="AU146" s="20" t="s">
        <v>82</v>
      </c>
    </row>
    <row r="147" spans="1:65" s="2" customFormat="1" ht="16.5" customHeight="1">
      <c r="A147" s="37"/>
      <c r="B147" s="38"/>
      <c r="C147" s="247" t="s">
        <v>370</v>
      </c>
      <c r="D147" s="247" t="s">
        <v>519</v>
      </c>
      <c r="E147" s="248" t="s">
        <v>7223</v>
      </c>
      <c r="F147" s="249" t="s">
        <v>7224</v>
      </c>
      <c r="G147" s="250" t="s">
        <v>4365</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2472</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1146</v>
      </c>
    </row>
    <row r="148" spans="1:65" s="2" customFormat="1" ht="19.5">
      <c r="A148" s="37"/>
      <c r="B148" s="38"/>
      <c r="C148" s="39"/>
      <c r="D148" s="201" t="s">
        <v>4151</v>
      </c>
      <c r="E148" s="39"/>
      <c r="F148" s="261" t="s">
        <v>7260</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4151</v>
      </c>
      <c r="AU148" s="20" t="s">
        <v>82</v>
      </c>
    </row>
    <row r="149" spans="1:65" s="12" customFormat="1" ht="25.9" customHeight="1">
      <c r="B149" s="165"/>
      <c r="C149" s="166"/>
      <c r="D149" s="167" t="s">
        <v>73</v>
      </c>
      <c r="E149" s="168" t="s">
        <v>4376</v>
      </c>
      <c r="F149" s="168" t="s">
        <v>4567</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4550</v>
      </c>
      <c r="F150" s="183" t="s">
        <v>7232</v>
      </c>
      <c r="G150" s="184" t="s">
        <v>4138</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1168</v>
      </c>
    </row>
    <row r="151" spans="1:65" s="2" customFormat="1" ht="19.5">
      <c r="A151" s="37"/>
      <c r="B151" s="38"/>
      <c r="C151" s="39"/>
      <c r="D151" s="201" t="s">
        <v>4151</v>
      </c>
      <c r="E151" s="39"/>
      <c r="F151" s="261" t="s">
        <v>7233</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4151</v>
      </c>
      <c r="AU151" s="20" t="s">
        <v>82</v>
      </c>
    </row>
    <row r="152" spans="1:65" s="2" customFormat="1" ht="16.5" customHeight="1">
      <c r="A152" s="37"/>
      <c r="B152" s="38"/>
      <c r="C152" s="181" t="s">
        <v>380</v>
      </c>
      <c r="D152" s="181" t="s">
        <v>199</v>
      </c>
      <c r="E152" s="182" t="s">
        <v>4553</v>
      </c>
      <c r="F152" s="183" t="s">
        <v>7234</v>
      </c>
      <c r="G152" s="184" t="s">
        <v>4365</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1183</v>
      </c>
    </row>
    <row r="153" spans="1:65" s="2" customFormat="1" ht="19.5">
      <c r="A153" s="37"/>
      <c r="B153" s="38"/>
      <c r="C153" s="39"/>
      <c r="D153" s="201" t="s">
        <v>4151</v>
      </c>
      <c r="E153" s="39"/>
      <c r="F153" s="261" t="s">
        <v>7235</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4151</v>
      </c>
      <c r="AU153" s="20" t="s">
        <v>82</v>
      </c>
    </row>
    <row r="154" spans="1:65" s="2" customFormat="1" ht="16.5" customHeight="1">
      <c r="A154" s="37"/>
      <c r="B154" s="38"/>
      <c r="C154" s="181" t="s">
        <v>385</v>
      </c>
      <c r="D154" s="181" t="s">
        <v>199</v>
      </c>
      <c r="E154" s="182" t="s">
        <v>7242</v>
      </c>
      <c r="F154" s="183" t="s">
        <v>5199</v>
      </c>
      <c r="G154" s="184" t="s">
        <v>4365</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1205</v>
      </c>
    </row>
    <row r="155" spans="1:65" s="2" customFormat="1" ht="16.5" customHeight="1">
      <c r="A155" s="37"/>
      <c r="B155" s="38"/>
      <c r="C155" s="181" t="s">
        <v>390</v>
      </c>
      <c r="D155" s="181" t="s">
        <v>199</v>
      </c>
      <c r="E155" s="182" t="s">
        <v>7243</v>
      </c>
      <c r="F155" s="183" t="s">
        <v>7244</v>
      </c>
      <c r="G155" s="184" t="s">
        <v>4365</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1223</v>
      </c>
    </row>
    <row r="156" spans="1:65" s="2" customFormat="1" ht="16.5" customHeight="1">
      <c r="A156" s="37"/>
      <c r="B156" s="38"/>
      <c r="C156" s="181" t="s">
        <v>395</v>
      </c>
      <c r="D156" s="181" t="s">
        <v>199</v>
      </c>
      <c r="E156" s="182" t="s">
        <v>7245</v>
      </c>
      <c r="F156" s="183" t="s">
        <v>7246</v>
      </c>
      <c r="G156" s="184" t="s">
        <v>7247</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1234</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KLgI0jYrU4OPWJNWY4UIjaq7IfY9GXLM7KqPMMuijjcbPxM8f5kcTVIyfMHF4r7AhUjLtFuUmnSGUfsvqNd/9A==" saltValue="n7vGXZCcg4t0+HGD+yF/zgyJHDJKh/jaA5rrhm14oZw/yVuva6zNd7UpEI+PTT4ZV2hDZNgPdAPj2dzmtlfkhg=="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7261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6. 3. 2025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7262</v>
      </c>
      <c r="F87" s="183" t="s">
        <v>7263</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7264</v>
      </c>
    </row>
    <row r="88" spans="1:65" s="2" customFormat="1" ht="11.25">
      <c r="A88" s="37"/>
      <c r="B88" s="38"/>
      <c r="C88" s="39"/>
      <c r="D88" s="194" t="s">
        <v>206</v>
      </c>
      <c r="E88" s="39"/>
      <c r="F88" s="195" t="s">
        <v>7265</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7266</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7267</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7268</v>
      </c>
      <c r="F92" s="183" t="s">
        <v>7269</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7270</v>
      </c>
    </row>
    <row r="93" spans="1:65" s="2" customFormat="1" ht="11.25">
      <c r="A93" s="37"/>
      <c r="B93" s="38"/>
      <c r="C93" s="39"/>
      <c r="D93" s="194" t="s">
        <v>206</v>
      </c>
      <c r="E93" s="39"/>
      <c r="F93" s="195" t="s">
        <v>7271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7272</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7273</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7274</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7275</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7276</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7277</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7278</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7279</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665</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7280</v>
      </c>
      <c r="F107" s="183" t="s">
        <v>7281</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7282</v>
      </c>
    </row>
    <row r="108" spans="1:65" s="2" customFormat="1" ht="11.25">
      <c r="A108" s="37"/>
      <c r="B108" s="38"/>
      <c r="C108" s="39"/>
      <c r="D108" s="194" t="s">
        <v>206</v>
      </c>
      <c r="E108" s="39"/>
      <c r="F108" s="195" t="s">
        <v>7283</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7272</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7284</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781</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7285</v>
      </c>
      <c r="F112" s="183" t="s">
        <v>7286</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7287</v>
      </c>
    </row>
    <row r="113" spans="1:65" s="2" customFormat="1" ht="11.25">
      <c r="A113" s="37"/>
      <c r="B113" s="38"/>
      <c r="C113" s="39"/>
      <c r="D113" s="194" t="s">
        <v>206</v>
      </c>
      <c r="E113" s="39"/>
      <c r="F113" s="195" t="s">
        <v>7288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7289</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7290</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7291</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7292</v>
      </c>
      <c r="F118" s="249" t="s">
        <v>7293</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7294</v>
      </c>
    </row>
    <row r="119" spans="1:65" s="2" customFormat="1" ht="16.5" customHeight="1">
      <c r="A119" s="37"/>
      <c r="B119" s="38"/>
      <c r="C119" s="247" t="s">
        <v>253</v>
      </c>
      <c r="D119" s="247" t="s">
        <v>519</v>
      </c>
      <c r="E119" s="248" t="s">
        <v>7295</v>
      </c>
      <c r="F119" s="249" t="s">
        <v>7296</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7297</v>
      </c>
    </row>
    <row r="120" spans="1:65" s="2" customFormat="1" ht="16.5" customHeight="1">
      <c r="A120" s="37"/>
      <c r="B120" s="38"/>
      <c r="C120" s="247" t="s">
        <v>258</v>
      </c>
      <c r="D120" s="247" t="s">
        <v>519</v>
      </c>
      <c r="E120" s="248" t="s">
        <v>7298</v>
      </c>
      <c r="F120" s="249" t="s">
        <v>7299</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7300</v>
      </c>
    </row>
    <row r="121" spans="1:65" s="2" customFormat="1" ht="16.5" customHeight="1">
      <c r="A121" s="37"/>
      <c r="B121" s="38"/>
      <c r="C121" s="181" t="s">
        <v>8</v>
      </c>
      <c r="D121" s="181" t="s">
        <v>199</v>
      </c>
      <c r="E121" s="182" t="s">
        <v>7301</v>
      </c>
      <c r="F121" s="183" t="s">
        <v>7302</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7303</v>
      </c>
    </row>
    <row r="122" spans="1:65" s="2" customFormat="1" ht="11.25">
      <c r="A122" s="37"/>
      <c r="B122" s="38"/>
      <c r="C122" s="39"/>
      <c r="D122" s="194" t="s">
        <v>206</v>
      </c>
      <c r="E122" s="39"/>
      <c r="F122" s="195" t="s">
        <v>7304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2927</v>
      </c>
      <c r="F123" s="249" t="s">
        <v>7305</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7306</v>
      </c>
    </row>
    <row r="124" spans="1:65" s="2" customFormat="1" ht="16.5" customHeight="1">
      <c r="A124" s="37"/>
      <c r="B124" s="38"/>
      <c r="C124" s="247" t="s">
        <v>273</v>
      </c>
      <c r="D124" s="247" t="s">
        <v>519</v>
      </c>
      <c r="E124" s="248" t="s">
        <v>3743</v>
      </c>
      <c r="F124" s="249" t="s">
        <v>7307</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7308</v>
      </c>
    </row>
    <row r="125" spans="1:65" s="2" customFormat="1" ht="16.5" customHeight="1">
      <c r="A125" s="37"/>
      <c r="B125" s="38"/>
      <c r="C125" s="181" t="s">
        <v>278</v>
      </c>
      <c r="D125" s="181" t="s">
        <v>199</v>
      </c>
      <c r="E125" s="182" t="s">
        <v>7309</v>
      </c>
      <c r="F125" s="183" t="s">
        <v>7310</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7311</v>
      </c>
    </row>
    <row r="126" spans="1:65" s="2" customFormat="1" ht="11.25">
      <c r="A126" s="37"/>
      <c r="B126" s="38"/>
      <c r="C126" s="39"/>
      <c r="D126" s="194" t="s">
        <v>206</v>
      </c>
      <c r="E126" s="39"/>
      <c r="F126" s="195" t="s">
        <v>7312</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7313</v>
      </c>
      <c r="F127" s="249" t="s">
        <v>7314</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7315</v>
      </c>
    </row>
    <row r="128" spans="1:65" s="2" customFormat="1" ht="21.75" customHeight="1">
      <c r="A128" s="37"/>
      <c r="B128" s="38"/>
      <c r="C128" s="247" t="s">
        <v>288</v>
      </c>
      <c r="D128" s="247" t="s">
        <v>519</v>
      </c>
      <c r="E128" s="248" t="s">
        <v>7316</v>
      </c>
      <c r="F128" s="249" t="s">
        <v>7317</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7318</v>
      </c>
    </row>
    <row r="129" spans="1:65" s="2" customFormat="1" ht="16.5" customHeight="1">
      <c r="A129" s="37"/>
      <c r="B129" s="38"/>
      <c r="C129" s="247" t="s">
        <v>293</v>
      </c>
      <c r="D129" s="247" t="s">
        <v>519</v>
      </c>
      <c r="E129" s="248" t="s">
        <v>7319</v>
      </c>
      <c r="F129" s="249" t="s">
        <v>7320</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7321</v>
      </c>
    </row>
    <row r="130" spans="1:65" s="2" customFormat="1" ht="24.2" customHeight="1">
      <c r="A130" s="37"/>
      <c r="B130" s="38"/>
      <c r="C130" s="181" t="s">
        <v>298</v>
      </c>
      <c r="D130" s="181" t="s">
        <v>199</v>
      </c>
      <c r="E130" s="182" t="s">
        <v>7322</v>
      </c>
      <c r="F130" s="183" t="s">
        <v>7323</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7324</v>
      </c>
    </row>
    <row r="131" spans="1:65" s="2" customFormat="1" ht="11.25">
      <c r="A131" s="37"/>
      <c r="B131" s="38"/>
      <c r="C131" s="39"/>
      <c r="D131" s="194" t="s">
        <v>206</v>
      </c>
      <c r="E131" s="39"/>
      <c r="F131" s="195" t="s">
        <v>7325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7326</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7327</v>
      </c>
      <c r="F133" s="249" t="s">
        <v>7328</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7329</v>
      </c>
    </row>
    <row r="134" spans="1:65" s="13" customFormat="1" ht="11.25">
      <c r="B134" s="199"/>
      <c r="C134" s="200"/>
      <c r="D134" s="201" t="s">
        <v>213</v>
      </c>
      <c r="E134" s="200"/>
      <c r="F134" s="203" t="s">
        <v>7330</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7331</v>
      </c>
      <c r="F135" s="183" t="s">
        <v>7332</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7333</v>
      </c>
    </row>
    <row r="136" spans="1:65" s="2" customFormat="1" ht="11.25">
      <c r="A136" s="37"/>
      <c r="B136" s="38"/>
      <c r="C136" s="39"/>
      <c r="D136" s="194" t="s">
        <v>206</v>
      </c>
      <c r="E136" s="39"/>
      <c r="F136" s="195" t="s">
        <v>7334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7335</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3572</v>
      </c>
      <c r="F138" s="249" t="s">
        <v>7336</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7337</v>
      </c>
    </row>
    <row r="139" spans="1:65" s="2" customFormat="1" ht="16.5" customHeight="1">
      <c r="A139" s="37"/>
      <c r="B139" s="38"/>
      <c r="C139" s="181" t="s">
        <v>317</v>
      </c>
      <c r="D139" s="181" t="s">
        <v>199</v>
      </c>
      <c r="E139" s="182" t="s">
        <v>7338</v>
      </c>
      <c r="F139" s="183" t="s">
        <v>7339</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7340</v>
      </c>
    </row>
    <row r="140" spans="1:65" s="2" customFormat="1" ht="11.25">
      <c r="A140" s="37"/>
      <c r="B140" s="38"/>
      <c r="C140" s="39"/>
      <c r="D140" s="194" t="s">
        <v>206</v>
      </c>
      <c r="E140" s="39"/>
      <c r="F140" s="195" t="s">
        <v>7341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2914</v>
      </c>
      <c r="F141" s="249" t="s">
        <v>7342</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7343</v>
      </c>
    </row>
    <row r="142" spans="1:65" s="2" customFormat="1" ht="16.5" customHeight="1">
      <c r="A142" s="37"/>
      <c r="B142" s="38"/>
      <c r="C142" s="181" t="s">
        <v>327</v>
      </c>
      <c r="D142" s="181" t="s">
        <v>199</v>
      </c>
      <c r="E142" s="182" t="s">
        <v>7344</v>
      </c>
      <c r="F142" s="183" t="s">
        <v>7345</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7346</v>
      </c>
    </row>
    <row r="143" spans="1:65" s="2" customFormat="1" ht="11.25">
      <c r="A143" s="37"/>
      <c r="B143" s="38"/>
      <c r="C143" s="39"/>
      <c r="D143" s="194" t="s">
        <v>206</v>
      </c>
      <c r="E143" s="39"/>
      <c r="F143" s="195" t="s">
        <v>7347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7348</v>
      </c>
      <c r="F144" s="249" t="s">
        <v>7349</v>
      </c>
      <c r="G144" s="250" t="s">
        <v>3161</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7350</v>
      </c>
    </row>
    <row r="145" spans="1:65" s="12" customFormat="1" ht="22.9" customHeight="1">
      <c r="B145" s="165"/>
      <c r="C145" s="166"/>
      <c r="D145" s="167" t="s">
        <v>73</v>
      </c>
      <c r="E145" s="179" t="s">
        <v>2181</v>
      </c>
      <c r="F145" s="179" t="s">
        <v>2182</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7351</v>
      </c>
      <c r="F146" s="183" t="s">
        <v>7352</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7353</v>
      </c>
    </row>
    <row r="147" spans="1:65" s="2" customFormat="1" ht="11.25">
      <c r="A147" s="37"/>
      <c r="B147" s="38"/>
      <c r="C147" s="39"/>
      <c r="D147" s="194" t="s">
        <v>206</v>
      </c>
      <c r="E147" s="39"/>
      <c r="F147" s="195" t="s">
        <v>7354</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RfssaGWGCLZnIldAj3T8czqxfCAwHa/aW0oHZPjYlWgwgA0g6ePj30ZKD0xcWCjpdsdlMLkOmCg57Mu5wSmFCA==" saltValue="idvWvD+as9AR8AM5BA+bR4wILTQTmAqZqRLruA0x4ZpUDVWLA3zgfOT99VtKJM//LpzwarUFmeOrq/aXqloCcQ=="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7355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6. 3. 2025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7356</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7357</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7358</v>
      </c>
      <c r="F87" s="183" t="s">
        <v>7359</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7360</v>
      </c>
    </row>
    <row r="88" spans="1:65" s="2" customFormat="1" ht="11.25">
      <c r="A88" s="37"/>
      <c r="B88" s="38"/>
      <c r="C88" s="39"/>
      <c r="D88" s="194" t="s">
        <v>206</v>
      </c>
      <c r="E88" s="39"/>
      <c r="F88" s="195" t="s">
        <v>7361</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7362</v>
      </c>
      <c r="F89" s="183" t="s">
        <v>7363</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7364</v>
      </c>
    </row>
    <row r="90" spans="1:65" s="2" customFormat="1" ht="11.25">
      <c r="A90" s="37"/>
      <c r="B90" s="38"/>
      <c r="C90" s="39"/>
      <c r="D90" s="194" t="s">
        <v>206</v>
      </c>
      <c r="E90" s="39"/>
      <c r="F90" s="195" t="s">
        <v>7365</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7366</v>
      </c>
      <c r="F91" s="183" t="s">
        <v>7367</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7368</v>
      </c>
    </row>
    <row r="92" spans="1:65" s="2" customFormat="1" ht="11.25">
      <c r="A92" s="37"/>
      <c r="B92" s="38"/>
      <c r="C92" s="39"/>
      <c r="D92" s="194" t="s">
        <v>206</v>
      </c>
      <c r="E92" s="39"/>
      <c r="F92" s="195" t="s">
        <v>7369</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7370</v>
      </c>
      <c r="F93" s="249" t="s">
        <v>7371</v>
      </c>
      <c r="G93" s="250" t="s">
        <v>3476</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7372</v>
      </c>
    </row>
    <row r="94" spans="1:65" s="13" customFormat="1" ht="11.25">
      <c r="B94" s="199"/>
      <c r="C94" s="200"/>
      <c r="D94" s="201" t="s">
        <v>213</v>
      </c>
      <c r="E94" s="200"/>
      <c r="F94" s="203" t="s">
        <v>7373</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7374</v>
      </c>
      <c r="F95" s="183" t="s">
        <v>7375</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7376</v>
      </c>
    </row>
    <row r="96" spans="1:65" s="2" customFormat="1" ht="11.25">
      <c r="A96" s="37"/>
      <c r="B96" s="38"/>
      <c r="C96" s="39"/>
      <c r="D96" s="194" t="s">
        <v>206</v>
      </c>
      <c r="E96" s="39"/>
      <c r="F96" s="195" t="s">
        <v>7377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7378</v>
      </c>
      <c r="F97" s="183" t="s">
        <v>7379</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7380</v>
      </c>
    </row>
    <row r="98" spans="1:65" s="2" customFormat="1" ht="11.25">
      <c r="A98" s="37"/>
      <c r="B98" s="38"/>
      <c r="C98" s="39"/>
      <c r="D98" s="194" t="s">
        <v>206</v>
      </c>
      <c r="E98" s="39"/>
      <c r="F98" s="195" t="s">
        <v>7381</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7382</v>
      </c>
      <c r="F99" s="183" t="s">
        <v>7383</v>
      </c>
      <c r="G99" s="184" t="s">
        <v>428</v>
      </c>
      <c r="H99" s="185">
        <v>4.2000000000000003E-2</v>
      </c>
      <c r="I99" s="186"/>
      <c r="J99" s="187">
        <f>ROUND(I99*H99,2)</f>
        <v>0</v>
      </c>
      <c r="K99" s="183" t="s">
        <v>7384</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7385</v>
      </c>
    </row>
    <row r="100" spans="1:65" s="2" customFormat="1" ht="11.25">
      <c r="A100" s="37"/>
      <c r="B100" s="38"/>
      <c r="C100" s="39"/>
      <c r="D100" s="194" t="s">
        <v>206</v>
      </c>
      <c r="E100" s="39"/>
      <c r="F100" s="195" t="s">
        <v>7386</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7387</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7388</v>
      </c>
      <c r="F103" s="249" t="s">
        <v>7389</v>
      </c>
      <c r="G103" s="250" t="s">
        <v>3476</v>
      </c>
      <c r="H103" s="251">
        <v>42</v>
      </c>
      <c r="I103" s="252"/>
      <c r="J103" s="253">
        <f>ROUND(I103*H103,2)</f>
        <v>0</v>
      </c>
      <c r="K103" s="249" t="s">
        <v>7384</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7390</v>
      </c>
    </row>
    <row r="104" spans="1:65" s="13" customFormat="1" ht="11.25">
      <c r="B104" s="199"/>
      <c r="C104" s="200"/>
      <c r="D104" s="201" t="s">
        <v>213</v>
      </c>
      <c r="E104" s="200"/>
      <c r="F104" s="203" t="s">
        <v>7391</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7392</v>
      </c>
      <c r="F105" s="183" t="s">
        <v>7393</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7394</v>
      </c>
    </row>
    <row r="106" spans="1:65" s="2" customFormat="1" ht="11.25">
      <c r="A106" s="37"/>
      <c r="B106" s="38"/>
      <c r="C106" s="39"/>
      <c r="D106" s="194" t="s">
        <v>206</v>
      </c>
      <c r="E106" s="39"/>
      <c r="F106" s="195" t="s">
        <v>7395</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7396</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7397</v>
      </c>
      <c r="F108" s="183" t="s">
        <v>7398</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7399</v>
      </c>
    </row>
    <row r="109" spans="1:65" s="2" customFormat="1" ht="11.25">
      <c r="A109" s="37"/>
      <c r="B109" s="38"/>
      <c r="C109" s="39"/>
      <c r="D109" s="194" t="s">
        <v>206</v>
      </c>
      <c r="E109" s="39"/>
      <c r="F109" s="195" t="s">
        <v>7400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7401</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7402</v>
      </c>
      <c r="F111" s="183" t="s">
        <v>7403</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7404</v>
      </c>
    </row>
    <row r="112" spans="1:65" s="2" customFormat="1" ht="11.25">
      <c r="A112" s="37"/>
      <c r="B112" s="38"/>
      <c r="C112" s="39"/>
      <c r="D112" s="194" t="s">
        <v>206</v>
      </c>
      <c r="E112" s="39"/>
      <c r="F112" s="195" t="s">
        <v>7405</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7406</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cDOitPhRCANX/4KaeIVG/VuUp3NcxS8hFKxnb5JUxUXjUTx1J80uoHl+hngNLrICqEmv7onTgP+Hl3cufZbAzw==" saltValue="eSog5Y6oQx/iRy8+pN4do/veMJtSlar5vWt9U/En4/F1reimhT7v7T5npKUzL+tAgy6XEGSpCkBklNbURMDM5Q=="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7407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7408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7409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7410</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6. 3. 2025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7411</v>
      </c>
      <c r="F89" s="183" t="s">
        <v>7412</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7413</v>
      </c>
    </row>
    <row r="90" spans="1:65" s="2" customFormat="1" ht="16.5" customHeight="1">
      <c r="A90" s="37"/>
      <c r="B90" s="38"/>
      <c r="C90" s="181" t="s">
        <v>84</v>
      </c>
      <c r="D90" s="181" t="s">
        <v>199</v>
      </c>
      <c r="E90" s="182" t="s">
        <v>7414</v>
      </c>
      <c r="F90" s="183" t="s">
        <v>7415</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7416</v>
      </c>
    </row>
    <row r="91" spans="1:65" s="2" customFormat="1" ht="24.2" customHeight="1">
      <c r="A91" s="37"/>
      <c r="B91" s="38"/>
      <c r="C91" s="181" t="s">
        <v>160</v>
      </c>
      <c r="D91" s="181" t="s">
        <v>199</v>
      </c>
      <c r="E91" s="182" t="s">
        <v>7417</v>
      </c>
      <c r="F91" s="183" t="s">
        <v>7418</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7419</v>
      </c>
    </row>
    <row r="92" spans="1:65" s="13" customFormat="1" ht="11.25">
      <c r="B92" s="199"/>
      <c r="C92" s="200"/>
      <c r="D92" s="201" t="s">
        <v>213</v>
      </c>
      <c r="E92" s="202" t="s">
        <v>28</v>
      </c>
      <c r="F92" s="203" t="s">
        <v>7420</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7421</v>
      </c>
      <c r="F94" s="183" t="s">
        <v>7422</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7423</v>
      </c>
    </row>
    <row r="95" spans="1:65" s="15" customFormat="1" ht="11.25">
      <c r="B95" s="222"/>
      <c r="C95" s="223"/>
      <c r="D95" s="201" t="s">
        <v>213</v>
      </c>
      <c r="E95" s="224" t="s">
        <v>28</v>
      </c>
      <c r="F95" s="225" t="s">
        <v>7424</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7425</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7426</v>
      </c>
      <c r="F97" s="183" t="s">
        <v>7427</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7428</v>
      </c>
    </row>
    <row r="98" spans="1:65" s="13" customFormat="1" ht="11.25">
      <c r="B98" s="199"/>
      <c r="C98" s="200"/>
      <c r="D98" s="201" t="s">
        <v>213</v>
      </c>
      <c r="E98" s="202" t="s">
        <v>28</v>
      </c>
      <c r="F98" s="203" t="s">
        <v>7429</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7430</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7431</v>
      </c>
      <c r="F101" s="183" t="s">
        <v>7432</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7433</v>
      </c>
    </row>
    <row r="102" spans="1:65" s="13" customFormat="1" ht="11.25">
      <c r="B102" s="199"/>
      <c r="C102" s="200"/>
      <c r="D102" s="201" t="s">
        <v>213</v>
      </c>
      <c r="E102" s="202" t="s">
        <v>28</v>
      </c>
      <c r="F102" s="203" t="s">
        <v>7434</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7435</v>
      </c>
      <c r="F103" s="183" t="s">
        <v>7436</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7437</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7438</v>
      </c>
    </row>
    <row r="105" spans="1:65" s="13" customFormat="1" ht="11.25">
      <c r="B105" s="199"/>
      <c r="C105" s="200"/>
      <c r="D105" s="201" t="s">
        <v>213</v>
      </c>
      <c r="E105" s="202" t="s">
        <v>28</v>
      </c>
      <c r="F105" s="203" t="s">
        <v>7439</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7440</v>
      </c>
      <c r="F106" s="183" t="s">
        <v>7441</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7442</v>
      </c>
    </row>
    <row r="107" spans="1:65" s="13" customFormat="1" ht="11.25">
      <c r="B107" s="199"/>
      <c r="C107" s="200"/>
      <c r="D107" s="201" t="s">
        <v>213</v>
      </c>
      <c r="E107" s="202" t="s">
        <v>28</v>
      </c>
      <c r="F107" s="203" t="s">
        <v>7443</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7444</v>
      </c>
    </row>
    <row r="109" spans="1:65" s="2" customFormat="1" ht="24.2" customHeight="1">
      <c r="A109" s="37"/>
      <c r="B109" s="38"/>
      <c r="C109" s="181" t="s">
        <v>258</v>
      </c>
      <c r="D109" s="181" t="s">
        <v>199</v>
      </c>
      <c r="E109" s="182" t="s">
        <v>640</v>
      </c>
      <c r="F109" s="183" t="s">
        <v>641</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7445</v>
      </c>
    </row>
    <row r="110" spans="1:65" s="13" customFormat="1" ht="11.25">
      <c r="B110" s="199"/>
      <c r="C110" s="200"/>
      <c r="D110" s="201" t="s">
        <v>213</v>
      </c>
      <c r="E110" s="202" t="s">
        <v>28</v>
      </c>
      <c r="F110" s="203" t="s">
        <v>7446</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7447</v>
      </c>
      <c r="F111" s="183" t="s">
        <v>7448</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7449</v>
      </c>
    </row>
    <row r="112" spans="1:65" s="13" customFormat="1" ht="11.25">
      <c r="B112" s="199"/>
      <c r="C112" s="200"/>
      <c r="D112" s="201" t="s">
        <v>213</v>
      </c>
      <c r="E112" s="202" t="s">
        <v>28</v>
      </c>
      <c r="F112" s="203" t="s">
        <v>7450</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7451</v>
      </c>
      <c r="F113" s="249" t="s">
        <v>7452</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7453</v>
      </c>
    </row>
    <row r="114" spans="1:65" s="2" customFormat="1" ht="24.2" customHeight="1">
      <c r="A114" s="37"/>
      <c r="B114" s="38"/>
      <c r="C114" s="181" t="s">
        <v>273</v>
      </c>
      <c r="D114" s="181" t="s">
        <v>199</v>
      </c>
      <c r="E114" s="182" t="s">
        <v>7454</v>
      </c>
      <c r="F114" s="183" t="s">
        <v>7455</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7456</v>
      </c>
    </row>
    <row r="115" spans="1:65" s="2" customFormat="1" ht="24.2" customHeight="1">
      <c r="A115" s="37"/>
      <c r="B115" s="38"/>
      <c r="C115" s="181" t="s">
        <v>278</v>
      </c>
      <c r="D115" s="181" t="s">
        <v>199</v>
      </c>
      <c r="E115" s="182" t="s">
        <v>7366</v>
      </c>
      <c r="F115" s="183" t="s">
        <v>7367</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7457</v>
      </c>
    </row>
    <row r="116" spans="1:65" s="2" customFormat="1" ht="16.5" customHeight="1">
      <c r="A116" s="37"/>
      <c r="B116" s="38"/>
      <c r="C116" s="247" t="s">
        <v>283</v>
      </c>
      <c r="D116" s="247" t="s">
        <v>519</v>
      </c>
      <c r="E116" s="248" t="s">
        <v>7370</v>
      </c>
      <c r="F116" s="249" t="s">
        <v>7371</v>
      </c>
      <c r="G116" s="250" t="s">
        <v>3476</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7458</v>
      </c>
    </row>
    <row r="117" spans="1:65" s="13" customFormat="1" ht="11.25">
      <c r="B117" s="199"/>
      <c r="C117" s="200"/>
      <c r="D117" s="201" t="s">
        <v>213</v>
      </c>
      <c r="E117" s="202" t="s">
        <v>28</v>
      </c>
      <c r="F117" s="203" t="s">
        <v>7459</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7460</v>
      </c>
      <c r="F118" s="183" t="s">
        <v>7461</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7462</v>
      </c>
    </row>
    <row r="119" spans="1:65" s="12" customFormat="1" ht="22.9" customHeight="1">
      <c r="B119" s="165"/>
      <c r="C119" s="166"/>
      <c r="D119" s="167" t="s">
        <v>73</v>
      </c>
      <c r="E119" s="179" t="s">
        <v>84</v>
      </c>
      <c r="F119" s="179" t="s">
        <v>665</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7463</v>
      </c>
      <c r="F120" s="183" t="s">
        <v>7464</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7465</v>
      </c>
    </row>
    <row r="121" spans="1:65" s="2" customFormat="1" ht="16.5" customHeight="1">
      <c r="A121" s="37"/>
      <c r="B121" s="38"/>
      <c r="C121" s="247" t="s">
        <v>298</v>
      </c>
      <c r="D121" s="247" t="s">
        <v>519</v>
      </c>
      <c r="E121" s="248" t="s">
        <v>7466</v>
      </c>
      <c r="F121" s="249" t="s">
        <v>7467</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7468</v>
      </c>
    </row>
    <row r="122" spans="1:65" s="2" customFormat="1" ht="24.2" customHeight="1">
      <c r="A122" s="37"/>
      <c r="B122" s="38"/>
      <c r="C122" s="181" t="s">
        <v>303</v>
      </c>
      <c r="D122" s="181" t="s">
        <v>199</v>
      </c>
      <c r="E122" s="182" t="s">
        <v>7469</v>
      </c>
      <c r="F122" s="183" t="s">
        <v>7470</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7471</v>
      </c>
    </row>
    <row r="123" spans="1:65" s="13" customFormat="1" ht="11.25">
      <c r="B123" s="199"/>
      <c r="C123" s="200"/>
      <c r="D123" s="201" t="s">
        <v>213</v>
      </c>
      <c r="E123" s="202" t="s">
        <v>28</v>
      </c>
      <c r="F123" s="203" t="s">
        <v>7472</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7473</v>
      </c>
      <c r="F125" s="183" t="s">
        <v>7474</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7475</v>
      </c>
    </row>
    <row r="126" spans="1:65" s="13" customFormat="1" ht="11.25">
      <c r="B126" s="199"/>
      <c r="C126" s="200"/>
      <c r="D126" s="201" t="s">
        <v>213</v>
      </c>
      <c r="E126" s="202" t="s">
        <v>28</v>
      </c>
      <c r="F126" s="203" t="s">
        <v>7476</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7477</v>
      </c>
      <c r="F128" s="183" t="s">
        <v>7478</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7479</v>
      </c>
    </row>
    <row r="129" spans="1:65" s="12" customFormat="1" ht="22.9" customHeight="1">
      <c r="B129" s="165"/>
      <c r="C129" s="166"/>
      <c r="D129" s="167" t="s">
        <v>73</v>
      </c>
      <c r="E129" s="179" t="s">
        <v>204</v>
      </c>
      <c r="F129" s="179" t="s">
        <v>1014</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7480</v>
      </c>
      <c r="F130" s="183" t="s">
        <v>7481</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7482</v>
      </c>
    </row>
    <row r="131" spans="1:65" s="13" customFormat="1" ht="11.25">
      <c r="B131" s="199"/>
      <c r="C131" s="200"/>
      <c r="D131" s="201" t="s">
        <v>213</v>
      </c>
      <c r="E131" s="202" t="s">
        <v>28</v>
      </c>
      <c r="F131" s="203" t="s">
        <v>7483</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7484</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7485</v>
      </c>
      <c r="F133" s="183" t="s">
        <v>7486</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7487</v>
      </c>
    </row>
    <row r="134" spans="1:65" s="2" customFormat="1" ht="16.5" customHeight="1">
      <c r="A134" s="37"/>
      <c r="B134" s="38"/>
      <c r="C134" s="247" t="s">
        <v>327</v>
      </c>
      <c r="D134" s="247" t="s">
        <v>519</v>
      </c>
      <c r="E134" s="248" t="s">
        <v>7488</v>
      </c>
      <c r="F134" s="249" t="s">
        <v>7489</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7490</v>
      </c>
    </row>
    <row r="135" spans="1:65" s="13" customFormat="1" ht="11.25">
      <c r="B135" s="199"/>
      <c r="C135" s="200"/>
      <c r="D135" s="201" t="s">
        <v>213</v>
      </c>
      <c r="E135" s="202" t="s">
        <v>28</v>
      </c>
      <c r="F135" s="203" t="s">
        <v>7491</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7492</v>
      </c>
      <c r="F136" s="183" t="s">
        <v>7493</v>
      </c>
      <c r="G136" s="184" t="s">
        <v>7494</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7495</v>
      </c>
    </row>
    <row r="137" spans="1:65" s="2" customFormat="1" ht="16.5" customHeight="1">
      <c r="A137" s="37"/>
      <c r="B137" s="38"/>
      <c r="C137" s="247" t="s">
        <v>337</v>
      </c>
      <c r="D137" s="247" t="s">
        <v>519</v>
      </c>
      <c r="E137" s="248" t="s">
        <v>7496</v>
      </c>
      <c r="F137" s="249" t="s">
        <v>7497</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7498</v>
      </c>
    </row>
    <row r="138" spans="1:65" s="2" customFormat="1" ht="16.5" customHeight="1">
      <c r="A138" s="37"/>
      <c r="B138" s="38"/>
      <c r="C138" s="181" t="s">
        <v>343</v>
      </c>
      <c r="D138" s="181" t="s">
        <v>199</v>
      </c>
      <c r="E138" s="182" t="s">
        <v>7499</v>
      </c>
      <c r="F138" s="183" t="s">
        <v>7500</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7501</v>
      </c>
    </row>
    <row r="139" spans="1:65" s="2" customFormat="1" ht="16.5" customHeight="1">
      <c r="A139" s="37"/>
      <c r="B139" s="38"/>
      <c r="C139" s="181" t="s">
        <v>348</v>
      </c>
      <c r="D139" s="181" t="s">
        <v>199</v>
      </c>
      <c r="E139" s="182" t="s">
        <v>7502</v>
      </c>
      <c r="F139" s="183" t="s">
        <v>7503</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7504</v>
      </c>
    </row>
    <row r="140" spans="1:65" s="2" customFormat="1" ht="24.2" customHeight="1">
      <c r="A140" s="37"/>
      <c r="B140" s="38"/>
      <c r="C140" s="181" t="s">
        <v>354</v>
      </c>
      <c r="D140" s="181" t="s">
        <v>199</v>
      </c>
      <c r="E140" s="182" t="s">
        <v>7505</v>
      </c>
      <c r="F140" s="183" t="s">
        <v>7506</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7507</v>
      </c>
    </row>
    <row r="141" spans="1:65" s="2" customFormat="1" ht="24.2" customHeight="1">
      <c r="A141" s="37"/>
      <c r="B141" s="38"/>
      <c r="C141" s="181" t="s">
        <v>360</v>
      </c>
      <c r="D141" s="181" t="s">
        <v>199</v>
      </c>
      <c r="E141" s="182" t="s">
        <v>7508</v>
      </c>
      <c r="F141" s="183" t="s">
        <v>7509</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7510</v>
      </c>
    </row>
    <row r="142" spans="1:65" s="2" customFormat="1" ht="24.2" customHeight="1">
      <c r="A142" s="37"/>
      <c r="B142" s="38"/>
      <c r="C142" s="181" t="s">
        <v>365</v>
      </c>
      <c r="D142" s="181" t="s">
        <v>199</v>
      </c>
      <c r="E142" s="182" t="s">
        <v>7511</v>
      </c>
      <c r="F142" s="183" t="s">
        <v>7512</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7513</v>
      </c>
    </row>
    <row r="143" spans="1:65" s="2" customFormat="1" ht="24.2" customHeight="1">
      <c r="A143" s="37"/>
      <c r="B143" s="38"/>
      <c r="C143" s="181" t="s">
        <v>370</v>
      </c>
      <c r="D143" s="181" t="s">
        <v>199</v>
      </c>
      <c r="E143" s="182" t="s">
        <v>7514</v>
      </c>
      <c r="F143" s="183" t="s">
        <v>7515</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7516</v>
      </c>
    </row>
    <row r="144" spans="1:65" s="2" customFormat="1" ht="16.5" customHeight="1">
      <c r="A144" s="37"/>
      <c r="B144" s="38"/>
      <c r="C144" s="181" t="s">
        <v>375</v>
      </c>
      <c r="D144" s="181" t="s">
        <v>199</v>
      </c>
      <c r="E144" s="182" t="s">
        <v>7517</v>
      </c>
      <c r="F144" s="183" t="s">
        <v>7518</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7519</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7520</v>
      </c>
      <c r="F146" s="183" t="s">
        <v>7521</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7522</v>
      </c>
    </row>
    <row r="147" spans="1:65" s="12" customFormat="1" ht="22.9" customHeight="1">
      <c r="B147" s="165"/>
      <c r="C147" s="166"/>
      <c r="D147" s="167" t="s">
        <v>73</v>
      </c>
      <c r="E147" s="179" t="s">
        <v>2181</v>
      </c>
      <c r="F147" s="179" t="s">
        <v>2182</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7523</v>
      </c>
      <c r="F148" s="183" t="s">
        <v>7524</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7525</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RYApd/f2CT0NjwlW6BoCn6mxM8ViHNrgQXBk0pi7cwzxp+5ms2PokySA9zdBNIgyNrN135JnjTRXhnt+GCcfHQ==" saltValue="UOjXC64/PLIDj0B9BpZJIyQI4Vuza0wj9aykolqWd8KShB65CD/w1+6muaY8GxYtZZkYInJx9zsz+ARHquSVXg=="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7526</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7408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7409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7410</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6. 3. 2025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7527</v>
      </c>
      <c r="F88" s="183" t="s">
        <v>7528</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7529</v>
      </c>
    </row>
    <row r="89" spans="1:65" s="2" customFormat="1" ht="16.5" customHeight="1">
      <c r="A89" s="37"/>
      <c r="B89" s="38"/>
      <c r="C89" s="181" t="s">
        <v>84</v>
      </c>
      <c r="D89" s="181" t="s">
        <v>199</v>
      </c>
      <c r="E89" s="182" t="s">
        <v>7414</v>
      </c>
      <c r="F89" s="183" t="s">
        <v>7415</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7530</v>
      </c>
    </row>
    <row r="90" spans="1:65" s="2" customFormat="1" ht="24.2" customHeight="1">
      <c r="A90" s="37"/>
      <c r="B90" s="38"/>
      <c r="C90" s="181" t="s">
        <v>160</v>
      </c>
      <c r="D90" s="181" t="s">
        <v>199</v>
      </c>
      <c r="E90" s="182" t="s">
        <v>7417</v>
      </c>
      <c r="F90" s="183" t="s">
        <v>7418</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7531</v>
      </c>
    </row>
    <row r="91" spans="1:65" s="13" customFormat="1" ht="11.25">
      <c r="B91" s="199"/>
      <c r="C91" s="200"/>
      <c r="D91" s="201" t="s">
        <v>213</v>
      </c>
      <c r="E91" s="202" t="s">
        <v>28</v>
      </c>
      <c r="F91" s="203" t="s">
        <v>7532</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7421</v>
      </c>
      <c r="F93" s="183" t="s">
        <v>7422</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7533</v>
      </c>
    </row>
    <row r="94" spans="1:65" s="15" customFormat="1" ht="11.25">
      <c r="B94" s="222"/>
      <c r="C94" s="223"/>
      <c r="D94" s="201" t="s">
        <v>213</v>
      </c>
      <c r="E94" s="224" t="s">
        <v>28</v>
      </c>
      <c r="F94" s="225" t="s">
        <v>7534</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7535</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7536</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7426</v>
      </c>
      <c r="F98" s="183" t="s">
        <v>7427</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7537</v>
      </c>
    </row>
    <row r="99" spans="1:65" s="13" customFormat="1" ht="11.25">
      <c r="B99" s="199"/>
      <c r="C99" s="200"/>
      <c r="D99" s="201" t="s">
        <v>213</v>
      </c>
      <c r="E99" s="202" t="s">
        <v>28</v>
      </c>
      <c r="F99" s="203" t="s">
        <v>7538</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7539</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7540</v>
      </c>
      <c r="F102" s="183" t="s">
        <v>7541</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7542</v>
      </c>
    </row>
    <row r="103" spans="1:65" s="13" customFormat="1" ht="11.25">
      <c r="B103" s="199"/>
      <c r="C103" s="200"/>
      <c r="D103" s="201" t="s">
        <v>213</v>
      </c>
      <c r="E103" s="202" t="s">
        <v>28</v>
      </c>
      <c r="F103" s="203" t="s">
        <v>7543</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7544</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7431</v>
      </c>
      <c r="F106" s="183" t="s">
        <v>7432</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7545</v>
      </c>
    </row>
    <row r="107" spans="1:65" s="13" customFormat="1" ht="11.25">
      <c r="B107" s="199"/>
      <c r="C107" s="200"/>
      <c r="D107" s="201" t="s">
        <v>213</v>
      </c>
      <c r="E107" s="202" t="s">
        <v>28</v>
      </c>
      <c r="F107" s="203" t="s">
        <v>7546</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7547</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7548</v>
      </c>
      <c r="F110" s="183" t="s">
        <v>7549</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7550</v>
      </c>
    </row>
    <row r="111" spans="1:65" s="2" customFormat="1" ht="24.2" customHeight="1">
      <c r="A111" s="37"/>
      <c r="B111" s="38"/>
      <c r="C111" s="181" t="s">
        <v>248</v>
      </c>
      <c r="D111" s="181" t="s">
        <v>199</v>
      </c>
      <c r="E111" s="182" t="s">
        <v>7435</v>
      </c>
      <c r="F111" s="183" t="s">
        <v>7436</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7551</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7552</v>
      </c>
    </row>
    <row r="113" spans="1:65" s="13" customFormat="1" ht="11.25">
      <c r="B113" s="199"/>
      <c r="C113" s="200"/>
      <c r="D113" s="201" t="s">
        <v>213</v>
      </c>
      <c r="E113" s="202" t="s">
        <v>28</v>
      </c>
      <c r="F113" s="203" t="s">
        <v>7553</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7440</v>
      </c>
      <c r="F114" s="183" t="s">
        <v>7441</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7554</v>
      </c>
    </row>
    <row r="115" spans="1:65" s="13" customFormat="1" ht="11.25">
      <c r="B115" s="199"/>
      <c r="C115" s="200"/>
      <c r="D115" s="201" t="s">
        <v>213</v>
      </c>
      <c r="E115" s="202" t="s">
        <v>28</v>
      </c>
      <c r="F115" s="203" t="s">
        <v>7555</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7556</v>
      </c>
    </row>
    <row r="117" spans="1:65" s="2" customFormat="1" ht="24.2" customHeight="1">
      <c r="A117" s="37"/>
      <c r="B117" s="38"/>
      <c r="C117" s="181" t="s">
        <v>268</v>
      </c>
      <c r="D117" s="181" t="s">
        <v>199</v>
      </c>
      <c r="E117" s="182" t="s">
        <v>640</v>
      </c>
      <c r="F117" s="183" t="s">
        <v>641</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7557</v>
      </c>
    </row>
    <row r="118" spans="1:65" s="13" customFormat="1" ht="11.25">
      <c r="B118" s="199"/>
      <c r="C118" s="200"/>
      <c r="D118" s="201" t="s">
        <v>213</v>
      </c>
      <c r="E118" s="202" t="s">
        <v>28</v>
      </c>
      <c r="F118" s="203" t="s">
        <v>7558</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7447</v>
      </c>
      <c r="F119" s="183" t="s">
        <v>7448</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7559</v>
      </c>
    </row>
    <row r="120" spans="1:65" s="13" customFormat="1" ht="11.25">
      <c r="B120" s="199"/>
      <c r="C120" s="200"/>
      <c r="D120" s="201" t="s">
        <v>213</v>
      </c>
      <c r="E120" s="202" t="s">
        <v>28</v>
      </c>
      <c r="F120" s="203" t="s">
        <v>7560</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7451</v>
      </c>
      <c r="F121" s="249" t="s">
        <v>7452</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7561</v>
      </c>
    </row>
    <row r="122" spans="1:65" s="13" customFormat="1" ht="11.25">
      <c r="B122" s="199"/>
      <c r="C122" s="200"/>
      <c r="D122" s="201" t="s">
        <v>213</v>
      </c>
      <c r="E122" s="202" t="s">
        <v>28</v>
      </c>
      <c r="F122" s="203" t="s">
        <v>7562</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7454</v>
      </c>
      <c r="F123" s="183" t="s">
        <v>7455</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7563</v>
      </c>
    </row>
    <row r="124" spans="1:65" s="2" customFormat="1" ht="24.2" customHeight="1">
      <c r="A124" s="37"/>
      <c r="B124" s="38"/>
      <c r="C124" s="181" t="s">
        <v>288</v>
      </c>
      <c r="D124" s="181" t="s">
        <v>199</v>
      </c>
      <c r="E124" s="182" t="s">
        <v>7366</v>
      </c>
      <c r="F124" s="183" t="s">
        <v>7367</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7564</v>
      </c>
    </row>
    <row r="125" spans="1:65" s="2" customFormat="1" ht="16.5" customHeight="1">
      <c r="A125" s="37"/>
      <c r="B125" s="38"/>
      <c r="C125" s="247" t="s">
        <v>293</v>
      </c>
      <c r="D125" s="247" t="s">
        <v>519</v>
      </c>
      <c r="E125" s="248" t="s">
        <v>7370</v>
      </c>
      <c r="F125" s="249" t="s">
        <v>7371</v>
      </c>
      <c r="G125" s="250" t="s">
        <v>3476</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7565</v>
      </c>
    </row>
    <row r="126" spans="1:65" s="13" customFormat="1" ht="11.25">
      <c r="B126" s="199"/>
      <c r="C126" s="200"/>
      <c r="D126" s="201" t="s">
        <v>213</v>
      </c>
      <c r="E126" s="202" t="s">
        <v>28</v>
      </c>
      <c r="F126" s="203" t="s">
        <v>7566</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7460</v>
      </c>
      <c r="F127" s="183" t="s">
        <v>7461</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7567</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7463</v>
      </c>
      <c r="F129" s="183" t="s">
        <v>7464</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7568</v>
      </c>
    </row>
    <row r="130" spans="1:65" s="2" customFormat="1" ht="16.5" customHeight="1">
      <c r="A130" s="37"/>
      <c r="B130" s="38"/>
      <c r="C130" s="247" t="s">
        <v>7</v>
      </c>
      <c r="D130" s="247" t="s">
        <v>519</v>
      </c>
      <c r="E130" s="248" t="s">
        <v>7466</v>
      </c>
      <c r="F130" s="249" t="s">
        <v>7467</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7569</v>
      </c>
    </row>
    <row r="131" spans="1:65" s="2" customFormat="1" ht="24.2" customHeight="1">
      <c r="A131" s="37"/>
      <c r="B131" s="38"/>
      <c r="C131" s="181" t="s">
        <v>312</v>
      </c>
      <c r="D131" s="181" t="s">
        <v>199</v>
      </c>
      <c r="E131" s="182" t="s">
        <v>7469</v>
      </c>
      <c r="F131" s="183" t="s">
        <v>7470</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7570</v>
      </c>
    </row>
    <row r="132" spans="1:65" s="13" customFormat="1" ht="11.25">
      <c r="B132" s="199"/>
      <c r="C132" s="200"/>
      <c r="D132" s="201" t="s">
        <v>213</v>
      </c>
      <c r="E132" s="202" t="s">
        <v>28</v>
      </c>
      <c r="F132" s="203" t="s">
        <v>7571</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7473</v>
      </c>
      <c r="F134" s="183" t="s">
        <v>7474</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7572</v>
      </c>
    </row>
    <row r="135" spans="1:65" s="13" customFormat="1" ht="11.25">
      <c r="B135" s="199"/>
      <c r="C135" s="200"/>
      <c r="D135" s="201" t="s">
        <v>213</v>
      </c>
      <c r="E135" s="202" t="s">
        <v>28</v>
      </c>
      <c r="F135" s="203" t="s">
        <v>7573</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7477</v>
      </c>
      <c r="F137" s="183" t="s">
        <v>7478</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7574</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7480</v>
      </c>
      <c r="F139" s="183" t="s">
        <v>7481</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7575</v>
      </c>
    </row>
    <row r="140" spans="1:65" s="13" customFormat="1" ht="11.25">
      <c r="B140" s="199"/>
      <c r="C140" s="200"/>
      <c r="D140" s="201" t="s">
        <v>213</v>
      </c>
      <c r="E140" s="202" t="s">
        <v>28</v>
      </c>
      <c r="F140" s="203" t="s">
        <v>7576</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7484</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7485</v>
      </c>
      <c r="F142" s="183" t="s">
        <v>7486</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7577</v>
      </c>
    </row>
    <row r="143" spans="1:65" s="2" customFormat="1" ht="16.5" customHeight="1">
      <c r="A143" s="37"/>
      <c r="B143" s="38"/>
      <c r="C143" s="247" t="s">
        <v>337</v>
      </c>
      <c r="D143" s="247" t="s">
        <v>519</v>
      </c>
      <c r="E143" s="248" t="s">
        <v>7488</v>
      </c>
      <c r="F143" s="249" t="s">
        <v>7489</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7578</v>
      </c>
    </row>
    <row r="144" spans="1:65" s="13" customFormat="1" ht="11.25">
      <c r="B144" s="199"/>
      <c r="C144" s="200"/>
      <c r="D144" s="201" t="s">
        <v>213</v>
      </c>
      <c r="E144" s="202" t="s">
        <v>28</v>
      </c>
      <c r="F144" s="203" t="s">
        <v>7579</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7499</v>
      </c>
      <c r="F145" s="183" t="s">
        <v>7500</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7580</v>
      </c>
    </row>
    <row r="146" spans="1:65" s="2" customFormat="1" ht="16.5" customHeight="1">
      <c r="A146" s="37"/>
      <c r="B146" s="38"/>
      <c r="C146" s="181" t="s">
        <v>348</v>
      </c>
      <c r="D146" s="181" t="s">
        <v>199</v>
      </c>
      <c r="E146" s="182" t="s">
        <v>7502</v>
      </c>
      <c r="F146" s="183" t="s">
        <v>7503</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7581</v>
      </c>
    </row>
    <row r="147" spans="1:65" s="2" customFormat="1" ht="16.5" customHeight="1">
      <c r="A147" s="37"/>
      <c r="B147" s="38"/>
      <c r="C147" s="181" t="s">
        <v>354</v>
      </c>
      <c r="D147" s="181" t="s">
        <v>199</v>
      </c>
      <c r="E147" s="182" t="s">
        <v>7582</v>
      </c>
      <c r="F147" s="183" t="s">
        <v>7583</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7584</v>
      </c>
    </row>
    <row r="148" spans="1:65" s="2" customFormat="1" ht="16.5" customHeight="1">
      <c r="A148" s="37"/>
      <c r="B148" s="38"/>
      <c r="C148" s="181" t="s">
        <v>360</v>
      </c>
      <c r="D148" s="181" t="s">
        <v>199</v>
      </c>
      <c r="E148" s="182" t="s">
        <v>7585</v>
      </c>
      <c r="F148" s="183" t="s">
        <v>7586</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7587</v>
      </c>
    </row>
    <row r="149" spans="1:65" s="2" customFormat="1" ht="24.2" customHeight="1">
      <c r="A149" s="37"/>
      <c r="B149" s="38"/>
      <c r="C149" s="181" t="s">
        <v>365</v>
      </c>
      <c r="D149" s="181" t="s">
        <v>199</v>
      </c>
      <c r="E149" s="182" t="s">
        <v>7588</v>
      </c>
      <c r="F149" s="183" t="s">
        <v>7589</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7590</v>
      </c>
    </row>
    <row r="150" spans="1:65" s="2" customFormat="1" ht="24.2" customHeight="1">
      <c r="A150" s="37"/>
      <c r="B150" s="38"/>
      <c r="C150" s="181" t="s">
        <v>370</v>
      </c>
      <c r="D150" s="181" t="s">
        <v>199</v>
      </c>
      <c r="E150" s="182" t="s">
        <v>7511</v>
      </c>
      <c r="F150" s="183" t="s">
        <v>7512</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7591</v>
      </c>
    </row>
    <row r="151" spans="1:65" s="2" customFormat="1" ht="24.2" customHeight="1">
      <c r="A151" s="37"/>
      <c r="B151" s="38"/>
      <c r="C151" s="181" t="s">
        <v>375</v>
      </c>
      <c r="D151" s="181" t="s">
        <v>199</v>
      </c>
      <c r="E151" s="182" t="s">
        <v>7514</v>
      </c>
      <c r="F151" s="183" t="s">
        <v>7515</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7592</v>
      </c>
    </row>
    <row r="152" spans="1:65" s="2" customFormat="1" ht="16.5" customHeight="1">
      <c r="A152" s="37"/>
      <c r="B152" s="38"/>
      <c r="C152" s="181" t="s">
        <v>380</v>
      </c>
      <c r="D152" s="181" t="s">
        <v>199</v>
      </c>
      <c r="E152" s="182" t="s">
        <v>7517</v>
      </c>
      <c r="F152" s="183" t="s">
        <v>7518</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7593</v>
      </c>
    </row>
    <row r="153" spans="1:65" s="12" customFormat="1" ht="22.9" customHeight="1">
      <c r="B153" s="165"/>
      <c r="C153" s="166"/>
      <c r="D153" s="167" t="s">
        <v>73</v>
      </c>
      <c r="E153" s="179" t="s">
        <v>2181</v>
      </c>
      <c r="F153" s="179" t="s">
        <v>2182</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7523</v>
      </c>
      <c r="F154" s="183" t="s">
        <v>7524</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7594</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c7DisVof5jwWj0wv2tW9zTOzpoCihzidsNwVJlqkpF5FeQgZAJxJkwoUHaKx+Y1L1Ldckwe8tb9Jq4WBBvMsgw==" saltValue="nL177aQClxgFkKnp5X1AFuDEGC10PNXuj/t6uikJG7VWvzY/PHxBJsOs2580z3hY3DzpBvfH3e5epjjGsBLszg=="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7595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7408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7409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7410</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7596</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6. 3. 2025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7597</v>
      </c>
      <c r="F93" s="183" t="s">
        <v>7598</v>
      </c>
      <c r="G93" s="184" t="s">
        <v>4138</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7599</v>
      </c>
    </row>
    <row r="94" spans="1:65" s="2" customFormat="1" ht="24.2" customHeight="1">
      <c r="A94" s="37"/>
      <c r="B94" s="38"/>
      <c r="C94" s="181" t="s">
        <v>84</v>
      </c>
      <c r="D94" s="181" t="s">
        <v>199</v>
      </c>
      <c r="E94" s="182" t="s">
        <v>7600</v>
      </c>
      <c r="F94" s="183" t="s">
        <v>7601</v>
      </c>
      <c r="G94" s="184" t="s">
        <v>4584</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7602</v>
      </c>
    </row>
    <row r="95" spans="1:65" s="2" customFormat="1" ht="49.15" customHeight="1">
      <c r="A95" s="37"/>
      <c r="B95" s="38"/>
      <c r="C95" s="181" t="s">
        <v>160</v>
      </c>
      <c r="D95" s="181" t="s">
        <v>199</v>
      </c>
      <c r="E95" s="182" t="s">
        <v>7411</v>
      </c>
      <c r="F95" s="183" t="s">
        <v>7412</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7603</v>
      </c>
    </row>
    <row r="96" spans="1:65" s="2" customFormat="1" ht="16.5" customHeight="1">
      <c r="A96" s="37"/>
      <c r="B96" s="38"/>
      <c r="C96" s="181" t="s">
        <v>204</v>
      </c>
      <c r="D96" s="181" t="s">
        <v>199</v>
      </c>
      <c r="E96" s="182" t="s">
        <v>7604</v>
      </c>
      <c r="F96" s="183" t="s">
        <v>7605</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7606</v>
      </c>
    </row>
    <row r="97" spans="1:65" s="2" customFormat="1" ht="24.2" customHeight="1">
      <c r="A97" s="37"/>
      <c r="B97" s="38"/>
      <c r="C97" s="181" t="s">
        <v>227</v>
      </c>
      <c r="D97" s="181" t="s">
        <v>199</v>
      </c>
      <c r="E97" s="182" t="s">
        <v>7607</v>
      </c>
      <c r="F97" s="183" t="s">
        <v>7608</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7609</v>
      </c>
    </row>
    <row r="98" spans="1:65" s="15" customFormat="1" ht="11.25">
      <c r="B98" s="222"/>
      <c r="C98" s="223"/>
      <c r="D98" s="201" t="s">
        <v>213</v>
      </c>
      <c r="E98" s="224" t="s">
        <v>28</v>
      </c>
      <c r="F98" s="225" t="s">
        <v>7610</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7611</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7612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7613</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7614</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7615</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7616</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7617</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7618</v>
      </c>
      <c r="F107" s="183" t="s">
        <v>7619</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7620</v>
      </c>
    </row>
    <row r="108" spans="1:65" s="15" customFormat="1" ht="11.25">
      <c r="B108" s="222"/>
      <c r="C108" s="223"/>
      <c r="D108" s="201" t="s">
        <v>213</v>
      </c>
      <c r="E108" s="224" t="s">
        <v>28</v>
      </c>
      <c r="F108" s="225" t="s">
        <v>7621</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7622</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7623</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7624</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7625</v>
      </c>
      <c r="F113" s="183" t="s">
        <v>7626</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7627</v>
      </c>
    </row>
    <row r="114" spans="1:65" s="13" customFormat="1" ht="11.25">
      <c r="B114" s="199"/>
      <c r="C114" s="200"/>
      <c r="D114" s="201" t="s">
        <v>213</v>
      </c>
      <c r="E114" s="202" t="s">
        <v>28</v>
      </c>
      <c r="F114" s="203" t="s">
        <v>7628</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7629</v>
      </c>
      <c r="F115" s="183" t="s">
        <v>7630</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7631</v>
      </c>
    </row>
    <row r="116" spans="1:65" s="13" customFormat="1" ht="11.25">
      <c r="B116" s="199"/>
      <c r="C116" s="200"/>
      <c r="D116" s="201" t="s">
        <v>213</v>
      </c>
      <c r="E116" s="202" t="s">
        <v>28</v>
      </c>
      <c r="F116" s="203" t="s">
        <v>7632</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7633</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7634</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7635</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7636</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7637</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7638</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7639</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7640</v>
      </c>
      <c r="F125" s="183" t="s">
        <v>7641</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7642</v>
      </c>
    </row>
    <row r="126" spans="1:65" s="13" customFormat="1" ht="11.25">
      <c r="B126" s="199"/>
      <c r="C126" s="200"/>
      <c r="D126" s="201" t="s">
        <v>213</v>
      </c>
      <c r="E126" s="202" t="s">
        <v>28</v>
      </c>
      <c r="F126" s="203" t="s">
        <v>7643</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7540</v>
      </c>
      <c r="F127" s="183" t="s">
        <v>7541</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7644</v>
      </c>
    </row>
    <row r="128" spans="1:65" s="13" customFormat="1" ht="11.25">
      <c r="B128" s="199"/>
      <c r="C128" s="200"/>
      <c r="D128" s="201" t="s">
        <v>213</v>
      </c>
      <c r="E128" s="202" t="s">
        <v>28</v>
      </c>
      <c r="F128" s="203" t="s">
        <v>7645</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7646</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7647</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7648</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7649</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7650</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7651</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7652</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7548</v>
      </c>
      <c r="F137" s="183" t="s">
        <v>7549</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7653</v>
      </c>
    </row>
    <row r="138" spans="1:65" s="2" customFormat="1" ht="16.5" customHeight="1">
      <c r="A138" s="37"/>
      <c r="B138" s="38"/>
      <c r="C138" s="181" t="s">
        <v>8</v>
      </c>
      <c r="D138" s="181" t="s">
        <v>199</v>
      </c>
      <c r="E138" s="182" t="s">
        <v>7654</v>
      </c>
      <c r="F138" s="183" t="s">
        <v>7655</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7656</v>
      </c>
    </row>
    <row r="139" spans="1:65" s="13" customFormat="1" ht="11.25">
      <c r="B139" s="199"/>
      <c r="C139" s="200"/>
      <c r="D139" s="201" t="s">
        <v>213</v>
      </c>
      <c r="E139" s="202" t="s">
        <v>28</v>
      </c>
      <c r="F139" s="203" t="s">
        <v>7657</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7658</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7659</v>
      </c>
      <c r="F142" s="183" t="s">
        <v>7660</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7661</v>
      </c>
    </row>
    <row r="143" spans="1:65" s="2" customFormat="1" ht="37.9" customHeight="1">
      <c r="A143" s="37"/>
      <c r="B143" s="38"/>
      <c r="C143" s="181" t="s">
        <v>273</v>
      </c>
      <c r="D143" s="181" t="s">
        <v>199</v>
      </c>
      <c r="E143" s="182" t="s">
        <v>6292</v>
      </c>
      <c r="F143" s="183" t="s">
        <v>6293</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7662</v>
      </c>
    </row>
    <row r="144" spans="1:65" s="15" customFormat="1" ht="11.25">
      <c r="B144" s="222"/>
      <c r="C144" s="223"/>
      <c r="D144" s="201" t="s">
        <v>213</v>
      </c>
      <c r="E144" s="224" t="s">
        <v>28</v>
      </c>
      <c r="F144" s="225" t="s">
        <v>7663</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7664</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7665</v>
      </c>
    </row>
    <row r="147" spans="1:65" s="2" customFormat="1" ht="24.2" customHeight="1">
      <c r="A147" s="37"/>
      <c r="B147" s="38"/>
      <c r="C147" s="181" t="s">
        <v>283</v>
      </c>
      <c r="D147" s="181" t="s">
        <v>199</v>
      </c>
      <c r="E147" s="182" t="s">
        <v>7440</v>
      </c>
      <c r="F147" s="183" t="s">
        <v>7441</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7666</v>
      </c>
    </row>
    <row r="148" spans="1:65" s="13" customFormat="1" ht="11.25">
      <c r="B148" s="199"/>
      <c r="C148" s="200"/>
      <c r="D148" s="201" t="s">
        <v>213</v>
      </c>
      <c r="E148" s="202" t="s">
        <v>28</v>
      </c>
      <c r="F148" s="203" t="s">
        <v>7667</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7668</v>
      </c>
    </row>
    <row r="150" spans="1:65" s="13" customFormat="1" ht="11.25">
      <c r="B150" s="199"/>
      <c r="C150" s="200"/>
      <c r="D150" s="201" t="s">
        <v>213</v>
      </c>
      <c r="E150" s="202" t="s">
        <v>28</v>
      </c>
      <c r="F150" s="203" t="s">
        <v>7669</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7670</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640</v>
      </c>
      <c r="F153" s="183" t="s">
        <v>641</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7671</v>
      </c>
    </row>
    <row r="154" spans="1:65" s="15" customFormat="1" ht="11.25">
      <c r="B154" s="222"/>
      <c r="C154" s="223"/>
      <c r="D154" s="201" t="s">
        <v>213</v>
      </c>
      <c r="E154" s="224" t="s">
        <v>28</v>
      </c>
      <c r="F154" s="225" t="s">
        <v>7672</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7673</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7674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7675</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7676</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7677</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7678</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7679</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7680</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7681</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7682</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7683</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7684</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7685</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7686</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7687</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7688</v>
      </c>
      <c r="F173" s="183" t="s">
        <v>7689</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7690</v>
      </c>
    </row>
    <row r="174" spans="1:65" s="13" customFormat="1" ht="11.25">
      <c r="B174" s="199"/>
      <c r="C174" s="200"/>
      <c r="D174" s="201" t="s">
        <v>213</v>
      </c>
      <c r="E174" s="202" t="s">
        <v>28</v>
      </c>
      <c r="F174" s="203" t="s">
        <v>7691</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7692</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7693</v>
      </c>
      <c r="F177" s="249" t="s">
        <v>7694</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7695</v>
      </c>
    </row>
    <row r="178" spans="1:65" s="13" customFormat="1" ht="11.25">
      <c r="B178" s="199"/>
      <c r="C178" s="200"/>
      <c r="D178" s="201" t="s">
        <v>213</v>
      </c>
      <c r="E178" s="202" t="s">
        <v>28</v>
      </c>
      <c r="F178" s="203" t="s">
        <v>7696</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7447</v>
      </c>
      <c r="F179" s="183" t="s">
        <v>7448</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7697</v>
      </c>
    </row>
    <row r="180" spans="1:65" s="15" customFormat="1" ht="11.25">
      <c r="B180" s="222"/>
      <c r="C180" s="223"/>
      <c r="D180" s="201" t="s">
        <v>213</v>
      </c>
      <c r="E180" s="224" t="s">
        <v>28</v>
      </c>
      <c r="F180" s="225" t="s">
        <v>7698</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7699</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7700</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7701</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7702</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7703</v>
      </c>
      <c r="F187" s="249" t="s">
        <v>7704</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7705</v>
      </c>
    </row>
    <row r="188" spans="1:65" s="13" customFormat="1" ht="11.25">
      <c r="B188" s="199"/>
      <c r="C188" s="200"/>
      <c r="D188" s="201" t="s">
        <v>213</v>
      </c>
      <c r="E188" s="202" t="s">
        <v>28</v>
      </c>
      <c r="F188" s="203" t="s">
        <v>7706</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7707</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7708</v>
      </c>
      <c r="F190" s="249" t="s">
        <v>7709</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7710</v>
      </c>
    </row>
    <row r="191" spans="1:65" s="13" customFormat="1" ht="11.25">
      <c r="B191" s="199"/>
      <c r="C191" s="200"/>
      <c r="D191" s="201" t="s">
        <v>213</v>
      </c>
      <c r="E191" s="202" t="s">
        <v>28</v>
      </c>
      <c r="F191" s="203" t="s">
        <v>7711</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7712</v>
      </c>
      <c r="F192" s="183" t="s">
        <v>7713</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7714</v>
      </c>
    </row>
    <row r="193" spans="1:65" s="2" customFormat="1" ht="24.2" customHeight="1">
      <c r="A193" s="37"/>
      <c r="B193" s="38"/>
      <c r="C193" s="181" t="s">
        <v>327</v>
      </c>
      <c r="D193" s="181" t="s">
        <v>199</v>
      </c>
      <c r="E193" s="182" t="s">
        <v>7366</v>
      </c>
      <c r="F193" s="183" t="s">
        <v>7367</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7715</v>
      </c>
    </row>
    <row r="194" spans="1:65" s="2" customFormat="1" ht="16.5" customHeight="1">
      <c r="A194" s="37"/>
      <c r="B194" s="38"/>
      <c r="C194" s="247" t="s">
        <v>332</v>
      </c>
      <c r="D194" s="247" t="s">
        <v>519</v>
      </c>
      <c r="E194" s="248" t="s">
        <v>7370</v>
      </c>
      <c r="F194" s="249" t="s">
        <v>7371</v>
      </c>
      <c r="G194" s="250" t="s">
        <v>3476</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7716</v>
      </c>
    </row>
    <row r="195" spans="1:65" s="13" customFormat="1" ht="11.25">
      <c r="B195" s="199"/>
      <c r="C195" s="200"/>
      <c r="D195" s="201" t="s">
        <v>213</v>
      </c>
      <c r="E195" s="202" t="s">
        <v>28</v>
      </c>
      <c r="F195" s="203" t="s">
        <v>7717</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7718</v>
      </c>
      <c r="F196" s="183" t="s">
        <v>7719</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7720</v>
      </c>
    </row>
    <row r="197" spans="1:65" s="12" customFormat="1" ht="22.9" customHeight="1">
      <c r="B197" s="165"/>
      <c r="C197" s="166"/>
      <c r="D197" s="167" t="s">
        <v>73</v>
      </c>
      <c r="E197" s="179" t="s">
        <v>84</v>
      </c>
      <c r="F197" s="179" t="s">
        <v>665</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7463</v>
      </c>
      <c r="F198" s="183" t="s">
        <v>7464</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7721</v>
      </c>
    </row>
    <row r="199" spans="1:65" s="2" customFormat="1" ht="16.5" customHeight="1">
      <c r="A199" s="37"/>
      <c r="B199" s="38"/>
      <c r="C199" s="247" t="s">
        <v>348</v>
      </c>
      <c r="D199" s="247" t="s">
        <v>519</v>
      </c>
      <c r="E199" s="248" t="s">
        <v>7466</v>
      </c>
      <c r="F199" s="249" t="s">
        <v>7467</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7722</v>
      </c>
    </row>
    <row r="200" spans="1:65" s="2" customFormat="1" ht="21.75" customHeight="1">
      <c r="A200" s="37"/>
      <c r="B200" s="38"/>
      <c r="C200" s="181" t="s">
        <v>354</v>
      </c>
      <c r="D200" s="181" t="s">
        <v>199</v>
      </c>
      <c r="E200" s="182" t="s">
        <v>7723</v>
      </c>
      <c r="F200" s="183" t="s">
        <v>7724</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7725</v>
      </c>
    </row>
    <row r="201" spans="1:65" s="13" customFormat="1" ht="11.25">
      <c r="B201" s="199"/>
      <c r="C201" s="200"/>
      <c r="D201" s="201" t="s">
        <v>213</v>
      </c>
      <c r="E201" s="202" t="s">
        <v>28</v>
      </c>
      <c r="F201" s="203" t="s">
        <v>7726</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7727</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781</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7728</v>
      </c>
      <c r="F205" s="183" t="s">
        <v>7729</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7730</v>
      </c>
    </row>
    <row r="206" spans="1:65" s="2" customFormat="1" ht="16.5" customHeight="1">
      <c r="A206" s="37"/>
      <c r="B206" s="38"/>
      <c r="C206" s="247" t="s">
        <v>365</v>
      </c>
      <c r="D206" s="247" t="s">
        <v>519</v>
      </c>
      <c r="E206" s="248" t="s">
        <v>7731</v>
      </c>
      <c r="F206" s="249" t="s">
        <v>7732</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7733</v>
      </c>
    </row>
    <row r="207" spans="1:65" s="2" customFormat="1" ht="16.5" customHeight="1">
      <c r="A207" s="37"/>
      <c r="B207" s="38"/>
      <c r="C207" s="247" t="s">
        <v>370</v>
      </c>
      <c r="D207" s="247" t="s">
        <v>519</v>
      </c>
      <c r="E207" s="248" t="s">
        <v>7734</v>
      </c>
      <c r="F207" s="249" t="s">
        <v>7735</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7736</v>
      </c>
    </row>
    <row r="208" spans="1:65" s="2" customFormat="1" ht="16.5" customHeight="1">
      <c r="A208" s="37"/>
      <c r="B208" s="38"/>
      <c r="C208" s="247" t="s">
        <v>375</v>
      </c>
      <c r="D208" s="247" t="s">
        <v>519</v>
      </c>
      <c r="E208" s="248" t="s">
        <v>7737</v>
      </c>
      <c r="F208" s="249" t="s">
        <v>7738</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7739</v>
      </c>
    </row>
    <row r="209" spans="1:65" s="2" customFormat="1" ht="16.5" customHeight="1">
      <c r="A209" s="37"/>
      <c r="B209" s="38"/>
      <c r="C209" s="181" t="s">
        <v>380</v>
      </c>
      <c r="D209" s="181" t="s">
        <v>199</v>
      </c>
      <c r="E209" s="182" t="s">
        <v>7740</v>
      </c>
      <c r="F209" s="183" t="s">
        <v>7741</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7742</v>
      </c>
    </row>
    <row r="210" spans="1:65" s="13" customFormat="1" ht="11.25">
      <c r="B210" s="199"/>
      <c r="C210" s="200"/>
      <c r="D210" s="201" t="s">
        <v>213</v>
      </c>
      <c r="E210" s="202" t="s">
        <v>28</v>
      </c>
      <c r="F210" s="203" t="s">
        <v>7743</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7744</v>
      </c>
      <c r="F211" s="183" t="s">
        <v>7745</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7746</v>
      </c>
    </row>
    <row r="212" spans="1:65" s="2" customFormat="1" ht="16.5" customHeight="1">
      <c r="A212" s="37"/>
      <c r="B212" s="38"/>
      <c r="C212" s="247" t="s">
        <v>390</v>
      </c>
      <c r="D212" s="247" t="s">
        <v>519</v>
      </c>
      <c r="E212" s="248" t="s">
        <v>7747</v>
      </c>
      <c r="F212" s="249" t="s">
        <v>7748</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7749</v>
      </c>
    </row>
    <row r="213" spans="1:65" s="2" customFormat="1" ht="16.5" customHeight="1">
      <c r="A213" s="37"/>
      <c r="B213" s="38"/>
      <c r="C213" s="181" t="s">
        <v>395</v>
      </c>
      <c r="D213" s="181" t="s">
        <v>199</v>
      </c>
      <c r="E213" s="182" t="s">
        <v>7750</v>
      </c>
      <c r="F213" s="183" t="s">
        <v>7751</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7752</v>
      </c>
    </row>
    <row r="214" spans="1:65" s="2" customFormat="1" ht="21.75" customHeight="1">
      <c r="A214" s="37"/>
      <c r="B214" s="38"/>
      <c r="C214" s="247" t="s">
        <v>400</v>
      </c>
      <c r="D214" s="247" t="s">
        <v>519</v>
      </c>
      <c r="E214" s="248" t="s">
        <v>7753</v>
      </c>
      <c r="F214" s="249" t="s">
        <v>7754</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7755</v>
      </c>
    </row>
    <row r="215" spans="1:65" s="2" customFormat="1" ht="24.2" customHeight="1">
      <c r="A215" s="37"/>
      <c r="B215" s="38"/>
      <c r="C215" s="181" t="s">
        <v>406</v>
      </c>
      <c r="D215" s="181" t="s">
        <v>199</v>
      </c>
      <c r="E215" s="182" t="s">
        <v>7756</v>
      </c>
      <c r="F215" s="183" t="s">
        <v>7757</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7758</v>
      </c>
    </row>
    <row r="216" spans="1:65" s="2" customFormat="1" ht="16.5" customHeight="1">
      <c r="A216" s="37"/>
      <c r="B216" s="38"/>
      <c r="C216" s="247" t="s">
        <v>419</v>
      </c>
      <c r="D216" s="247" t="s">
        <v>519</v>
      </c>
      <c r="E216" s="248" t="s">
        <v>7759</v>
      </c>
      <c r="F216" s="249" t="s">
        <v>7760</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7761</v>
      </c>
    </row>
    <row r="217" spans="1:65" s="12" customFormat="1" ht="22.9" customHeight="1">
      <c r="B217" s="165"/>
      <c r="C217" s="166"/>
      <c r="D217" s="167" t="s">
        <v>73</v>
      </c>
      <c r="E217" s="179" t="s">
        <v>204</v>
      </c>
      <c r="F217" s="179" t="s">
        <v>1014</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7480</v>
      </c>
      <c r="F218" s="183" t="s">
        <v>7481</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7762</v>
      </c>
    </row>
    <row r="219" spans="1:65" s="13" customFormat="1" ht="11.25">
      <c r="B219" s="199"/>
      <c r="C219" s="200"/>
      <c r="D219" s="201" t="s">
        <v>213</v>
      </c>
      <c r="E219" s="202" t="s">
        <v>28</v>
      </c>
      <c r="F219" s="203" t="s">
        <v>7763</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7764</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7765</v>
      </c>
      <c r="F222" s="183" t="s">
        <v>7766</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7767</v>
      </c>
    </row>
    <row r="223" spans="1:65" s="2" customFormat="1" ht="16.5" customHeight="1">
      <c r="A223" s="37"/>
      <c r="B223" s="38"/>
      <c r="C223" s="247" t="s">
        <v>439</v>
      </c>
      <c r="D223" s="247" t="s">
        <v>519</v>
      </c>
      <c r="E223" s="248" t="s">
        <v>7768</v>
      </c>
      <c r="F223" s="249" t="s">
        <v>7769</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7770</v>
      </c>
    </row>
    <row r="224" spans="1:65" s="2" customFormat="1" ht="24.2" customHeight="1">
      <c r="A224" s="37"/>
      <c r="B224" s="38"/>
      <c r="C224" s="181" t="s">
        <v>445</v>
      </c>
      <c r="D224" s="181" t="s">
        <v>199</v>
      </c>
      <c r="E224" s="182" t="s">
        <v>7771</v>
      </c>
      <c r="F224" s="183" t="s">
        <v>7772</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7773</v>
      </c>
    </row>
    <row r="225" spans="1:65" s="13" customFormat="1" ht="11.25">
      <c r="B225" s="199"/>
      <c r="C225" s="200"/>
      <c r="D225" s="201" t="s">
        <v>213</v>
      </c>
      <c r="E225" s="202" t="s">
        <v>28</v>
      </c>
      <c r="F225" s="203" t="s">
        <v>7774</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7775</v>
      </c>
      <c r="F226" s="183" t="s">
        <v>7776</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7777</v>
      </c>
    </row>
    <row r="227" spans="1:65" s="13" customFormat="1" ht="11.25">
      <c r="B227" s="199"/>
      <c r="C227" s="200"/>
      <c r="D227" s="201" t="s">
        <v>213</v>
      </c>
      <c r="E227" s="202" t="s">
        <v>28</v>
      </c>
      <c r="F227" s="203" t="s">
        <v>7778</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7779</v>
      </c>
      <c r="F228" s="183" t="s">
        <v>7780</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7781</v>
      </c>
    </row>
    <row r="229" spans="1:65" s="13" customFormat="1" ht="11.25">
      <c r="B229" s="199"/>
      <c r="C229" s="200"/>
      <c r="D229" s="201" t="s">
        <v>213</v>
      </c>
      <c r="E229" s="202" t="s">
        <v>28</v>
      </c>
      <c r="F229" s="203" t="s">
        <v>7782</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7783</v>
      </c>
      <c r="F230" s="183" t="s">
        <v>7784</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7785</v>
      </c>
    </row>
    <row r="231" spans="1:65" s="13" customFormat="1" ht="11.25">
      <c r="B231" s="199"/>
      <c r="C231" s="200"/>
      <c r="D231" s="201" t="s">
        <v>213</v>
      </c>
      <c r="E231" s="202" t="s">
        <v>28</v>
      </c>
      <c r="F231" s="203" t="s">
        <v>7786</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7787</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7788</v>
      </c>
      <c r="F234" s="183" t="s">
        <v>7789</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7790</v>
      </c>
    </row>
    <row r="235" spans="1:65" s="2" customFormat="1" ht="16.5" customHeight="1">
      <c r="A235" s="37"/>
      <c r="B235" s="38"/>
      <c r="C235" s="181" t="s">
        <v>476</v>
      </c>
      <c r="D235" s="181" t="s">
        <v>199</v>
      </c>
      <c r="E235" s="182" t="s">
        <v>7791</v>
      </c>
      <c r="F235" s="183" t="s">
        <v>7792</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7793</v>
      </c>
    </row>
    <row r="236" spans="1:65" s="15" customFormat="1" ht="11.25">
      <c r="B236" s="222"/>
      <c r="C236" s="223"/>
      <c r="D236" s="201" t="s">
        <v>213</v>
      </c>
      <c r="E236" s="224" t="s">
        <v>28</v>
      </c>
      <c r="F236" s="225" t="s">
        <v>7794</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7795</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7484</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7796</v>
      </c>
      <c r="F239" s="183" t="s">
        <v>7797</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7798</v>
      </c>
    </row>
    <row r="240" spans="1:65" s="13" customFormat="1" ht="11.25">
      <c r="B240" s="199"/>
      <c r="C240" s="200"/>
      <c r="D240" s="201" t="s">
        <v>213</v>
      </c>
      <c r="E240" s="202" t="s">
        <v>28</v>
      </c>
      <c r="F240" s="203" t="s">
        <v>7799</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7800</v>
      </c>
      <c r="F241" s="249" t="s">
        <v>7801</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7802</v>
      </c>
    </row>
    <row r="242" spans="1:65" s="2" customFormat="1" ht="16.5" customHeight="1">
      <c r="A242" s="37"/>
      <c r="B242" s="38"/>
      <c r="C242" s="181" t="s">
        <v>495</v>
      </c>
      <c r="D242" s="181" t="s">
        <v>199</v>
      </c>
      <c r="E242" s="182" t="s">
        <v>7803</v>
      </c>
      <c r="F242" s="183" t="s">
        <v>7804</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7805</v>
      </c>
    </row>
    <row r="243" spans="1:65" s="2" customFormat="1" ht="16.5" customHeight="1">
      <c r="A243" s="37"/>
      <c r="B243" s="38"/>
      <c r="C243" s="247" t="s">
        <v>500</v>
      </c>
      <c r="D243" s="247" t="s">
        <v>519</v>
      </c>
      <c r="E243" s="248" t="s">
        <v>7806</v>
      </c>
      <c r="F243" s="249" t="s">
        <v>7807</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7808</v>
      </c>
    </row>
    <row r="244" spans="1:65" s="13" customFormat="1" ht="11.25">
      <c r="B244" s="199"/>
      <c r="C244" s="200"/>
      <c r="D244" s="201" t="s">
        <v>213</v>
      </c>
      <c r="E244" s="202" t="s">
        <v>28</v>
      </c>
      <c r="F244" s="203" t="s">
        <v>7809</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7810</v>
      </c>
      <c r="F245" s="183" t="s">
        <v>7811</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7812</v>
      </c>
    </row>
    <row r="246" spans="1:65" s="2" customFormat="1" ht="16.5" customHeight="1">
      <c r="A246" s="37"/>
      <c r="B246" s="38"/>
      <c r="C246" s="247" t="s">
        <v>510</v>
      </c>
      <c r="D246" s="247" t="s">
        <v>519</v>
      </c>
      <c r="E246" s="248" t="s">
        <v>7813</v>
      </c>
      <c r="F246" s="249" t="s">
        <v>7814</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7815</v>
      </c>
    </row>
    <row r="247" spans="1:65" s="13" customFormat="1" ht="11.25">
      <c r="B247" s="199"/>
      <c r="C247" s="200"/>
      <c r="D247" s="201" t="s">
        <v>213</v>
      </c>
      <c r="E247" s="202" t="s">
        <v>28</v>
      </c>
      <c r="F247" s="203" t="s">
        <v>7816</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7485</v>
      </c>
      <c r="F248" s="183" t="s">
        <v>7486</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7817</v>
      </c>
    </row>
    <row r="249" spans="1:65" s="2" customFormat="1" ht="16.5" customHeight="1">
      <c r="A249" s="37"/>
      <c r="B249" s="38"/>
      <c r="C249" s="247" t="s">
        <v>523</v>
      </c>
      <c r="D249" s="247" t="s">
        <v>519</v>
      </c>
      <c r="E249" s="248" t="s">
        <v>7488</v>
      </c>
      <c r="F249" s="249" t="s">
        <v>7489</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7818</v>
      </c>
    </row>
    <row r="250" spans="1:65" s="13" customFormat="1" ht="11.25">
      <c r="B250" s="199"/>
      <c r="C250" s="200"/>
      <c r="D250" s="201" t="s">
        <v>213</v>
      </c>
      <c r="E250" s="202" t="s">
        <v>28</v>
      </c>
      <c r="F250" s="203" t="s">
        <v>7819</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7820</v>
      </c>
      <c r="F251" s="183" t="s">
        <v>7821</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7822</v>
      </c>
    </row>
    <row r="252" spans="1:65" s="2" customFormat="1" ht="16.5" customHeight="1">
      <c r="A252" s="37"/>
      <c r="B252" s="38"/>
      <c r="C252" s="247" t="s">
        <v>1047</v>
      </c>
      <c r="D252" s="247" t="s">
        <v>519</v>
      </c>
      <c r="E252" s="248" t="s">
        <v>7823</v>
      </c>
      <c r="F252" s="249" t="s">
        <v>7824</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7825</v>
      </c>
    </row>
    <row r="253" spans="1:65" s="2" customFormat="1" ht="16.5" customHeight="1">
      <c r="A253" s="37"/>
      <c r="B253" s="38"/>
      <c r="C253" s="181" t="s">
        <v>1058</v>
      </c>
      <c r="D253" s="181" t="s">
        <v>199</v>
      </c>
      <c r="E253" s="182" t="s">
        <v>7826</v>
      </c>
      <c r="F253" s="183" t="s">
        <v>7827</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7828</v>
      </c>
    </row>
    <row r="254" spans="1:65" s="2" customFormat="1" ht="16.5" customHeight="1">
      <c r="A254" s="37"/>
      <c r="B254" s="38"/>
      <c r="C254" s="181" t="s">
        <v>1064</v>
      </c>
      <c r="D254" s="181" t="s">
        <v>199</v>
      </c>
      <c r="E254" s="182" t="s">
        <v>7499</v>
      </c>
      <c r="F254" s="183" t="s">
        <v>7500</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7829</v>
      </c>
    </row>
    <row r="255" spans="1:65" s="2" customFormat="1" ht="16.5" customHeight="1">
      <c r="A255" s="37"/>
      <c r="B255" s="38"/>
      <c r="C255" s="181" t="s">
        <v>1089</v>
      </c>
      <c r="D255" s="181" t="s">
        <v>199</v>
      </c>
      <c r="E255" s="182" t="s">
        <v>7502</v>
      </c>
      <c r="F255" s="183" t="s">
        <v>7503</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7830</v>
      </c>
    </row>
    <row r="256" spans="1:65" s="2" customFormat="1" ht="16.5" customHeight="1">
      <c r="A256" s="37"/>
      <c r="B256" s="38"/>
      <c r="C256" s="181" t="s">
        <v>526</v>
      </c>
      <c r="D256" s="181" t="s">
        <v>199</v>
      </c>
      <c r="E256" s="182" t="s">
        <v>7744</v>
      </c>
      <c r="F256" s="183" t="s">
        <v>7745</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7831</v>
      </c>
    </row>
    <row r="257" spans="1:65" s="2" customFormat="1" ht="16.5" customHeight="1">
      <c r="A257" s="37"/>
      <c r="B257" s="38"/>
      <c r="C257" s="247" t="s">
        <v>1116</v>
      </c>
      <c r="D257" s="247" t="s">
        <v>519</v>
      </c>
      <c r="E257" s="248" t="s">
        <v>7747</v>
      </c>
      <c r="F257" s="249" t="s">
        <v>7748</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7832</v>
      </c>
    </row>
    <row r="258" spans="1:65" s="2" customFormat="1" ht="16.5" customHeight="1">
      <c r="A258" s="37"/>
      <c r="B258" s="38"/>
      <c r="C258" s="247" t="s">
        <v>1122</v>
      </c>
      <c r="D258" s="247" t="s">
        <v>519</v>
      </c>
      <c r="E258" s="248" t="s">
        <v>7833</v>
      </c>
      <c r="F258" s="249" t="s">
        <v>7834</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7835</v>
      </c>
    </row>
    <row r="259" spans="1:65" s="2" customFormat="1" ht="16.5" customHeight="1">
      <c r="A259" s="37"/>
      <c r="B259" s="38"/>
      <c r="C259" s="181" t="s">
        <v>1127</v>
      </c>
      <c r="D259" s="181" t="s">
        <v>199</v>
      </c>
      <c r="E259" s="182" t="s">
        <v>7836</v>
      </c>
      <c r="F259" s="183" t="s">
        <v>7837</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7838</v>
      </c>
    </row>
    <row r="260" spans="1:65" s="2" customFormat="1" ht="16.5" customHeight="1">
      <c r="A260" s="37"/>
      <c r="B260" s="38"/>
      <c r="C260" s="247" t="s">
        <v>1146</v>
      </c>
      <c r="D260" s="247" t="s">
        <v>519</v>
      </c>
      <c r="E260" s="248" t="s">
        <v>7839</v>
      </c>
      <c r="F260" s="249" t="s">
        <v>7840</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7841</v>
      </c>
    </row>
    <row r="261" spans="1:65" s="2" customFormat="1" ht="16.5" customHeight="1">
      <c r="A261" s="37"/>
      <c r="B261" s="38"/>
      <c r="C261" s="181" t="s">
        <v>1153</v>
      </c>
      <c r="D261" s="181" t="s">
        <v>199</v>
      </c>
      <c r="E261" s="182" t="s">
        <v>7842</v>
      </c>
      <c r="F261" s="183" t="s">
        <v>7843</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7844</v>
      </c>
    </row>
    <row r="262" spans="1:65" s="2" customFormat="1" ht="16.5" customHeight="1">
      <c r="A262" s="37"/>
      <c r="B262" s="38"/>
      <c r="C262" s="247" t="s">
        <v>1168</v>
      </c>
      <c r="D262" s="247" t="s">
        <v>519</v>
      </c>
      <c r="E262" s="248" t="s">
        <v>7845</v>
      </c>
      <c r="F262" s="249" t="s">
        <v>7846</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7847</v>
      </c>
    </row>
    <row r="263" spans="1:65" s="2" customFormat="1" ht="16.5" customHeight="1">
      <c r="A263" s="37"/>
      <c r="B263" s="38"/>
      <c r="C263" s="247" t="s">
        <v>1178</v>
      </c>
      <c r="D263" s="247" t="s">
        <v>519</v>
      </c>
      <c r="E263" s="248" t="s">
        <v>7848</v>
      </c>
      <c r="F263" s="249" t="s">
        <v>7849</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7850</v>
      </c>
    </row>
    <row r="264" spans="1:65" s="2" customFormat="1" ht="16.5" customHeight="1">
      <c r="A264" s="37"/>
      <c r="B264" s="38"/>
      <c r="C264" s="181" t="s">
        <v>1183</v>
      </c>
      <c r="D264" s="181" t="s">
        <v>199</v>
      </c>
      <c r="E264" s="182" t="s">
        <v>7851</v>
      </c>
      <c r="F264" s="183" t="s">
        <v>7852</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7853</v>
      </c>
    </row>
    <row r="265" spans="1:65" s="2" customFormat="1" ht="78">
      <c r="A265" s="37"/>
      <c r="B265" s="38"/>
      <c r="C265" s="39"/>
      <c r="D265" s="201" t="s">
        <v>4151</v>
      </c>
      <c r="E265" s="39"/>
      <c r="F265" s="261" t="s">
        <v>7854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4151</v>
      </c>
      <c r="AU265" s="20" t="s">
        <v>84</v>
      </c>
    </row>
    <row r="266" spans="1:65" s="2" customFormat="1" ht="16.5" customHeight="1">
      <c r="A266" s="37"/>
      <c r="B266" s="38"/>
      <c r="C266" s="181" t="s">
        <v>1189</v>
      </c>
      <c r="D266" s="181" t="s">
        <v>199</v>
      </c>
      <c r="E266" s="182" t="s">
        <v>7855</v>
      </c>
      <c r="F266" s="183" t="s">
        <v>7856</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7857</v>
      </c>
    </row>
    <row r="267" spans="1:65" s="2" customFormat="1" ht="78">
      <c r="A267" s="37"/>
      <c r="B267" s="38"/>
      <c r="C267" s="39"/>
      <c r="D267" s="201" t="s">
        <v>4151</v>
      </c>
      <c r="E267" s="39"/>
      <c r="F267" s="261" t="s">
        <v>7858</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4151</v>
      </c>
      <c r="AU267" s="20" t="s">
        <v>84</v>
      </c>
    </row>
    <row r="268" spans="1:65" s="2" customFormat="1" ht="16.5" customHeight="1">
      <c r="A268" s="37"/>
      <c r="B268" s="38"/>
      <c r="C268" s="181" t="s">
        <v>1205</v>
      </c>
      <c r="D268" s="181" t="s">
        <v>199</v>
      </c>
      <c r="E268" s="182" t="s">
        <v>7859</v>
      </c>
      <c r="F268" s="183" t="s">
        <v>7860</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7861</v>
      </c>
    </row>
    <row r="269" spans="1:65" s="2" customFormat="1" ht="78">
      <c r="A269" s="37"/>
      <c r="B269" s="38"/>
      <c r="C269" s="39"/>
      <c r="D269" s="201" t="s">
        <v>4151</v>
      </c>
      <c r="E269" s="39"/>
      <c r="F269" s="261" t="s">
        <v>7862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4151</v>
      </c>
      <c r="AU269" s="20" t="s">
        <v>84</v>
      </c>
    </row>
    <row r="270" spans="1:65" s="2" customFormat="1" ht="16.5" customHeight="1">
      <c r="A270" s="37"/>
      <c r="B270" s="38"/>
      <c r="C270" s="181" t="s">
        <v>1211</v>
      </c>
      <c r="D270" s="181" t="s">
        <v>199</v>
      </c>
      <c r="E270" s="182" t="s">
        <v>7863</v>
      </c>
      <c r="F270" s="183" t="s">
        <v>7864</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7865</v>
      </c>
    </row>
    <row r="271" spans="1:65" s="2" customFormat="1" ht="16.5" customHeight="1">
      <c r="A271" s="37"/>
      <c r="B271" s="38"/>
      <c r="C271" s="181" t="s">
        <v>1223</v>
      </c>
      <c r="D271" s="181" t="s">
        <v>199</v>
      </c>
      <c r="E271" s="182" t="s">
        <v>7582</v>
      </c>
      <c r="F271" s="183" t="s">
        <v>7866</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7867</v>
      </c>
    </row>
    <row r="272" spans="1:65" s="2" customFormat="1" ht="16.5" customHeight="1">
      <c r="A272" s="37"/>
      <c r="B272" s="38"/>
      <c r="C272" s="181" t="s">
        <v>1228</v>
      </c>
      <c r="D272" s="181" t="s">
        <v>199</v>
      </c>
      <c r="E272" s="182" t="s">
        <v>7585</v>
      </c>
      <c r="F272" s="183" t="s">
        <v>7868</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7869</v>
      </c>
    </row>
    <row r="273" spans="1:65" s="2" customFormat="1" ht="24.2" customHeight="1">
      <c r="A273" s="37"/>
      <c r="B273" s="38"/>
      <c r="C273" s="181" t="s">
        <v>1234</v>
      </c>
      <c r="D273" s="181" t="s">
        <v>199</v>
      </c>
      <c r="E273" s="182" t="s">
        <v>7870</v>
      </c>
      <c r="F273" s="183" t="s">
        <v>7871</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7872</v>
      </c>
    </row>
    <row r="274" spans="1:65" s="2" customFormat="1" ht="24.2" customHeight="1">
      <c r="A274" s="37"/>
      <c r="B274" s="38"/>
      <c r="C274" s="181" t="s">
        <v>1240</v>
      </c>
      <c r="D274" s="181" t="s">
        <v>199</v>
      </c>
      <c r="E274" s="182" t="s">
        <v>7511</v>
      </c>
      <c r="F274" s="183" t="s">
        <v>7512</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7873</v>
      </c>
    </row>
    <row r="275" spans="1:65" s="2" customFormat="1" ht="24.2" customHeight="1">
      <c r="A275" s="37"/>
      <c r="B275" s="38"/>
      <c r="C275" s="181" t="s">
        <v>1252</v>
      </c>
      <c r="D275" s="181" t="s">
        <v>199</v>
      </c>
      <c r="E275" s="182" t="s">
        <v>7514</v>
      </c>
      <c r="F275" s="183" t="s">
        <v>7515</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7874</v>
      </c>
    </row>
    <row r="276" spans="1:65" s="2" customFormat="1" ht="24.2" customHeight="1">
      <c r="A276" s="37"/>
      <c r="B276" s="38"/>
      <c r="C276" s="181" t="s">
        <v>1259</v>
      </c>
      <c r="D276" s="181" t="s">
        <v>199</v>
      </c>
      <c r="E276" s="182" t="s">
        <v>7875</v>
      </c>
      <c r="F276" s="183" t="s">
        <v>7876</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7877</v>
      </c>
    </row>
    <row r="277" spans="1:65" s="2" customFormat="1" ht="97.5">
      <c r="A277" s="37"/>
      <c r="B277" s="38"/>
      <c r="C277" s="39"/>
      <c r="D277" s="201" t="s">
        <v>4151</v>
      </c>
      <c r="E277" s="39"/>
      <c r="F277" s="261" t="s">
        <v>7878</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4151</v>
      </c>
      <c r="AU277" s="20" t="s">
        <v>84</v>
      </c>
    </row>
    <row r="278" spans="1:65" s="2" customFormat="1" ht="24.2" customHeight="1">
      <c r="A278" s="37"/>
      <c r="B278" s="38"/>
      <c r="C278" s="181" t="s">
        <v>1264</v>
      </c>
      <c r="D278" s="181" t="s">
        <v>199</v>
      </c>
      <c r="E278" s="182" t="s">
        <v>7879</v>
      </c>
      <c r="F278" s="183" t="s">
        <v>7880</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7881</v>
      </c>
    </row>
    <row r="279" spans="1:65" s="2" customFormat="1" ht="97.5">
      <c r="A279" s="37"/>
      <c r="B279" s="38"/>
      <c r="C279" s="39"/>
      <c r="D279" s="201" t="s">
        <v>4151</v>
      </c>
      <c r="E279" s="39"/>
      <c r="F279" s="261" t="s">
        <v>7882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4151</v>
      </c>
      <c r="AU279" s="20" t="s">
        <v>84</v>
      </c>
    </row>
    <row r="280" spans="1:65" s="2" customFormat="1" ht="24.2" customHeight="1">
      <c r="A280" s="37"/>
      <c r="B280" s="38"/>
      <c r="C280" s="181" t="s">
        <v>1269</v>
      </c>
      <c r="D280" s="181" t="s">
        <v>199</v>
      </c>
      <c r="E280" s="182" t="s">
        <v>7883</v>
      </c>
      <c r="F280" s="183" t="s">
        <v>7884</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7885</v>
      </c>
    </row>
    <row r="281" spans="1:65" s="2" customFormat="1" ht="24.2" customHeight="1">
      <c r="A281" s="37"/>
      <c r="B281" s="38"/>
      <c r="C281" s="181" t="s">
        <v>1274</v>
      </c>
      <c r="D281" s="181" t="s">
        <v>199</v>
      </c>
      <c r="E281" s="182" t="s">
        <v>7886</v>
      </c>
      <c r="F281" s="183" t="s">
        <v>7887</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7888</v>
      </c>
    </row>
    <row r="282" spans="1:65" s="2" customFormat="1" ht="16.5" customHeight="1">
      <c r="A282" s="37"/>
      <c r="B282" s="38"/>
      <c r="C282" s="247" t="s">
        <v>1279</v>
      </c>
      <c r="D282" s="247" t="s">
        <v>519</v>
      </c>
      <c r="E282" s="248" t="s">
        <v>7889</v>
      </c>
      <c r="F282" s="249" t="s">
        <v>7890</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7891</v>
      </c>
    </row>
    <row r="283" spans="1:65" s="2" customFormat="1" ht="16.5" customHeight="1">
      <c r="A283" s="37"/>
      <c r="B283" s="38"/>
      <c r="C283" s="181" t="s">
        <v>1359</v>
      </c>
      <c r="D283" s="181" t="s">
        <v>199</v>
      </c>
      <c r="E283" s="182" t="s">
        <v>7517</v>
      </c>
      <c r="F283" s="183" t="s">
        <v>7518</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7892</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1365</v>
      </c>
      <c r="D285" s="181" t="s">
        <v>199</v>
      </c>
      <c r="E285" s="182" t="s">
        <v>7893</v>
      </c>
      <c r="F285" s="183" t="s">
        <v>7894</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7895</v>
      </c>
    </row>
    <row r="286" spans="1:65" s="13" customFormat="1" ht="11.25">
      <c r="B286" s="199"/>
      <c r="C286" s="200"/>
      <c r="D286" s="201" t="s">
        <v>213</v>
      </c>
      <c r="E286" s="202" t="s">
        <v>28</v>
      </c>
      <c r="F286" s="203" t="s">
        <v>7896</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7897</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7898</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7899</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1371</v>
      </c>
      <c r="D291" s="181" t="s">
        <v>199</v>
      </c>
      <c r="E291" s="182" t="s">
        <v>2116</v>
      </c>
      <c r="F291" s="183" t="s">
        <v>2117</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7900</v>
      </c>
    </row>
    <row r="292" spans="1:65" s="12" customFormat="1" ht="22.9" customHeight="1">
      <c r="B292" s="165"/>
      <c r="C292" s="166"/>
      <c r="D292" s="167" t="s">
        <v>73</v>
      </c>
      <c r="E292" s="179" t="s">
        <v>2181</v>
      </c>
      <c r="F292" s="179" t="s">
        <v>2182</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1378</v>
      </c>
      <c r="D293" s="181" t="s">
        <v>199</v>
      </c>
      <c r="E293" s="182" t="s">
        <v>7523</v>
      </c>
      <c r="F293" s="183" t="s">
        <v>7524</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7901</v>
      </c>
    </row>
    <row r="294" spans="1:65" s="12" customFormat="1" ht="25.9" customHeight="1">
      <c r="B294" s="165"/>
      <c r="C294" s="166"/>
      <c r="D294" s="167" t="s">
        <v>73</v>
      </c>
      <c r="E294" s="168" t="s">
        <v>2188</v>
      </c>
      <c r="F294" s="168" t="s">
        <v>2189</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2190</v>
      </c>
      <c r="F295" s="179" t="s">
        <v>2191</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1383</v>
      </c>
      <c r="D296" s="181" t="s">
        <v>199</v>
      </c>
      <c r="E296" s="182" t="s">
        <v>7902</v>
      </c>
      <c r="F296" s="183" t="s">
        <v>7903</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7904</v>
      </c>
    </row>
    <row r="297" spans="1:65" s="2" customFormat="1" ht="21.75" customHeight="1">
      <c r="A297" s="37"/>
      <c r="B297" s="38"/>
      <c r="C297" s="181" t="s">
        <v>1390</v>
      </c>
      <c r="D297" s="181" t="s">
        <v>199</v>
      </c>
      <c r="E297" s="182" t="s">
        <v>7905</v>
      </c>
      <c r="F297" s="183" t="s">
        <v>7906</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7907</v>
      </c>
    </row>
    <row r="298" spans="1:65" s="2" customFormat="1" ht="24.2" customHeight="1">
      <c r="A298" s="37"/>
      <c r="B298" s="38"/>
      <c r="C298" s="247" t="s">
        <v>1399</v>
      </c>
      <c r="D298" s="247" t="s">
        <v>519</v>
      </c>
      <c r="E298" s="248" t="s">
        <v>7908</v>
      </c>
      <c r="F298" s="249" t="s">
        <v>7909</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7910</v>
      </c>
    </row>
    <row r="299" spans="1:65" s="13" customFormat="1" ht="11.25">
      <c r="B299" s="199"/>
      <c r="C299" s="200"/>
      <c r="D299" s="201" t="s">
        <v>213</v>
      </c>
      <c r="E299" s="202" t="s">
        <v>28</v>
      </c>
      <c r="F299" s="203" t="s">
        <v>7911</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7912</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7913</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1406</v>
      </c>
      <c r="D303" s="181" t="s">
        <v>199</v>
      </c>
      <c r="E303" s="182" t="s">
        <v>7914</v>
      </c>
      <c r="F303" s="183" t="s">
        <v>7915</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7916</v>
      </c>
    </row>
    <row r="304" spans="1:65" s="15" customFormat="1" ht="11.25">
      <c r="B304" s="222"/>
      <c r="C304" s="223"/>
      <c r="D304" s="201" t="s">
        <v>213</v>
      </c>
      <c r="E304" s="224" t="s">
        <v>28</v>
      </c>
      <c r="F304" s="225" t="s">
        <v>7917</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7918</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1411</v>
      </c>
      <c r="D306" s="181" t="s">
        <v>199</v>
      </c>
      <c r="E306" s="182" t="s">
        <v>6056</v>
      </c>
      <c r="F306" s="183" t="s">
        <v>6057</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7919</v>
      </c>
    </row>
    <row r="307" spans="1:65" s="12" customFormat="1" ht="22.9" customHeight="1">
      <c r="B307" s="165"/>
      <c r="C307" s="166"/>
      <c r="D307" s="167" t="s">
        <v>73</v>
      </c>
      <c r="E307" s="179" t="s">
        <v>7920</v>
      </c>
      <c r="F307" s="179" t="s">
        <v>7921</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1416</v>
      </c>
      <c r="D308" s="181" t="s">
        <v>199</v>
      </c>
      <c r="E308" s="182" t="s">
        <v>7922</v>
      </c>
      <c r="F308" s="183" t="s">
        <v>7923</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7924</v>
      </c>
    </row>
    <row r="309" spans="1:65" s="2" customFormat="1" ht="16.5" customHeight="1">
      <c r="A309" s="37"/>
      <c r="B309" s="38"/>
      <c r="C309" s="181" t="s">
        <v>1423</v>
      </c>
      <c r="D309" s="181" t="s">
        <v>199</v>
      </c>
      <c r="E309" s="182" t="s">
        <v>7925</v>
      </c>
      <c r="F309" s="183" t="s">
        <v>7926</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7927</v>
      </c>
    </row>
    <row r="310" spans="1:65" s="2" customFormat="1" ht="16.5" customHeight="1">
      <c r="A310" s="37"/>
      <c r="B310" s="38"/>
      <c r="C310" s="181" t="s">
        <v>1428</v>
      </c>
      <c r="D310" s="181" t="s">
        <v>199</v>
      </c>
      <c r="E310" s="182" t="s">
        <v>7928</v>
      </c>
      <c r="F310" s="183" t="s">
        <v>7929</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7930</v>
      </c>
    </row>
    <row r="311" spans="1:65" s="2" customFormat="1" ht="16.5" customHeight="1">
      <c r="A311" s="37"/>
      <c r="B311" s="38"/>
      <c r="C311" s="181" t="s">
        <v>1433</v>
      </c>
      <c r="D311" s="181" t="s">
        <v>199</v>
      </c>
      <c r="E311" s="182" t="s">
        <v>7931</v>
      </c>
      <c r="F311" s="183" t="s">
        <v>7932</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7933</v>
      </c>
    </row>
    <row r="312" spans="1:65" s="2" customFormat="1" ht="16.5" customHeight="1">
      <c r="A312" s="37"/>
      <c r="B312" s="38"/>
      <c r="C312" s="247" t="s">
        <v>1438</v>
      </c>
      <c r="D312" s="247" t="s">
        <v>519</v>
      </c>
      <c r="E312" s="248" t="s">
        <v>7934</v>
      </c>
      <c r="F312" s="249" t="s">
        <v>7935</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7936</v>
      </c>
    </row>
    <row r="313" spans="1:65" s="2" customFormat="1" ht="24.2" customHeight="1">
      <c r="A313" s="37"/>
      <c r="B313" s="38"/>
      <c r="C313" s="181" t="s">
        <v>1443</v>
      </c>
      <c r="D313" s="181" t="s">
        <v>199</v>
      </c>
      <c r="E313" s="182" t="s">
        <v>7937</v>
      </c>
      <c r="F313" s="183" t="s">
        <v>7938</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7939</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t1AKWM3glUTpD9ap0xJ4MhRlshStrbQHuUuTD7fEjr3bAtNcpi2N3tBrqS638yltfDPIwbSU4pGnO5p0kLf+oA==" saltValue="WOi9vcm2/ZnhTXQqnvmo4NbK9MWbtrhGYhcyvzlFNR1NQfGLI4yMEqIKRLYYn/TZxnDcylRf7ox2qNsjq9h2Iw=="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7940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7941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5697</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5698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7940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7942</v>
      </c>
      <c r="E64" s="146"/>
      <c r="F64" s="146"/>
      <c r="G64" s="146"/>
      <c r="H64" s="146"/>
      <c r="I64" s="146"/>
      <c r="J64" s="147">
        <f>J89</f>
        <v>0</v>
      </c>
      <c r="K64" s="144"/>
      <c r="L64" s="148"/>
    </row>
    <row r="65" spans="1:31" s="9" customFormat="1" ht="24.95" customHeight="1">
      <c r="B65" s="143"/>
      <c r="C65" s="144"/>
      <c r="D65" s="145" t="s">
        <v>7943</v>
      </c>
      <c r="E65" s="146"/>
      <c r="F65" s="146"/>
      <c r="G65" s="146"/>
      <c r="H65" s="146"/>
      <c r="I65" s="146"/>
      <c r="J65" s="147">
        <f>J92</f>
        <v>0</v>
      </c>
      <c r="K65" s="144"/>
      <c r="L65" s="148"/>
    </row>
    <row r="66" spans="1:31" s="9" customFormat="1" ht="24.95" customHeight="1">
      <c r="B66" s="143"/>
      <c r="C66" s="144"/>
      <c r="D66" s="145" t="s">
        <v>7944</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7940</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6. 3. 2025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4146</v>
      </c>
      <c r="F89" s="168" t="s">
        <v>7484</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7945</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7946</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4244</v>
      </c>
      <c r="F92" s="168" t="s">
        <v>7947</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7948</v>
      </c>
      <c r="G93" s="184" t="s">
        <v>4365</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4333</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5750</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5751</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5752</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5zup+R8vQ5Pe5y6zmE8H7rWthfNr/0K1Muglzkptc5/k/6ILNkbiKNVSNo0hXBTmpcNWGrHn8vVThmLkQL7JwQ==" saltValue="KC704KFo8cIKg4gp+Si9s7gmwCfJRmYLR6OtviKH4AuVbrvh6HA+mRrutwj5bCr/TFcwhy196ivLirSUPOAKsg=="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7940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7949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7408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7409</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ROUND((SUM(BE95:BE196)),  2)</f>
        <v>0</v>
      </c>
      <c r="G35" s="37"/>
      <c r="H35" s="37"/>
      <c r="I35" s="127">
        <v>0.21</v>
      </c>
      <c r="J35" s="126">
        <f>ROUND(((SUM(BE95:BE196))*I35),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ROUND((SUM(BF95:BF196)),  2)</f>
        <v>0</v>
      </c>
      <c r="G36" s="37"/>
      <c r="H36" s="37"/>
      <c r="I36" s="127">
        <v>0.12</v>
      </c>
      <c r="J36" s="126">
        <f>ROUND(((SUM(BF95:BF196))*I36),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7940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7410</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J181</f>
        <v>0</v>
      </c>
      <c r="K69" s="100"/>
      <c r="L69" s="153"/>
    </row>
    <row r="70" spans="1:31" s="9" customFormat="1" ht="24.95" customHeight="1">
      <c r="B70" s="143"/>
      <c r="C70" s="144"/>
      <c r="D70" s="145" t="s">
        <v>573</v>
      </c>
      <c r="E70" s="146"/>
      <c r="F70" s="146"/>
      <c r="G70" s="146"/>
      <c r="H70" s="146"/>
      <c r="I70" s="146"/>
      <c r="J70" s="147">
        <f>J183</f>
        <v>0</v>
      </c>
      <c r="K70" s="144"/>
      <c r="L70" s="148"/>
    </row>
    <row r="71" spans="1:31" s="10" customFormat="1" ht="19.899999999999999" customHeight="1">
      <c r="B71" s="149"/>
      <c r="C71" s="100"/>
      <c r="D71" s="150" t="s">
        <v>7596</v>
      </c>
      <c r="E71" s="151"/>
      <c r="F71" s="151"/>
      <c r="G71" s="151"/>
      <c r="H71" s="151"/>
      <c r="I71" s="151"/>
      <c r="J71" s="152">
        <f>J184</f>
        <v>0</v>
      </c>
      <c r="K71" s="100"/>
      <c r="L71" s="153"/>
    </row>
    <row r="72" spans="1:31" s="9" customFormat="1" ht="24.95" customHeight="1">
      <c r="B72" s="143"/>
      <c r="C72" s="144"/>
      <c r="D72" s="145" t="s">
        <v>179</v>
      </c>
      <c r="E72" s="146"/>
      <c r="F72" s="146"/>
      <c r="G72" s="146"/>
      <c r="H72" s="146"/>
      <c r="I72" s="146"/>
      <c r="J72" s="147">
        <f>J187</f>
        <v>0</v>
      </c>
      <c r="K72" s="144"/>
      <c r="L72" s="148"/>
    </row>
    <row r="73" spans="1:31" s="10" customFormat="1" ht="19.899999999999999" customHeight="1">
      <c r="B73" s="149"/>
      <c r="C73" s="100"/>
      <c r="D73" s="150" t="s">
        <v>7950</v>
      </c>
      <c r="E73" s="151"/>
      <c r="F73" s="151"/>
      <c r="G73" s="151"/>
      <c r="H73" s="151"/>
      <c r="I73" s="151"/>
      <c r="J73" s="152">
        <f>J188</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7940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6. 3. 2025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P96+P183+P187</f>
        <v>0</v>
      </c>
      <c r="Q95" s="75"/>
      <c r="R95" s="162">
        <f>R96+R183+R187</f>
        <v>28.721823199999996</v>
      </c>
      <c r="S95" s="75"/>
      <c r="T95" s="163">
        <f>T96+T183+T187</f>
        <v>9.0200000000000002E-2</v>
      </c>
      <c r="U95" s="37"/>
      <c r="V95" s="37"/>
      <c r="W95" s="37"/>
      <c r="X95" s="37"/>
      <c r="Y95" s="37"/>
      <c r="Z95" s="37"/>
      <c r="AA95" s="37"/>
      <c r="AB95" s="37"/>
      <c r="AC95" s="37"/>
      <c r="AD95" s="37"/>
      <c r="AE95" s="37"/>
      <c r="AT95" s="20" t="s">
        <v>73</v>
      </c>
      <c r="AU95" s="20" t="s">
        <v>174</v>
      </c>
      <c r="BK95" s="164">
        <f>BK96+BK183+BK187</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P97+P138+P141+P176+P181</f>
        <v>0</v>
      </c>
      <c r="Q96" s="173"/>
      <c r="R96" s="174">
        <f>R97+R138+R141+R176+R181</f>
        <v>28.693643199999997</v>
      </c>
      <c r="S96" s="173"/>
      <c r="T96" s="175">
        <f>T97+T138+T141+T176+T181</f>
        <v>9.0200000000000002E-2</v>
      </c>
      <c r="AR96" s="176" t="s">
        <v>82</v>
      </c>
      <c r="AT96" s="177" t="s">
        <v>73</v>
      </c>
      <c r="AU96" s="177" t="s">
        <v>74</v>
      </c>
      <c r="AY96" s="176" t="s">
        <v>197</v>
      </c>
      <c r="BK96" s="178">
        <f>BK97+BK138+BK141+BK176+BK181</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7951</v>
      </c>
      <c r="F98" s="183" t="s">
        <v>7952</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7953</v>
      </c>
    </row>
    <row r="99" spans="1:65" s="2" customFormat="1" ht="49.15" customHeight="1">
      <c r="A99" s="37"/>
      <c r="B99" s="38"/>
      <c r="C99" s="181" t="s">
        <v>84</v>
      </c>
      <c r="D99" s="181" t="s">
        <v>199</v>
      </c>
      <c r="E99" s="182" t="s">
        <v>7411</v>
      </c>
      <c r="F99" s="183" t="s">
        <v>7412</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7954</v>
      </c>
    </row>
    <row r="100" spans="1:65" s="2" customFormat="1" ht="16.5" customHeight="1">
      <c r="A100" s="37"/>
      <c r="B100" s="38"/>
      <c r="C100" s="181" t="s">
        <v>160</v>
      </c>
      <c r="D100" s="181" t="s">
        <v>199</v>
      </c>
      <c r="E100" s="182" t="s">
        <v>7604</v>
      </c>
      <c r="F100" s="183" t="s">
        <v>7605</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7955</v>
      </c>
    </row>
    <row r="101" spans="1:65" s="2" customFormat="1" ht="24.2" customHeight="1">
      <c r="A101" s="37"/>
      <c r="B101" s="38"/>
      <c r="C101" s="181" t="s">
        <v>204</v>
      </c>
      <c r="D101" s="181" t="s">
        <v>199</v>
      </c>
      <c r="E101" s="182" t="s">
        <v>7956</v>
      </c>
      <c r="F101" s="183" t="s">
        <v>7957</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7958</v>
      </c>
    </row>
    <row r="102" spans="1:65" s="15" customFormat="1" ht="11.25">
      <c r="B102" s="222"/>
      <c r="C102" s="223"/>
      <c r="D102" s="201" t="s">
        <v>213</v>
      </c>
      <c r="E102" s="224" t="s">
        <v>28</v>
      </c>
      <c r="F102" s="225" t="s">
        <v>7959</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7960</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7961</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7962</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7963</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7964</v>
      </c>
      <c r="F108" s="183" t="s">
        <v>7965</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7966</v>
      </c>
    </row>
    <row r="109" spans="1:65" s="13" customFormat="1" ht="11.25">
      <c r="B109" s="199"/>
      <c r="C109" s="200"/>
      <c r="D109" s="201" t="s">
        <v>213</v>
      </c>
      <c r="E109" s="202" t="s">
        <v>28</v>
      </c>
      <c r="F109" s="203" t="s">
        <v>7967</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7968</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43.335999999999999</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7969</v>
      </c>
      <c r="F112" s="183" t="s">
        <v>7970</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7971</v>
      </c>
    </row>
    <row r="113" spans="1:65" s="2" customFormat="1" ht="21.75" customHeight="1">
      <c r="A113" s="37"/>
      <c r="B113" s="38"/>
      <c r="C113" s="181" t="s">
        <v>238</v>
      </c>
      <c r="D113" s="181" t="s">
        <v>199</v>
      </c>
      <c r="E113" s="182" t="s">
        <v>7972</v>
      </c>
      <c r="F113" s="183" t="s">
        <v>7973</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7974</v>
      </c>
    </row>
    <row r="114" spans="1:65" s="13" customFormat="1" ht="11.25">
      <c r="B114" s="199"/>
      <c r="C114" s="200"/>
      <c r="D114" s="201" t="s">
        <v>213</v>
      </c>
      <c r="E114" s="202" t="s">
        <v>28</v>
      </c>
      <c r="F114" s="203" t="s">
        <v>7975</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7976</v>
      </c>
      <c r="F115" s="183" t="s">
        <v>7977</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7978</v>
      </c>
    </row>
    <row r="116" spans="1:65" s="2" customFormat="1" ht="33" customHeight="1">
      <c r="A116" s="37"/>
      <c r="B116" s="38"/>
      <c r="C116" s="181" t="s">
        <v>248</v>
      </c>
      <c r="D116" s="181" t="s">
        <v>199</v>
      </c>
      <c r="E116" s="182" t="s">
        <v>7979</v>
      </c>
      <c r="F116" s="183" t="s">
        <v>7980</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7981</v>
      </c>
    </row>
    <row r="117" spans="1:65" s="2" customFormat="1" ht="33" customHeight="1">
      <c r="A117" s="37"/>
      <c r="B117" s="38"/>
      <c r="C117" s="181" t="s">
        <v>253</v>
      </c>
      <c r="D117" s="181" t="s">
        <v>199</v>
      </c>
      <c r="E117" s="182" t="s">
        <v>7982</v>
      </c>
      <c r="F117" s="183" t="s">
        <v>7983</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7984</v>
      </c>
    </row>
    <row r="118" spans="1:65" s="15" customFormat="1" ht="11.25">
      <c r="B118" s="222"/>
      <c r="C118" s="223"/>
      <c r="D118" s="201" t="s">
        <v>213</v>
      </c>
      <c r="E118" s="224" t="s">
        <v>28</v>
      </c>
      <c r="F118" s="225" t="s">
        <v>7985</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7986</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6292</v>
      </c>
      <c r="F120" s="183" t="s">
        <v>6293</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7987</v>
      </c>
    </row>
    <row r="121" spans="1:65" s="15" customFormat="1" ht="11.25">
      <c r="B121" s="222"/>
      <c r="C121" s="223"/>
      <c r="D121" s="201" t="s">
        <v>213</v>
      </c>
      <c r="E121" s="224" t="s">
        <v>28</v>
      </c>
      <c r="F121" s="225" t="s">
        <v>7988</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7989</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7990</v>
      </c>
    </row>
    <row r="124" spans="1:65" s="2" customFormat="1" ht="24.2" customHeight="1">
      <c r="A124" s="37"/>
      <c r="B124" s="38"/>
      <c r="C124" s="181" t="s">
        <v>268</v>
      </c>
      <c r="D124" s="181" t="s">
        <v>199</v>
      </c>
      <c r="E124" s="182" t="s">
        <v>7440</v>
      </c>
      <c r="F124" s="183" t="s">
        <v>7441</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7991</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7992</v>
      </c>
    </row>
    <row r="126" spans="1:65" s="2" customFormat="1" ht="24.2" customHeight="1">
      <c r="A126" s="37"/>
      <c r="B126" s="38"/>
      <c r="C126" s="181" t="s">
        <v>278</v>
      </c>
      <c r="D126" s="181" t="s">
        <v>199</v>
      </c>
      <c r="E126" s="182" t="s">
        <v>7993</v>
      </c>
      <c r="F126" s="183" t="s">
        <v>7994</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7995</v>
      </c>
    </row>
    <row r="127" spans="1:65" s="2" customFormat="1" ht="24.2" customHeight="1">
      <c r="A127" s="37"/>
      <c r="B127" s="38"/>
      <c r="C127" s="181" t="s">
        <v>283</v>
      </c>
      <c r="D127" s="181" t="s">
        <v>199</v>
      </c>
      <c r="E127" s="182" t="s">
        <v>640</v>
      </c>
      <c r="F127" s="183" t="s">
        <v>641</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7996</v>
      </c>
    </row>
    <row r="128" spans="1:65" s="13" customFormat="1" ht="11.25">
      <c r="B128" s="199"/>
      <c r="C128" s="200"/>
      <c r="D128" s="201" t="s">
        <v>213</v>
      </c>
      <c r="E128" s="202" t="s">
        <v>28</v>
      </c>
      <c r="F128" s="203" t="s">
        <v>7997</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7447</v>
      </c>
      <c r="F129" s="183" t="s">
        <v>7448</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7998</v>
      </c>
    </row>
    <row r="130" spans="1:65" s="13" customFormat="1" ht="11.25">
      <c r="B130" s="199"/>
      <c r="C130" s="200"/>
      <c r="D130" s="201" t="s">
        <v>213</v>
      </c>
      <c r="E130" s="202" t="s">
        <v>28</v>
      </c>
      <c r="F130" s="203" t="s">
        <v>7999</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7703</v>
      </c>
      <c r="F131" s="249" t="s">
        <v>7704</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8000</v>
      </c>
    </row>
    <row r="132" spans="1:65" s="13" customFormat="1" ht="11.25">
      <c r="B132" s="199"/>
      <c r="C132" s="200"/>
      <c r="D132" s="201" t="s">
        <v>213</v>
      </c>
      <c r="E132" s="202" t="s">
        <v>28</v>
      </c>
      <c r="F132" s="203" t="s">
        <v>8001</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8002</v>
      </c>
      <c r="F133" s="183" t="s">
        <v>8003</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8004</v>
      </c>
    </row>
    <row r="134" spans="1:65" s="2" customFormat="1" ht="24.2" customHeight="1">
      <c r="A134" s="37"/>
      <c r="B134" s="38"/>
      <c r="C134" s="181" t="s">
        <v>303</v>
      </c>
      <c r="D134" s="181" t="s">
        <v>199</v>
      </c>
      <c r="E134" s="182" t="s">
        <v>7366</v>
      </c>
      <c r="F134" s="183" t="s">
        <v>7367</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8005</v>
      </c>
    </row>
    <row r="135" spans="1:65" s="2" customFormat="1" ht="16.5" customHeight="1">
      <c r="A135" s="37"/>
      <c r="B135" s="38"/>
      <c r="C135" s="247" t="s">
        <v>7</v>
      </c>
      <c r="D135" s="247" t="s">
        <v>519</v>
      </c>
      <c r="E135" s="248" t="s">
        <v>7370</v>
      </c>
      <c r="F135" s="249" t="s">
        <v>7371</v>
      </c>
      <c r="G135" s="250" t="s">
        <v>3476</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8006</v>
      </c>
    </row>
    <row r="136" spans="1:65" s="13" customFormat="1" ht="11.25">
      <c r="B136" s="199"/>
      <c r="C136" s="200"/>
      <c r="D136" s="201" t="s">
        <v>213</v>
      </c>
      <c r="E136" s="202" t="s">
        <v>28</v>
      </c>
      <c r="F136" s="203" t="s">
        <v>8007</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7718</v>
      </c>
      <c r="F137" s="183" t="s">
        <v>7719</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8008</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7480</v>
      </c>
      <c r="F139" s="183" t="s">
        <v>7481</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8009</v>
      </c>
    </row>
    <row r="140" spans="1:65" s="13" customFormat="1" ht="11.25">
      <c r="B140" s="199"/>
      <c r="C140" s="200"/>
      <c r="D140" s="201" t="s">
        <v>213</v>
      </c>
      <c r="E140" s="202" t="s">
        <v>28</v>
      </c>
      <c r="F140" s="203" t="s">
        <v>8010</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7484</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8011</v>
      </c>
      <c r="F142" s="183" t="s">
        <v>8012</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8013</v>
      </c>
    </row>
    <row r="143" spans="1:65" s="2" customFormat="1" ht="16.5" customHeight="1">
      <c r="A143" s="37"/>
      <c r="B143" s="38"/>
      <c r="C143" s="247" t="s">
        <v>327</v>
      </c>
      <c r="D143" s="247" t="s">
        <v>519</v>
      </c>
      <c r="E143" s="248" t="s">
        <v>8014</v>
      </c>
      <c r="F143" s="249" t="s">
        <v>8015</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8016</v>
      </c>
    </row>
    <row r="144" spans="1:65" s="2" customFormat="1" ht="16.5" customHeight="1">
      <c r="A144" s="37"/>
      <c r="B144" s="38"/>
      <c r="C144" s="247" t="s">
        <v>332</v>
      </c>
      <c r="D144" s="247" t="s">
        <v>519</v>
      </c>
      <c r="E144" s="248" t="s">
        <v>8017</v>
      </c>
      <c r="F144" s="249" t="s">
        <v>8018</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8019</v>
      </c>
    </row>
    <row r="145" spans="1:65" s="2" customFormat="1" ht="24.2" customHeight="1">
      <c r="A145" s="37"/>
      <c r="B145" s="38"/>
      <c r="C145" s="181" t="s">
        <v>337</v>
      </c>
      <c r="D145" s="181" t="s">
        <v>199</v>
      </c>
      <c r="E145" s="182" t="s">
        <v>8020</v>
      </c>
      <c r="F145" s="183" t="s">
        <v>8021</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8022</v>
      </c>
    </row>
    <row r="146" spans="1:65" s="2" customFormat="1" ht="16.5" customHeight="1">
      <c r="A146" s="37"/>
      <c r="B146" s="38"/>
      <c r="C146" s="247" t="s">
        <v>343</v>
      </c>
      <c r="D146" s="247" t="s">
        <v>519</v>
      </c>
      <c r="E146" s="248" t="s">
        <v>8023</v>
      </c>
      <c r="F146" s="249" t="s">
        <v>8024</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8025</v>
      </c>
    </row>
    <row r="147" spans="1:65" s="2" customFormat="1" ht="16.5" customHeight="1">
      <c r="A147" s="37"/>
      <c r="B147" s="38"/>
      <c r="C147" s="247" t="s">
        <v>348</v>
      </c>
      <c r="D147" s="247" t="s">
        <v>519</v>
      </c>
      <c r="E147" s="248" t="s">
        <v>8026</v>
      </c>
      <c r="F147" s="249" t="s">
        <v>8027</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8028</v>
      </c>
    </row>
    <row r="148" spans="1:65" s="13" customFormat="1" ht="11.25">
      <c r="B148" s="199"/>
      <c r="C148" s="200"/>
      <c r="D148" s="201" t="s">
        <v>213</v>
      </c>
      <c r="E148" s="202" t="s">
        <v>28</v>
      </c>
      <c r="F148" s="203" t="s">
        <v>8029</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8030</v>
      </c>
      <c r="F149" s="249" t="s">
        <v>8031</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8032</v>
      </c>
    </row>
    <row r="150" spans="1:65" s="2" customFormat="1" ht="16.5" customHeight="1">
      <c r="A150" s="37"/>
      <c r="B150" s="38"/>
      <c r="C150" s="247" t="s">
        <v>360</v>
      </c>
      <c r="D150" s="247" t="s">
        <v>519</v>
      </c>
      <c r="E150" s="248" t="s">
        <v>8033</v>
      </c>
      <c r="F150" s="249" t="s">
        <v>8034</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8035</v>
      </c>
    </row>
    <row r="151" spans="1:65" s="13" customFormat="1" ht="11.25">
      <c r="B151" s="199"/>
      <c r="C151" s="200"/>
      <c r="D151" s="201" t="s">
        <v>213</v>
      </c>
      <c r="E151" s="202" t="s">
        <v>28</v>
      </c>
      <c r="F151" s="203" t="s">
        <v>8036</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8037</v>
      </c>
      <c r="F152" s="249" t="s">
        <v>8038</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8039</v>
      </c>
    </row>
    <row r="153" spans="1:65" s="2" customFormat="1" ht="24.2" customHeight="1">
      <c r="A153" s="37"/>
      <c r="B153" s="38"/>
      <c r="C153" s="181" t="s">
        <v>370</v>
      </c>
      <c r="D153" s="181" t="s">
        <v>199</v>
      </c>
      <c r="E153" s="182" t="s">
        <v>8040</v>
      </c>
      <c r="F153" s="183" t="s">
        <v>8041</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8042</v>
      </c>
    </row>
    <row r="154" spans="1:65" s="2" customFormat="1" ht="16.5" customHeight="1">
      <c r="A154" s="37"/>
      <c r="B154" s="38"/>
      <c r="C154" s="247" t="s">
        <v>375</v>
      </c>
      <c r="D154" s="247" t="s">
        <v>519</v>
      </c>
      <c r="E154" s="248" t="s">
        <v>8043</v>
      </c>
      <c r="F154" s="249" t="s">
        <v>8044</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8045</v>
      </c>
    </row>
    <row r="155" spans="1:65" s="13" customFormat="1" ht="11.25">
      <c r="B155" s="199"/>
      <c r="C155" s="200"/>
      <c r="D155" s="201" t="s">
        <v>213</v>
      </c>
      <c r="E155" s="202" t="s">
        <v>28</v>
      </c>
      <c r="F155" s="203" t="s">
        <v>8046</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8047</v>
      </c>
      <c r="F156" s="183" t="s">
        <v>8048</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8049</v>
      </c>
    </row>
    <row r="157" spans="1:65" s="2" customFormat="1" ht="16.5" customHeight="1">
      <c r="A157" s="37"/>
      <c r="B157" s="38"/>
      <c r="C157" s="247" t="s">
        <v>385</v>
      </c>
      <c r="D157" s="247" t="s">
        <v>519</v>
      </c>
      <c r="E157" s="248" t="s">
        <v>8050</v>
      </c>
      <c r="F157" s="249" t="s">
        <v>8051</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8052</v>
      </c>
    </row>
    <row r="158" spans="1:65" s="2" customFormat="1" ht="16.5" customHeight="1">
      <c r="A158" s="37"/>
      <c r="B158" s="38"/>
      <c r="C158" s="247" t="s">
        <v>390</v>
      </c>
      <c r="D158" s="247" t="s">
        <v>519</v>
      </c>
      <c r="E158" s="248" t="s">
        <v>8053</v>
      </c>
      <c r="F158" s="249" t="s">
        <v>8054</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8055</v>
      </c>
    </row>
    <row r="159" spans="1:65" s="2" customFormat="1" ht="24.2" customHeight="1">
      <c r="A159" s="37"/>
      <c r="B159" s="38"/>
      <c r="C159" s="181" t="s">
        <v>395</v>
      </c>
      <c r="D159" s="181" t="s">
        <v>199</v>
      </c>
      <c r="E159" s="182" t="s">
        <v>8056</v>
      </c>
      <c r="F159" s="183" t="s">
        <v>8057</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8058</v>
      </c>
    </row>
    <row r="160" spans="1:65" s="2" customFormat="1" ht="16.5" customHeight="1">
      <c r="A160" s="37"/>
      <c r="B160" s="38"/>
      <c r="C160" s="247" t="s">
        <v>400</v>
      </c>
      <c r="D160" s="247" t="s">
        <v>519</v>
      </c>
      <c r="E160" s="248" t="s">
        <v>8059</v>
      </c>
      <c r="F160" s="249" t="s">
        <v>8060</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8061</v>
      </c>
    </row>
    <row r="161" spans="1:65" s="2" customFormat="1" ht="16.5" customHeight="1">
      <c r="A161" s="37"/>
      <c r="B161" s="38"/>
      <c r="C161" s="247" t="s">
        <v>406</v>
      </c>
      <c r="D161" s="247" t="s">
        <v>519</v>
      </c>
      <c r="E161" s="248" t="s">
        <v>8062</v>
      </c>
      <c r="F161" s="249" t="s">
        <v>8063</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8064</v>
      </c>
    </row>
    <row r="162" spans="1:65" s="2" customFormat="1" ht="16.5" customHeight="1">
      <c r="A162" s="37"/>
      <c r="B162" s="38"/>
      <c r="C162" s="247" t="s">
        <v>419</v>
      </c>
      <c r="D162" s="247" t="s">
        <v>519</v>
      </c>
      <c r="E162" s="248" t="s">
        <v>8065</v>
      </c>
      <c r="F162" s="249" t="s">
        <v>8066</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8067</v>
      </c>
    </row>
    <row r="163" spans="1:65" s="2" customFormat="1" ht="16.5" customHeight="1">
      <c r="A163" s="37"/>
      <c r="B163" s="38"/>
      <c r="C163" s="181" t="s">
        <v>425</v>
      </c>
      <c r="D163" s="181" t="s">
        <v>199</v>
      </c>
      <c r="E163" s="182" t="s">
        <v>8068</v>
      </c>
      <c r="F163" s="183" t="s">
        <v>8069</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8070</v>
      </c>
    </row>
    <row r="164" spans="1:65" s="2" customFormat="1" ht="16.5" customHeight="1">
      <c r="A164" s="37"/>
      <c r="B164" s="38"/>
      <c r="C164" s="247" t="s">
        <v>433</v>
      </c>
      <c r="D164" s="247" t="s">
        <v>519</v>
      </c>
      <c r="E164" s="248" t="s">
        <v>8071</v>
      </c>
      <c r="F164" s="249" t="s">
        <v>8072</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8073</v>
      </c>
    </row>
    <row r="165" spans="1:65" s="2" customFormat="1" ht="16.5" customHeight="1">
      <c r="A165" s="37"/>
      <c r="B165" s="38"/>
      <c r="C165" s="181" t="s">
        <v>439</v>
      </c>
      <c r="D165" s="181" t="s">
        <v>199</v>
      </c>
      <c r="E165" s="182" t="s">
        <v>8074</v>
      </c>
      <c r="F165" s="183" t="s">
        <v>8075</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8076</v>
      </c>
    </row>
    <row r="166" spans="1:65" s="2" customFormat="1" ht="16.5" customHeight="1">
      <c r="A166" s="37"/>
      <c r="B166" s="38"/>
      <c r="C166" s="247" t="s">
        <v>445</v>
      </c>
      <c r="D166" s="247" t="s">
        <v>519</v>
      </c>
      <c r="E166" s="248" t="s">
        <v>8077</v>
      </c>
      <c r="F166" s="249" t="s">
        <v>8078</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8079</v>
      </c>
    </row>
    <row r="167" spans="1:65" s="2" customFormat="1" ht="24.2" customHeight="1">
      <c r="A167" s="37"/>
      <c r="B167" s="38"/>
      <c r="C167" s="181" t="s">
        <v>451</v>
      </c>
      <c r="D167" s="181" t="s">
        <v>199</v>
      </c>
      <c r="E167" s="182" t="s">
        <v>8080</v>
      </c>
      <c r="F167" s="183" t="s">
        <v>8081</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8082</v>
      </c>
    </row>
    <row r="168" spans="1:65" s="2" customFormat="1" ht="16.5" customHeight="1">
      <c r="A168" s="37"/>
      <c r="B168" s="38"/>
      <c r="C168" s="247" t="s">
        <v>457</v>
      </c>
      <c r="D168" s="247" t="s">
        <v>519</v>
      </c>
      <c r="E168" s="248" t="s">
        <v>8083</v>
      </c>
      <c r="F168" s="249" t="s">
        <v>8084</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8085</v>
      </c>
    </row>
    <row r="169" spans="1:65" s="2" customFormat="1" ht="16.5" customHeight="1">
      <c r="A169" s="37"/>
      <c r="B169" s="38"/>
      <c r="C169" s="247" t="s">
        <v>463</v>
      </c>
      <c r="D169" s="247" t="s">
        <v>519</v>
      </c>
      <c r="E169" s="248" t="s">
        <v>8086</v>
      </c>
      <c r="F169" s="249" t="s">
        <v>8087</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8088</v>
      </c>
    </row>
    <row r="170" spans="1:65" s="2" customFormat="1" ht="16.5" customHeight="1">
      <c r="A170" s="37"/>
      <c r="B170" s="38"/>
      <c r="C170" s="181" t="s">
        <v>470</v>
      </c>
      <c r="D170" s="181" t="s">
        <v>199</v>
      </c>
      <c r="E170" s="182" t="s">
        <v>8089</v>
      </c>
      <c r="F170" s="183" t="s">
        <v>8090</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8091</v>
      </c>
    </row>
    <row r="171" spans="1:65" s="2" customFormat="1" ht="16.5" customHeight="1">
      <c r="A171" s="37"/>
      <c r="B171" s="38"/>
      <c r="C171" s="181" t="s">
        <v>476</v>
      </c>
      <c r="D171" s="181" t="s">
        <v>199</v>
      </c>
      <c r="E171" s="182" t="s">
        <v>8092</v>
      </c>
      <c r="F171" s="183" t="s">
        <v>8093</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8094</v>
      </c>
    </row>
    <row r="172" spans="1:65" s="2" customFormat="1" ht="16.5" customHeight="1">
      <c r="A172" s="37"/>
      <c r="B172" s="38"/>
      <c r="C172" s="181" t="s">
        <v>482</v>
      </c>
      <c r="D172" s="181" t="s">
        <v>199</v>
      </c>
      <c r="E172" s="182" t="s">
        <v>7502</v>
      </c>
      <c r="F172" s="183" t="s">
        <v>7503</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8095</v>
      </c>
    </row>
    <row r="173" spans="1:65" s="2" customFormat="1" ht="44.25" customHeight="1">
      <c r="A173" s="37"/>
      <c r="B173" s="38"/>
      <c r="C173" s="181" t="s">
        <v>489</v>
      </c>
      <c r="D173" s="181" t="s">
        <v>199</v>
      </c>
      <c r="E173" s="182" t="s">
        <v>8096</v>
      </c>
      <c r="F173" s="183" t="s">
        <v>8097</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8098</v>
      </c>
    </row>
    <row r="174" spans="1:65" s="13" customFormat="1" ht="11.25">
      <c r="B174" s="199"/>
      <c r="C174" s="200"/>
      <c r="D174" s="201" t="s">
        <v>213</v>
      </c>
      <c r="E174" s="202" t="s">
        <v>28</v>
      </c>
      <c r="F174" s="203" t="s">
        <v>8099</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7517</v>
      </c>
      <c r="F175" s="183" t="s">
        <v>7518</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8100</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SUM(P177:P180)</f>
        <v>0</v>
      </c>
      <c r="Q176" s="173"/>
      <c r="R176" s="174">
        <f>SUM(R177:R180)</f>
        <v>1.176E-3</v>
      </c>
      <c r="S176" s="173"/>
      <c r="T176" s="175">
        <f>SUM(T177:T180)</f>
        <v>9.0200000000000002E-2</v>
      </c>
      <c r="AR176" s="176" t="s">
        <v>82</v>
      </c>
      <c r="AT176" s="177" t="s">
        <v>73</v>
      </c>
      <c r="AU176" s="177" t="s">
        <v>82</v>
      </c>
      <c r="AY176" s="176" t="s">
        <v>197</v>
      </c>
      <c r="BK176" s="178">
        <f>SUM(BK177:BK180)</f>
        <v>0</v>
      </c>
    </row>
    <row r="177" spans="1:65" s="2" customFormat="1" ht="24.2" customHeight="1">
      <c r="A177" s="37"/>
      <c r="B177" s="38"/>
      <c r="C177" s="181" t="s">
        <v>500</v>
      </c>
      <c r="D177" s="181" t="s">
        <v>199</v>
      </c>
      <c r="E177" s="182" t="s">
        <v>8101</v>
      </c>
      <c r="F177" s="183" t="s">
        <v>8102</v>
      </c>
      <c r="G177" s="184" t="s">
        <v>7494</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8103</v>
      </c>
    </row>
    <row r="178" spans="1:65" s="15" customFormat="1" ht="11.25">
      <c r="B178" s="222"/>
      <c r="C178" s="223"/>
      <c r="D178" s="201" t="s">
        <v>213</v>
      </c>
      <c r="E178" s="224" t="s">
        <v>28</v>
      </c>
      <c r="F178" s="225" t="s">
        <v>8104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82</v>
      </c>
      <c r="G179" s="200"/>
      <c r="H179" s="204">
        <v>1</v>
      </c>
      <c r="I179" s="205"/>
      <c r="J179" s="200"/>
      <c r="K179" s="200"/>
      <c r="L179" s="206"/>
      <c r="M179" s="207"/>
      <c r="N179" s="208"/>
      <c r="O179" s="208"/>
      <c r="P179" s="208"/>
      <c r="Q179" s="208"/>
      <c r="R179" s="208"/>
      <c r="S179" s="208"/>
      <c r="T179" s="209"/>
      <c r="AT179" s="210" t="s">
        <v>213</v>
      </c>
      <c r="AU179" s="210" t="s">
        <v>84</v>
      </c>
      <c r="AV179" s="13" t="s">
        <v>84</v>
      </c>
      <c r="AW179" s="13" t="s">
        <v>35</v>
      </c>
      <c r="AX179" s="13" t="s">
        <v>82</v>
      </c>
      <c r="AY179" s="210" t="s">
        <v>197</v>
      </c>
    </row>
    <row r="180" spans="1:65" s="2" customFormat="1" ht="21.75" customHeight="1">
      <c r="A180" s="37"/>
      <c r="B180" s="38"/>
      <c r="C180" s="181" t="s">
        <v>505</v>
      </c>
      <c r="D180" s="181" t="s">
        <v>199</v>
      </c>
      <c r="E180" s="182" t="s">
        <v>2089</v>
      </c>
      <c r="F180" s="183" t="s">
        <v>8105</v>
      </c>
      <c r="G180" s="184" t="s">
        <v>265</v>
      </c>
      <c r="H180" s="185">
        <v>0.8</v>
      </c>
      <c r="I180" s="186"/>
      <c r="J180" s="187">
        <f>ROUND(I180*H180,2)</f>
        <v>0</v>
      </c>
      <c r="K180" s="183" t="s">
        <v>28</v>
      </c>
      <c r="L180" s="42"/>
      <c r="M180" s="188" t="s">
        <v>28</v>
      </c>
      <c r="N180" s="189" t="s">
        <v>45</v>
      </c>
      <c r="O180" s="67"/>
      <c r="P180" s="190">
        <f>O180*H180</f>
        <v>0</v>
      </c>
      <c r="Q180" s="190">
        <v>1.47E-3</v>
      </c>
      <c r="R180" s="190">
        <f>Q180*H180</f>
        <v>1.176E-3</v>
      </c>
      <c r="S180" s="190">
        <v>3.9E-2</v>
      </c>
      <c r="T180" s="191">
        <f>S180*H180</f>
        <v>3.1200000000000002E-2</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8106</v>
      </c>
    </row>
    <row r="181" spans="1:65" s="12" customFormat="1" ht="22.9" customHeight="1">
      <c r="B181" s="165"/>
      <c r="C181" s="166"/>
      <c r="D181" s="167" t="s">
        <v>73</v>
      </c>
      <c r="E181" s="179" t="s">
        <v>2181</v>
      </c>
      <c r="F181" s="179" t="s">
        <v>2182</v>
      </c>
      <c r="G181" s="166"/>
      <c r="H181" s="166"/>
      <c r="I181" s="169"/>
      <c r="J181" s="180">
        <f>BK181</f>
        <v>0</v>
      </c>
      <c r="K181" s="166"/>
      <c r="L181" s="171"/>
      <c r="M181" s="172"/>
      <c r="N181" s="173"/>
      <c r="O181" s="173"/>
      <c r="P181" s="174">
        <f>P182</f>
        <v>0</v>
      </c>
      <c r="Q181" s="173"/>
      <c r="R181" s="174">
        <f>R182</f>
        <v>0</v>
      </c>
      <c r="S181" s="173"/>
      <c r="T181" s="175">
        <f>T182</f>
        <v>0</v>
      </c>
      <c r="AR181" s="176" t="s">
        <v>82</v>
      </c>
      <c r="AT181" s="177" t="s">
        <v>73</v>
      </c>
      <c r="AU181" s="177" t="s">
        <v>82</v>
      </c>
      <c r="AY181" s="176" t="s">
        <v>197</v>
      </c>
      <c r="BK181" s="178">
        <f>BK182</f>
        <v>0</v>
      </c>
    </row>
    <row r="182" spans="1:65" s="2" customFormat="1" ht="24.2" customHeight="1">
      <c r="A182" s="37"/>
      <c r="B182" s="38"/>
      <c r="C182" s="181" t="s">
        <v>510</v>
      </c>
      <c r="D182" s="181" t="s">
        <v>199</v>
      </c>
      <c r="E182" s="182" t="s">
        <v>7523</v>
      </c>
      <c r="F182" s="183" t="s">
        <v>7524</v>
      </c>
      <c r="G182" s="184" t="s">
        <v>428</v>
      </c>
      <c r="H182" s="185">
        <v>28.693999999999999</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8107</v>
      </c>
    </row>
    <row r="183" spans="1:65" s="12" customFormat="1" ht="25.9" customHeight="1">
      <c r="B183" s="165"/>
      <c r="C183" s="166"/>
      <c r="D183" s="167" t="s">
        <v>73</v>
      </c>
      <c r="E183" s="168" t="s">
        <v>2188</v>
      </c>
      <c r="F183" s="168" t="s">
        <v>2189</v>
      </c>
      <c r="G183" s="166"/>
      <c r="H183" s="166"/>
      <c r="I183" s="169"/>
      <c r="J183" s="170">
        <f>BK183</f>
        <v>0</v>
      </c>
      <c r="K183" s="166"/>
      <c r="L183" s="171"/>
      <c r="M183" s="172"/>
      <c r="N183" s="173"/>
      <c r="O183" s="173"/>
      <c r="P183" s="174">
        <f>P184</f>
        <v>0</v>
      </c>
      <c r="Q183" s="173"/>
      <c r="R183" s="174">
        <f>R184</f>
        <v>0</v>
      </c>
      <c r="S183" s="173"/>
      <c r="T183" s="175">
        <f>T184</f>
        <v>0</v>
      </c>
      <c r="AR183" s="176" t="s">
        <v>84</v>
      </c>
      <c r="AT183" s="177" t="s">
        <v>73</v>
      </c>
      <c r="AU183" s="177" t="s">
        <v>74</v>
      </c>
      <c r="AY183" s="176" t="s">
        <v>197</v>
      </c>
      <c r="BK183" s="178">
        <f>BK184</f>
        <v>0</v>
      </c>
    </row>
    <row r="184" spans="1:65" s="12" customFormat="1" ht="22.9" customHeight="1">
      <c r="B184" s="165"/>
      <c r="C184" s="166"/>
      <c r="D184" s="167" t="s">
        <v>73</v>
      </c>
      <c r="E184" s="179" t="s">
        <v>7920</v>
      </c>
      <c r="F184" s="179" t="s">
        <v>7921</v>
      </c>
      <c r="G184" s="166"/>
      <c r="H184" s="166"/>
      <c r="I184" s="169"/>
      <c r="J184" s="180">
        <f>BK184</f>
        <v>0</v>
      </c>
      <c r="K184" s="166"/>
      <c r="L184" s="171"/>
      <c r="M184" s="172"/>
      <c r="N184" s="173"/>
      <c r="O184" s="173"/>
      <c r="P184" s="174">
        <f>SUM(P185:P186)</f>
        <v>0</v>
      </c>
      <c r="Q184" s="173"/>
      <c r="R184" s="174">
        <f>SUM(R185:R186)</f>
        <v>0</v>
      </c>
      <c r="S184" s="173"/>
      <c r="T184" s="175">
        <f>SUM(T185:T186)</f>
        <v>0</v>
      </c>
      <c r="AR184" s="176" t="s">
        <v>84</v>
      </c>
      <c r="AT184" s="177" t="s">
        <v>73</v>
      </c>
      <c r="AU184" s="177" t="s">
        <v>82</v>
      </c>
      <c r="AY184" s="176" t="s">
        <v>197</v>
      </c>
      <c r="BK184" s="178">
        <f>SUM(BK185:BK186)</f>
        <v>0</v>
      </c>
    </row>
    <row r="185" spans="1:65" s="2" customFormat="1" ht="16.5" customHeight="1">
      <c r="A185" s="37"/>
      <c r="B185" s="38"/>
      <c r="C185" s="181" t="s">
        <v>514</v>
      </c>
      <c r="D185" s="181" t="s">
        <v>199</v>
      </c>
      <c r="E185" s="182" t="s">
        <v>8108</v>
      </c>
      <c r="F185" s="183" t="s">
        <v>8109</v>
      </c>
      <c r="G185" s="184" t="s">
        <v>210</v>
      </c>
      <c r="H185" s="185">
        <v>2</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8110</v>
      </c>
    </row>
    <row r="186" spans="1:65" s="2" customFormat="1" ht="21.75" customHeight="1">
      <c r="A186" s="37"/>
      <c r="B186" s="38"/>
      <c r="C186" s="181" t="s">
        <v>523</v>
      </c>
      <c r="D186" s="181" t="s">
        <v>199</v>
      </c>
      <c r="E186" s="182" t="s">
        <v>8111</v>
      </c>
      <c r="F186" s="183" t="s">
        <v>8112</v>
      </c>
      <c r="G186" s="184" t="s">
        <v>210</v>
      </c>
      <c r="H186" s="185">
        <v>4</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8113</v>
      </c>
    </row>
    <row r="187" spans="1:65" s="12" customFormat="1" ht="25.9" customHeight="1">
      <c r="B187" s="165"/>
      <c r="C187" s="166"/>
      <c r="D187" s="167" t="s">
        <v>73</v>
      </c>
      <c r="E187" s="168" t="s">
        <v>519</v>
      </c>
      <c r="F187" s="168" t="s">
        <v>520</v>
      </c>
      <c r="G187" s="166"/>
      <c r="H187" s="166"/>
      <c r="I187" s="169"/>
      <c r="J187" s="170">
        <f>BK187</f>
        <v>0</v>
      </c>
      <c r="K187" s="166"/>
      <c r="L187" s="171"/>
      <c r="M187" s="172"/>
      <c r="N187" s="173"/>
      <c r="O187" s="173"/>
      <c r="P187" s="174">
        <f>P188</f>
        <v>0</v>
      </c>
      <c r="Q187" s="173"/>
      <c r="R187" s="174">
        <f>R188</f>
        <v>2.8180000000000004E-2</v>
      </c>
      <c r="S187" s="173"/>
      <c r="T187" s="175">
        <f>T188</f>
        <v>0</v>
      </c>
      <c r="AR187" s="176" t="s">
        <v>160</v>
      </c>
      <c r="AT187" s="177" t="s">
        <v>73</v>
      </c>
      <c r="AU187" s="177" t="s">
        <v>74</v>
      </c>
      <c r="AY187" s="176" t="s">
        <v>197</v>
      </c>
      <c r="BK187" s="178">
        <f>BK188</f>
        <v>0</v>
      </c>
    </row>
    <row r="188" spans="1:65" s="12" customFormat="1" ht="22.9" customHeight="1">
      <c r="B188" s="165"/>
      <c r="C188" s="166"/>
      <c r="D188" s="167" t="s">
        <v>73</v>
      </c>
      <c r="E188" s="179" t="s">
        <v>8114</v>
      </c>
      <c r="F188" s="179" t="s">
        <v>8115</v>
      </c>
      <c r="G188" s="166"/>
      <c r="H188" s="166"/>
      <c r="I188" s="169"/>
      <c r="J188" s="180">
        <f>BK188</f>
        <v>0</v>
      </c>
      <c r="K188" s="166"/>
      <c r="L188" s="171"/>
      <c r="M188" s="172"/>
      <c r="N188" s="173"/>
      <c r="O188" s="173"/>
      <c r="P188" s="174">
        <f>SUM(P189:P196)</f>
        <v>0</v>
      </c>
      <c r="Q188" s="173"/>
      <c r="R188" s="174">
        <f>SUM(R189:R196)</f>
        <v>2.8180000000000004E-2</v>
      </c>
      <c r="S188" s="173"/>
      <c r="T188" s="175">
        <f>SUM(T189:T196)</f>
        <v>0</v>
      </c>
      <c r="AR188" s="176" t="s">
        <v>160</v>
      </c>
      <c r="AT188" s="177" t="s">
        <v>73</v>
      </c>
      <c r="AU188" s="177" t="s">
        <v>82</v>
      </c>
      <c r="AY188" s="176" t="s">
        <v>197</v>
      </c>
      <c r="BK188" s="178">
        <f>SUM(BK189:BK196)</f>
        <v>0</v>
      </c>
    </row>
    <row r="189" spans="1:65" s="2" customFormat="1" ht="16.5" customHeight="1">
      <c r="A189" s="37"/>
      <c r="B189" s="38"/>
      <c r="C189" s="181" t="s">
        <v>532</v>
      </c>
      <c r="D189" s="181" t="s">
        <v>199</v>
      </c>
      <c r="E189" s="182" t="s">
        <v>8116</v>
      </c>
      <c r="F189" s="183" t="s">
        <v>8117</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8118</v>
      </c>
    </row>
    <row r="190" spans="1:65" s="2" customFormat="1" ht="16.5" customHeight="1">
      <c r="A190" s="37"/>
      <c r="B190" s="38"/>
      <c r="C190" s="247" t="s">
        <v>1047</v>
      </c>
      <c r="D190" s="247" t="s">
        <v>519</v>
      </c>
      <c r="E190" s="248" t="s">
        <v>8119</v>
      </c>
      <c r="F190" s="249" t="s">
        <v>8120</v>
      </c>
      <c r="G190" s="250" t="s">
        <v>265</v>
      </c>
      <c r="H190" s="251">
        <v>4</v>
      </c>
      <c r="I190" s="252"/>
      <c r="J190" s="253">
        <f>ROUND(I190*H190,2)</f>
        <v>0</v>
      </c>
      <c r="K190" s="249" t="s">
        <v>28</v>
      </c>
      <c r="L190" s="254"/>
      <c r="M190" s="255" t="s">
        <v>28</v>
      </c>
      <c r="N190" s="256" t="s">
        <v>45</v>
      </c>
      <c r="O190" s="67"/>
      <c r="P190" s="190">
        <f>O190*H190</f>
        <v>0</v>
      </c>
      <c r="Q190" s="190">
        <v>6.7400000000000003E-3</v>
      </c>
      <c r="R190" s="190">
        <f>Q190*H190</f>
        <v>2.6960000000000001E-2</v>
      </c>
      <c r="S190" s="190">
        <v>0</v>
      </c>
      <c r="T190" s="191">
        <f>S190*H190</f>
        <v>0</v>
      </c>
      <c r="U190" s="37"/>
      <c r="V190" s="37"/>
      <c r="W190" s="37"/>
      <c r="X190" s="37"/>
      <c r="Y190" s="37"/>
      <c r="Z190" s="37"/>
      <c r="AA190" s="37"/>
      <c r="AB190" s="37"/>
      <c r="AC190" s="37"/>
      <c r="AD190" s="37"/>
      <c r="AE190" s="37"/>
      <c r="AR190" s="192" t="s">
        <v>1640</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1640</v>
      </c>
      <c r="BM190" s="192" t="s">
        <v>8121</v>
      </c>
    </row>
    <row r="191" spans="1:65" s="2" customFormat="1" ht="16.5" customHeight="1">
      <c r="A191" s="37"/>
      <c r="B191" s="38"/>
      <c r="C191" s="181" t="s">
        <v>1058</v>
      </c>
      <c r="D191" s="181" t="s">
        <v>199</v>
      </c>
      <c r="E191" s="182" t="s">
        <v>8122</v>
      </c>
      <c r="F191" s="183" t="s">
        <v>8123</v>
      </c>
      <c r="G191" s="184" t="s">
        <v>265</v>
      </c>
      <c r="H191" s="185">
        <v>4</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8124</v>
      </c>
    </row>
    <row r="192" spans="1:65" s="2" customFormat="1" ht="24.2" customHeight="1">
      <c r="A192" s="37"/>
      <c r="B192" s="38"/>
      <c r="C192" s="181" t="s">
        <v>1064</v>
      </c>
      <c r="D192" s="181" t="s">
        <v>199</v>
      </c>
      <c r="E192" s="182" t="s">
        <v>8125</v>
      </c>
      <c r="F192" s="183" t="s">
        <v>8126</v>
      </c>
      <c r="G192" s="184" t="s">
        <v>210</v>
      </c>
      <c r="H192" s="185">
        <v>5</v>
      </c>
      <c r="I192" s="186"/>
      <c r="J192" s="187">
        <f>ROUND(I192*H192,2)</f>
        <v>0</v>
      </c>
      <c r="K192" s="183" t="s">
        <v>28</v>
      </c>
      <c r="L192" s="42"/>
      <c r="M192" s="188" t="s">
        <v>28</v>
      </c>
      <c r="N192" s="189" t="s">
        <v>45</v>
      </c>
      <c r="O192" s="67"/>
      <c r="P192" s="190">
        <f>O192*H192</f>
        <v>0</v>
      </c>
      <c r="Q192" s="190">
        <v>1.0000000000000001E-5</v>
      </c>
      <c r="R192" s="190">
        <f>Q192*H192</f>
        <v>5.0000000000000002E-5</v>
      </c>
      <c r="S192" s="190">
        <v>0</v>
      </c>
      <c r="T192" s="191">
        <f>S192*H192</f>
        <v>0</v>
      </c>
      <c r="U192" s="37"/>
      <c r="V192" s="37"/>
      <c r="W192" s="37"/>
      <c r="X192" s="37"/>
      <c r="Y192" s="37"/>
      <c r="Z192" s="37"/>
      <c r="AA192" s="37"/>
      <c r="AB192" s="37"/>
      <c r="AC192" s="37"/>
      <c r="AD192" s="37"/>
      <c r="AE192" s="37"/>
      <c r="AR192" s="192" t="s">
        <v>526</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526</v>
      </c>
      <c r="BM192" s="192" t="s">
        <v>8127</v>
      </c>
    </row>
    <row r="193" spans="1:65" s="2" customFormat="1" ht="16.5" customHeight="1">
      <c r="A193" s="37"/>
      <c r="B193" s="38"/>
      <c r="C193" s="247" t="s">
        <v>1089</v>
      </c>
      <c r="D193" s="247" t="s">
        <v>519</v>
      </c>
      <c r="E193" s="248" t="s">
        <v>8128</v>
      </c>
      <c r="F193" s="249" t="s">
        <v>8129</v>
      </c>
      <c r="G193" s="250" t="s">
        <v>210</v>
      </c>
      <c r="H193" s="251">
        <v>5</v>
      </c>
      <c r="I193" s="252"/>
      <c r="J193" s="253">
        <f>ROUND(I193*H193,2)</f>
        <v>0</v>
      </c>
      <c r="K193" s="249" t="s">
        <v>28</v>
      </c>
      <c r="L193" s="254"/>
      <c r="M193" s="255" t="s">
        <v>28</v>
      </c>
      <c r="N193" s="256" t="s">
        <v>45</v>
      </c>
      <c r="O193" s="67"/>
      <c r="P193" s="190">
        <f>O193*H193</f>
        <v>0</v>
      </c>
      <c r="Q193" s="190">
        <v>5.0000000000000002E-5</v>
      </c>
      <c r="R193" s="190">
        <f>Q193*H193</f>
        <v>2.5000000000000001E-4</v>
      </c>
      <c r="S193" s="190">
        <v>0</v>
      </c>
      <c r="T193" s="191">
        <f>S193*H193</f>
        <v>0</v>
      </c>
      <c r="U193" s="37"/>
      <c r="V193" s="37"/>
      <c r="W193" s="37"/>
      <c r="X193" s="37"/>
      <c r="Y193" s="37"/>
      <c r="Z193" s="37"/>
      <c r="AA193" s="37"/>
      <c r="AB193" s="37"/>
      <c r="AC193" s="37"/>
      <c r="AD193" s="37"/>
      <c r="AE193" s="37"/>
      <c r="AR193" s="192" t="s">
        <v>1640</v>
      </c>
      <c r="AT193" s="192" t="s">
        <v>519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1640</v>
      </c>
      <c r="BM193" s="192" t="s">
        <v>8130</v>
      </c>
    </row>
    <row r="194" spans="1:65" s="13" customFormat="1" ht="11.25">
      <c r="B194" s="199"/>
      <c r="C194" s="200"/>
      <c r="D194" s="201" t="s">
        <v>213</v>
      </c>
      <c r="E194" s="202" t="s">
        <v>28</v>
      </c>
      <c r="F194" s="203" t="s">
        <v>8131</v>
      </c>
      <c r="G194" s="200"/>
      <c r="H194" s="204">
        <v>5</v>
      </c>
      <c r="I194" s="205"/>
      <c r="J194" s="200"/>
      <c r="K194" s="200"/>
      <c r="L194" s="206"/>
      <c r="M194" s="207"/>
      <c r="N194" s="208"/>
      <c r="O194" s="208"/>
      <c r="P194" s="208"/>
      <c r="Q194" s="208"/>
      <c r="R194" s="208"/>
      <c r="S194" s="208"/>
      <c r="T194" s="209"/>
      <c r="AT194" s="210" t="s">
        <v>213</v>
      </c>
      <c r="AU194" s="210" t="s">
        <v>84</v>
      </c>
      <c r="AV194" s="13" t="s">
        <v>84</v>
      </c>
      <c r="AW194" s="13" t="s">
        <v>35</v>
      </c>
      <c r="AX194" s="13" t="s">
        <v>82</v>
      </c>
      <c r="AY194" s="210" t="s">
        <v>197</v>
      </c>
    </row>
    <row r="195" spans="1:65" s="2" customFormat="1" ht="16.5" customHeight="1">
      <c r="A195" s="37"/>
      <c r="B195" s="38"/>
      <c r="C195" s="181" t="s">
        <v>526</v>
      </c>
      <c r="D195" s="181" t="s">
        <v>199</v>
      </c>
      <c r="E195" s="182" t="s">
        <v>8132</v>
      </c>
      <c r="F195" s="183" t="s">
        <v>8133</v>
      </c>
      <c r="G195" s="184" t="s">
        <v>210</v>
      </c>
      <c r="H195" s="185">
        <v>2</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8134</v>
      </c>
    </row>
    <row r="196" spans="1:65" s="2" customFormat="1" ht="16.5" customHeight="1">
      <c r="A196" s="37"/>
      <c r="B196" s="38"/>
      <c r="C196" s="247" t="s">
        <v>1116</v>
      </c>
      <c r="D196" s="247" t="s">
        <v>519</v>
      </c>
      <c r="E196" s="248" t="s">
        <v>8135</v>
      </c>
      <c r="F196" s="249" t="s">
        <v>8136</v>
      </c>
      <c r="G196" s="250" t="s">
        <v>210</v>
      </c>
      <c r="H196" s="251">
        <v>2</v>
      </c>
      <c r="I196" s="252"/>
      <c r="J196" s="253">
        <f>ROUND(I196*H196,2)</f>
        <v>0</v>
      </c>
      <c r="K196" s="249" t="s">
        <v>28</v>
      </c>
      <c r="L196" s="254"/>
      <c r="M196" s="273" t="s">
        <v>28</v>
      </c>
      <c r="N196" s="274" t="s">
        <v>45</v>
      </c>
      <c r="O196" s="264"/>
      <c r="P196" s="268">
        <f>O196*H196</f>
        <v>0</v>
      </c>
      <c r="Q196" s="268">
        <v>4.6000000000000001E-4</v>
      </c>
      <c r="R196" s="268">
        <f>Q196*H196</f>
        <v>9.2000000000000003E-4</v>
      </c>
      <c r="S196" s="268">
        <v>0</v>
      </c>
      <c r="T196" s="269">
        <f>S196*H196</f>
        <v>0</v>
      </c>
      <c r="U196" s="37"/>
      <c r="V196" s="37"/>
      <c r="W196" s="37"/>
      <c r="X196" s="37"/>
      <c r="Y196" s="37"/>
      <c r="Z196" s="37"/>
      <c r="AA196" s="37"/>
      <c r="AB196" s="37"/>
      <c r="AC196" s="37"/>
      <c r="AD196" s="37"/>
      <c r="AE196" s="37"/>
      <c r="AR196" s="192" t="s">
        <v>2472</v>
      </c>
      <c r="AT196" s="192" t="s">
        <v>519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526</v>
      </c>
      <c r="BM196" s="192" t="s">
        <v>8137</v>
      </c>
    </row>
    <row r="197" spans="1:65" s="2" customFormat="1" ht="6.95" customHeight="1">
      <c r="A197" s="37"/>
      <c r="B197" s="50"/>
      <c r="C197" s="51"/>
      <c r="D197" s="51"/>
      <c r="E197" s="51"/>
      <c r="F197" s="51"/>
      <c r="G197" s="51"/>
      <c r="H197" s="51"/>
      <c r="I197" s="51"/>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AWvQnHC59TqhJU/kLVKhCkZ8QBxak7q7KyPkReHi4eq1CpdPs/4EZ7aEtzZxBngkfc8/lmosa5yDAW8xuWv5dw==" saltValue="kDNOyM4UjhSlyK0eqljRuugaWxxJO5c4BS+ovFXpnOdVJiMUfa0+OCTVWFibN4UKB4Duewwl6rKdXqgbptMIkw==" spinCount="100000" sheet="1" objects="1" scenarios="1" formatColumns="0" formatRows="0" autoFilter="0"/>
  <autoFilter ref="C94:K196"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7940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8138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6. 3. 2025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7940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6. 3. 2025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7410</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582</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7940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6. 3. 2025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8139</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8140</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7358</v>
      </c>
      <c r="F101" s="183" t="s">
        <v>7359</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8141</v>
      </c>
    </row>
    <row r="102" spans="1:65" s="2" customFormat="1" ht="11.25">
      <c r="A102" s="37"/>
      <c r="B102" s="38"/>
      <c r="C102" s="39"/>
      <c r="D102" s="194" t="s">
        <v>206</v>
      </c>
      <c r="E102" s="39"/>
      <c r="F102" s="195" t="s">
        <v>7361</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649</v>
      </c>
      <c r="F103" s="183" t="s">
        <v>650</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8142</v>
      </c>
    </row>
    <row r="104" spans="1:65" s="2" customFormat="1" ht="11.25">
      <c r="A104" s="37"/>
      <c r="B104" s="38"/>
      <c r="C104" s="39"/>
      <c r="D104" s="194" t="s">
        <v>206</v>
      </c>
      <c r="E104" s="39"/>
      <c r="F104" s="195" t="s">
        <v>652</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656</v>
      </c>
      <c r="F105" s="183" t="s">
        <v>657</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8143</v>
      </c>
    </row>
    <row r="106" spans="1:65" s="2" customFormat="1" ht="11.25">
      <c r="A106" s="37"/>
      <c r="B106" s="38"/>
      <c r="C106" s="39"/>
      <c r="D106" s="194" t="s">
        <v>206</v>
      </c>
      <c r="E106" s="39"/>
      <c r="F106" s="195" t="s">
        <v>659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781</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8144</v>
      </c>
      <c r="F108" s="183" t="s">
        <v>8145</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8146</v>
      </c>
    </row>
    <row r="109" spans="1:65" s="2" customFormat="1" ht="11.25">
      <c r="A109" s="37"/>
      <c r="B109" s="38"/>
      <c r="C109" s="39"/>
      <c r="D109" s="194" t="s">
        <v>206</v>
      </c>
      <c r="E109" s="39"/>
      <c r="F109" s="195" t="s">
        <v>8147</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8148</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8149</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8150</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1239</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8151</v>
      </c>
      <c r="F114" s="183" t="s">
        <v>8152</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8153</v>
      </c>
    </row>
    <row r="115" spans="1:65" s="2" customFormat="1" ht="11.25">
      <c r="A115" s="37"/>
      <c r="B115" s="38"/>
      <c r="C115" s="39"/>
      <c r="D115" s="194" t="s">
        <v>206</v>
      </c>
      <c r="E115" s="39"/>
      <c r="F115" s="195" t="s">
        <v>8154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8148</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8155</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8156</v>
      </c>
      <c r="F118" s="183" t="s">
        <v>8157</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8158</v>
      </c>
    </row>
    <row r="119" spans="1:65" s="2" customFormat="1" ht="11.25">
      <c r="A119" s="37"/>
      <c r="B119" s="38"/>
      <c r="C119" s="39"/>
      <c r="D119" s="194" t="s">
        <v>206</v>
      </c>
      <c r="E119" s="39"/>
      <c r="F119" s="195" t="s">
        <v>8159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8160</v>
      </c>
      <c r="F120" s="183" t="s">
        <v>8161</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8162</v>
      </c>
    </row>
    <row r="121" spans="1:65" s="2" customFormat="1" ht="11.25">
      <c r="A121" s="37"/>
      <c r="B121" s="38"/>
      <c r="C121" s="39"/>
      <c r="D121" s="194" t="s">
        <v>206</v>
      </c>
      <c r="E121" s="39"/>
      <c r="F121" s="195" t="s">
        <v>8163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7484</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7744</v>
      </c>
      <c r="F123" s="183" t="s">
        <v>7745</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8164</v>
      </c>
    </row>
    <row r="124" spans="1:65" s="2" customFormat="1" ht="11.25">
      <c r="A124" s="37"/>
      <c r="B124" s="38"/>
      <c r="C124" s="39"/>
      <c r="D124" s="194" t="s">
        <v>206</v>
      </c>
      <c r="E124" s="39"/>
      <c r="F124" s="195" t="s">
        <v>8165</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2914</v>
      </c>
      <c r="F125" s="249" t="s">
        <v>8166</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8167</v>
      </c>
    </row>
    <row r="126" spans="1:65" s="2" customFormat="1" ht="16.5" customHeight="1">
      <c r="A126" s="37"/>
      <c r="B126" s="38"/>
      <c r="C126" s="181" t="s">
        <v>258</v>
      </c>
      <c r="D126" s="181" t="s">
        <v>199</v>
      </c>
      <c r="E126" s="182" t="s">
        <v>8168</v>
      </c>
      <c r="F126" s="183" t="s">
        <v>8169</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8170</v>
      </c>
    </row>
    <row r="127" spans="1:65" s="2" customFormat="1" ht="11.25">
      <c r="A127" s="37"/>
      <c r="B127" s="38"/>
      <c r="C127" s="39"/>
      <c r="D127" s="194" t="s">
        <v>206</v>
      </c>
      <c r="E127" s="39"/>
      <c r="F127" s="195" t="s">
        <v>8171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8148</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7886</v>
      </c>
      <c r="F130" s="183" t="s">
        <v>7887</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8172</v>
      </c>
    </row>
    <row r="131" spans="1:65" s="2" customFormat="1" ht="11.25">
      <c r="A131" s="37"/>
      <c r="B131" s="38"/>
      <c r="C131" s="39"/>
      <c r="D131" s="194" t="s">
        <v>206</v>
      </c>
      <c r="E131" s="39"/>
      <c r="F131" s="195" t="s">
        <v>8173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2927</v>
      </c>
      <c r="F132" s="249" t="s">
        <v>8174</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8175</v>
      </c>
    </row>
    <row r="133" spans="1:65" s="2" customFormat="1" ht="16.5" customHeight="1">
      <c r="A133" s="37"/>
      <c r="B133" s="38"/>
      <c r="C133" s="181" t="s">
        <v>273</v>
      </c>
      <c r="D133" s="181" t="s">
        <v>199</v>
      </c>
      <c r="E133" s="182" t="s">
        <v>8176</v>
      </c>
      <c r="F133" s="183" t="s">
        <v>8177</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8178</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8179</v>
      </c>
      <c r="F135" s="183" t="s">
        <v>8180</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8181</v>
      </c>
    </row>
    <row r="136" spans="1:65" s="2" customFormat="1" ht="11.25">
      <c r="A136" s="37"/>
      <c r="B136" s="38"/>
      <c r="C136" s="39"/>
      <c r="D136" s="194" t="s">
        <v>206</v>
      </c>
      <c r="E136" s="39"/>
      <c r="F136" s="195" t="s">
        <v>8182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8148</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8183</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8184</v>
      </c>
      <c r="F139" s="183" t="s">
        <v>8185</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8186</v>
      </c>
    </row>
    <row r="140" spans="1:65" s="2" customFormat="1" ht="11.25">
      <c r="A140" s="37"/>
      <c r="B140" s="38"/>
      <c r="C140" s="39"/>
      <c r="D140" s="194" t="s">
        <v>206</v>
      </c>
      <c r="E140" s="39"/>
      <c r="F140" s="195" t="s">
        <v>8187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8148</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8188</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8189</v>
      </c>
      <c r="F143" s="183" t="s">
        <v>8190</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8191</v>
      </c>
    </row>
    <row r="144" spans="1:65" s="2" customFormat="1" ht="11.25">
      <c r="A144" s="37"/>
      <c r="B144" s="38"/>
      <c r="C144" s="39"/>
      <c r="D144" s="194" t="s">
        <v>206</v>
      </c>
      <c r="E144" s="39"/>
      <c r="F144" s="195" t="s">
        <v>8192</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8148</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8193</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8194</v>
      </c>
      <c r="F147" s="183" t="s">
        <v>8195</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8196</v>
      </c>
    </row>
    <row r="148" spans="1:65" s="2" customFormat="1" ht="11.25">
      <c r="A148" s="37"/>
      <c r="B148" s="38"/>
      <c r="C148" s="39"/>
      <c r="D148" s="194" t="s">
        <v>206</v>
      </c>
      <c r="E148" s="39"/>
      <c r="F148" s="195" t="s">
        <v>8197</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8148</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8198</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8199</v>
      </c>
      <c r="F151" s="183" t="s">
        <v>8200</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8201</v>
      </c>
    </row>
    <row r="152" spans="1:65" s="2" customFormat="1" ht="11.25">
      <c r="A152" s="37"/>
      <c r="B152" s="38"/>
      <c r="C152" s="39"/>
      <c r="D152" s="194" t="s">
        <v>206</v>
      </c>
      <c r="E152" s="39"/>
      <c r="F152" s="195" t="s">
        <v>8202</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8148</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8203</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8204</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8205</v>
      </c>
      <c r="F156" s="183" t="s">
        <v>8206</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8207</v>
      </c>
    </row>
    <row r="157" spans="1:65" s="2" customFormat="1" ht="11.25">
      <c r="A157" s="37"/>
      <c r="B157" s="38"/>
      <c r="C157" s="39"/>
      <c r="D157" s="194" t="s">
        <v>206</v>
      </c>
      <c r="E157" s="39"/>
      <c r="F157" s="195" t="s">
        <v>8208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8148</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8203</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8209</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8210</v>
      </c>
      <c r="F161" s="183" t="s">
        <v>8211</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8212</v>
      </c>
    </row>
    <row r="162" spans="1:65" s="2" customFormat="1" ht="11.25">
      <c r="A162" s="37"/>
      <c r="B162" s="38"/>
      <c r="C162" s="39"/>
      <c r="D162" s="194" t="s">
        <v>206</v>
      </c>
      <c r="E162" s="39"/>
      <c r="F162" s="195" t="s">
        <v>8213</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8214</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8215</v>
      </c>
      <c r="F164" s="183" t="s">
        <v>8216</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8217</v>
      </c>
    </row>
    <row r="165" spans="1:65" s="2" customFormat="1" ht="11.25">
      <c r="A165" s="37"/>
      <c r="B165" s="38"/>
      <c r="C165" s="39"/>
      <c r="D165" s="194" t="s">
        <v>206</v>
      </c>
      <c r="E165" s="39"/>
      <c r="F165" s="195" t="s">
        <v>8218</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8219</v>
      </c>
      <c r="F166" s="183" t="s">
        <v>8220</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8221</v>
      </c>
    </row>
    <row r="167" spans="1:65" s="2" customFormat="1" ht="11.25">
      <c r="A167" s="37"/>
      <c r="B167" s="38"/>
      <c r="C167" s="39"/>
      <c r="D167" s="194" t="s">
        <v>206</v>
      </c>
      <c r="E167" s="39"/>
      <c r="F167" s="195" t="s">
        <v>8222</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8223</v>
      </c>
      <c r="F168" s="183" t="s">
        <v>8224</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8225</v>
      </c>
    </row>
    <row r="169" spans="1:65" s="2" customFormat="1" ht="11.25">
      <c r="A169" s="37"/>
      <c r="B169" s="38"/>
      <c r="C169" s="39"/>
      <c r="D169" s="194" t="s">
        <v>206</v>
      </c>
      <c r="E169" s="39"/>
      <c r="F169" s="195" t="s">
        <v>8226</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8227</v>
      </c>
      <c r="F170" s="183" t="s">
        <v>8228</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8229</v>
      </c>
    </row>
    <row r="171" spans="1:65" s="2" customFormat="1" ht="11.25">
      <c r="A171" s="37"/>
      <c r="B171" s="38"/>
      <c r="C171" s="39"/>
      <c r="D171" s="194" t="s">
        <v>206</v>
      </c>
      <c r="E171" s="39"/>
      <c r="F171" s="195" t="s">
        <v>8230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8231</v>
      </c>
      <c r="F172" s="183" t="s">
        <v>8232</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8233</v>
      </c>
    </row>
    <row r="173" spans="1:65" s="2" customFormat="1" ht="11.25">
      <c r="A173" s="37"/>
      <c r="B173" s="38"/>
      <c r="C173" s="39"/>
      <c r="D173" s="194" t="s">
        <v>206</v>
      </c>
      <c r="E173" s="39"/>
      <c r="F173" s="195" t="s">
        <v>8234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8235</v>
      </c>
      <c r="F174" s="183" t="s">
        <v>8236</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8237</v>
      </c>
    </row>
    <row r="175" spans="1:65" s="2" customFormat="1" ht="11.25">
      <c r="A175" s="37"/>
      <c r="B175" s="38"/>
      <c r="C175" s="39"/>
      <c r="D175" s="194" t="s">
        <v>206</v>
      </c>
      <c r="E175" s="39"/>
      <c r="F175" s="195" t="s">
        <v>8238</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8239</v>
      </c>
      <c r="F176" s="183" t="s">
        <v>8240</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8241</v>
      </c>
    </row>
    <row r="177" spans="1:65" s="2" customFormat="1" ht="11.25">
      <c r="A177" s="37"/>
      <c r="B177" s="38"/>
      <c r="C177" s="39"/>
      <c r="D177" s="194" t="s">
        <v>206</v>
      </c>
      <c r="E177" s="39"/>
      <c r="F177" s="195" t="s">
        <v>8242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8243</v>
      </c>
      <c r="F178" s="183" t="s">
        <v>8244</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8245</v>
      </c>
    </row>
    <row r="179" spans="1:65" s="2" customFormat="1" ht="11.25">
      <c r="A179" s="37"/>
      <c r="B179" s="38"/>
      <c r="C179" s="39"/>
      <c r="D179" s="194" t="s">
        <v>206</v>
      </c>
      <c r="E179" s="39"/>
      <c r="F179" s="195" t="s">
        <v>8246</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8247</v>
      </c>
      <c r="F180" s="183" t="s">
        <v>8248</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8249</v>
      </c>
    </row>
    <row r="181" spans="1:65" s="2" customFormat="1" ht="11.25">
      <c r="A181" s="37"/>
      <c r="B181" s="38"/>
      <c r="C181" s="39"/>
      <c r="D181" s="194" t="s">
        <v>206</v>
      </c>
      <c r="E181" s="39"/>
      <c r="F181" s="195" t="s">
        <v>8250</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8251</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8252</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8253</v>
      </c>
      <c r="F185" s="183" t="s">
        <v>8254</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8255</v>
      </c>
    </row>
    <row r="186" spans="1:65" s="2" customFormat="1" ht="11.25">
      <c r="A186" s="37"/>
      <c r="B186" s="38"/>
      <c r="C186" s="39"/>
      <c r="D186" s="194" t="s">
        <v>206</v>
      </c>
      <c r="E186" s="39"/>
      <c r="F186" s="195" t="s">
        <v>8256</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8257</v>
      </c>
      <c r="F188" s="183" t="s">
        <v>8258</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8259</v>
      </c>
    </row>
    <row r="189" spans="1:65" s="2" customFormat="1" ht="11.25">
      <c r="A189" s="37"/>
      <c r="B189" s="38"/>
      <c r="C189" s="39"/>
      <c r="D189" s="194" t="s">
        <v>206</v>
      </c>
      <c r="E189" s="39"/>
      <c r="F189" s="195" t="s">
        <v>8260</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2169</v>
      </c>
      <c r="F190" s="183" t="s">
        <v>2170</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8261</v>
      </c>
    </row>
    <row r="191" spans="1:65" s="2" customFormat="1" ht="11.25">
      <c r="A191" s="37"/>
      <c r="B191" s="38"/>
      <c r="C191" s="39"/>
      <c r="D191" s="194" t="s">
        <v>206</v>
      </c>
      <c r="E191" s="39"/>
      <c r="F191" s="195" t="s">
        <v>2172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2174</v>
      </c>
      <c r="F192" s="183" t="s">
        <v>2175</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8262</v>
      </c>
    </row>
    <row r="193" spans="1:65" s="2" customFormat="1" ht="11.25">
      <c r="A193" s="37"/>
      <c r="B193" s="38"/>
      <c r="C193" s="39"/>
      <c r="D193" s="194" t="s">
        <v>206</v>
      </c>
      <c r="E193" s="39"/>
      <c r="F193" s="195" t="s">
        <v>2177</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8263</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8264</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2181</v>
      </c>
      <c r="F197" s="179" t="s">
        <v>2182</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8265</v>
      </c>
      <c r="F198" s="183" t="s">
        <v>8266</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8267</v>
      </c>
    </row>
    <row r="199" spans="1:65" s="2" customFormat="1" ht="11.25">
      <c r="A199" s="37"/>
      <c r="B199" s="38"/>
      <c r="C199" s="39"/>
      <c r="D199" s="194" t="s">
        <v>206</v>
      </c>
      <c r="E199" s="39"/>
      <c r="F199" s="195" t="s">
        <v>8268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2188</v>
      </c>
      <c r="F200" s="168" t="s">
        <v>2189</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3189</v>
      </c>
      <c r="F201" s="179" t="s">
        <v>3190</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8269</v>
      </c>
      <c r="F202" s="183" t="s">
        <v>8270</v>
      </c>
      <c r="G202" s="184" t="s">
        <v>1591</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8271</v>
      </c>
    </row>
    <row r="203" spans="1:65" s="2" customFormat="1" ht="16.5" customHeight="1">
      <c r="A203" s="37"/>
      <c r="B203" s="38"/>
      <c r="C203" s="181" t="s">
        <v>395</v>
      </c>
      <c r="D203" s="181" t="s">
        <v>199</v>
      </c>
      <c r="E203" s="182" t="s">
        <v>8272</v>
      </c>
      <c r="F203" s="183" t="s">
        <v>8273</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8274</v>
      </c>
    </row>
    <row r="204" spans="1:65" s="2" customFormat="1" ht="11.25">
      <c r="A204" s="37"/>
      <c r="B204" s="38"/>
      <c r="C204" s="39"/>
      <c r="D204" s="194" t="s">
        <v>206</v>
      </c>
      <c r="E204" s="39"/>
      <c r="F204" s="195" t="s">
        <v>8275</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8276</v>
      </c>
      <c r="F205" s="249" t="s">
        <v>8277</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8278</v>
      </c>
    </row>
    <row r="206" spans="1:65" s="2" customFormat="1" ht="24.2" customHeight="1">
      <c r="A206" s="37"/>
      <c r="B206" s="38"/>
      <c r="C206" s="181" t="s">
        <v>406</v>
      </c>
      <c r="D206" s="181" t="s">
        <v>199</v>
      </c>
      <c r="E206" s="182" t="s">
        <v>8279</v>
      </c>
      <c r="F206" s="183" t="s">
        <v>8280</v>
      </c>
      <c r="G206" s="184" t="s">
        <v>2978</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8281</v>
      </c>
    </row>
    <row r="207" spans="1:65" s="2" customFormat="1" ht="11.25">
      <c r="A207" s="37"/>
      <c r="B207" s="38"/>
      <c r="C207" s="39"/>
      <c r="D207" s="194" t="s">
        <v>206</v>
      </c>
      <c r="E207" s="39"/>
      <c r="F207" s="195" t="s">
        <v>8282</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Ifyo21Hc6jpDfPif1YoWHWABfQB/wfEZZzkPRgr6233mgou0eqThOTy4UoaVjuX/NlBvolC3bpxvFMYCLY1Aug==" saltValue="C2scd/K/+XJ8i4/Yaf4HQniji9Np3Po5moKyUn7+wUZWApTwL/KTfvlP4xjtJQrd2J0/ISuJmmtaTOAiqYF8EQ=="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8283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6. 3. 2025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6. 3. 2025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8284</v>
      </c>
      <c r="E60" s="146"/>
      <c r="F60" s="146"/>
      <c r="G60" s="146"/>
      <c r="H60" s="146"/>
      <c r="I60" s="146"/>
      <c r="J60" s="147">
        <f>J87</f>
        <v>0</v>
      </c>
      <c r="K60" s="144"/>
      <c r="L60" s="148"/>
    </row>
    <row r="61" spans="1:47" s="10" customFormat="1" ht="19.899999999999999" customHeight="1">
      <c r="B61" s="149"/>
      <c r="C61" s="100"/>
      <c r="D61" s="150" t="s">
        <v>8285</v>
      </c>
      <c r="E61" s="151"/>
      <c r="F61" s="151"/>
      <c r="G61" s="151"/>
      <c r="H61" s="151"/>
      <c r="I61" s="151"/>
      <c r="J61" s="152">
        <f>J88</f>
        <v>0</v>
      </c>
      <c r="K61" s="100"/>
      <c r="L61" s="153"/>
    </row>
    <row r="62" spans="1:47" s="10" customFormat="1" ht="19.899999999999999" customHeight="1">
      <c r="B62" s="149"/>
      <c r="C62" s="100"/>
      <c r="D62" s="150" t="s">
        <v>8286</v>
      </c>
      <c r="E62" s="151"/>
      <c r="F62" s="151"/>
      <c r="G62" s="151"/>
      <c r="H62" s="151"/>
      <c r="I62" s="151"/>
      <c r="J62" s="152">
        <f>J98</f>
        <v>0</v>
      </c>
      <c r="K62" s="100"/>
      <c r="L62" s="153"/>
    </row>
    <row r="63" spans="1:47" s="10" customFormat="1" ht="19.899999999999999" customHeight="1">
      <c r="B63" s="149"/>
      <c r="C63" s="100"/>
      <c r="D63" s="150" t="s">
        <v>8287</v>
      </c>
      <c r="E63" s="151"/>
      <c r="F63" s="151"/>
      <c r="G63" s="151"/>
      <c r="H63" s="151"/>
      <c r="I63" s="151"/>
      <c r="J63" s="152">
        <f>J101</f>
        <v>0</v>
      </c>
      <c r="K63" s="100"/>
      <c r="L63" s="153"/>
    </row>
    <row r="64" spans="1:47" s="10" customFormat="1" ht="19.899999999999999" customHeight="1">
      <c r="B64" s="149"/>
      <c r="C64" s="100"/>
      <c r="D64" s="150" t="s">
        <v>8288</v>
      </c>
      <c r="E64" s="151"/>
      <c r="F64" s="151"/>
      <c r="G64" s="151"/>
      <c r="H64" s="151"/>
      <c r="I64" s="151"/>
      <c r="J64" s="152">
        <f>J108</f>
        <v>0</v>
      </c>
      <c r="K64" s="100"/>
      <c r="L64" s="153"/>
    </row>
    <row r="65" spans="1:31" s="10" customFormat="1" ht="19.899999999999999" customHeight="1">
      <c r="B65" s="149"/>
      <c r="C65" s="100"/>
      <c r="D65" s="150" t="s">
        <v>8289</v>
      </c>
      <c r="E65" s="151"/>
      <c r="F65" s="151"/>
      <c r="G65" s="151"/>
      <c r="H65" s="151"/>
      <c r="I65" s="151"/>
      <c r="J65" s="152">
        <f>J113</f>
        <v>0</v>
      </c>
      <c r="K65" s="100"/>
      <c r="L65" s="153"/>
    </row>
    <row r="66" spans="1:31" s="10" customFormat="1" ht="19.899999999999999" customHeight="1">
      <c r="B66" s="149"/>
      <c r="C66" s="100"/>
      <c r="D66" s="150" t="s">
        <v>8290</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6. 3. 2025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8291</v>
      </c>
      <c r="F88" s="179" t="s">
        <v>8292</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8293</v>
      </c>
      <c r="F89" s="183" t="s">
        <v>8294</v>
      </c>
      <c r="G89" s="184" t="s">
        <v>8295</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8296</v>
      </c>
    </row>
    <row r="90" spans="1:65" s="2" customFormat="1" ht="39">
      <c r="A90" s="37"/>
      <c r="B90" s="38"/>
      <c r="C90" s="39"/>
      <c r="D90" s="201" t="s">
        <v>4151</v>
      </c>
      <c r="E90" s="39"/>
      <c r="F90" s="261" t="s">
        <v>8297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4151</v>
      </c>
      <c r="AU90" s="20" t="s">
        <v>84</v>
      </c>
    </row>
    <row r="91" spans="1:65" s="2" customFormat="1" ht="16.5" customHeight="1">
      <c r="A91" s="37"/>
      <c r="B91" s="38"/>
      <c r="C91" s="181" t="s">
        <v>84</v>
      </c>
      <c r="D91" s="181" t="s">
        <v>199</v>
      </c>
      <c r="E91" s="182" t="s">
        <v>8298</v>
      </c>
      <c r="F91" s="183" t="s">
        <v>8299</v>
      </c>
      <c r="G91" s="184" t="s">
        <v>8295</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8300</v>
      </c>
    </row>
    <row r="92" spans="1:65" s="2" customFormat="1" ht="16.5" customHeight="1">
      <c r="A92" s="37"/>
      <c r="B92" s="38"/>
      <c r="C92" s="181" t="s">
        <v>160</v>
      </c>
      <c r="D92" s="181" t="s">
        <v>199</v>
      </c>
      <c r="E92" s="182" t="s">
        <v>8301</v>
      </c>
      <c r="F92" s="183" t="s">
        <v>8302</v>
      </c>
      <c r="G92" s="184" t="s">
        <v>8295</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8303</v>
      </c>
    </row>
    <row r="93" spans="1:65" s="2" customFormat="1" ht="39">
      <c r="A93" s="37"/>
      <c r="B93" s="38"/>
      <c r="C93" s="39"/>
      <c r="D93" s="201" t="s">
        <v>4151</v>
      </c>
      <c r="E93" s="39"/>
      <c r="F93" s="261" t="s">
        <v>8304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4151</v>
      </c>
      <c r="AU93" s="20" t="s">
        <v>84</v>
      </c>
    </row>
    <row r="94" spans="1:65" s="2" customFormat="1" ht="16.5" customHeight="1">
      <c r="A94" s="37"/>
      <c r="B94" s="38"/>
      <c r="C94" s="181" t="s">
        <v>204</v>
      </c>
      <c r="D94" s="181" t="s">
        <v>199</v>
      </c>
      <c r="E94" s="182" t="s">
        <v>8305</v>
      </c>
      <c r="F94" s="183" t="s">
        <v>8306</v>
      </c>
      <c r="G94" s="184" t="s">
        <v>8295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8307</v>
      </c>
    </row>
    <row r="95" spans="1:65" s="2" customFormat="1" ht="29.25">
      <c r="A95" s="37"/>
      <c r="B95" s="38"/>
      <c r="C95" s="39"/>
      <c r="D95" s="201" t="s">
        <v>4151</v>
      </c>
      <c r="E95" s="39"/>
      <c r="F95" s="261" t="s">
        <v>8308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4151</v>
      </c>
      <c r="AU95" s="20" t="s">
        <v>84</v>
      </c>
    </row>
    <row r="96" spans="1:65" s="2" customFormat="1" ht="16.5" customHeight="1">
      <c r="A96" s="37"/>
      <c r="B96" s="38"/>
      <c r="C96" s="181" t="s">
        <v>227</v>
      </c>
      <c r="D96" s="181" t="s">
        <v>199</v>
      </c>
      <c r="E96" s="182" t="s">
        <v>8309</v>
      </c>
      <c r="F96" s="183" t="s">
        <v>8310</v>
      </c>
      <c r="G96" s="184" t="s">
        <v>8295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8311</v>
      </c>
    </row>
    <row r="97" spans="1:65" s="2" customFormat="1" ht="19.5">
      <c r="A97" s="37"/>
      <c r="B97" s="38"/>
      <c r="C97" s="39"/>
      <c r="D97" s="201" t="s">
        <v>4151</v>
      </c>
      <c r="E97" s="39"/>
      <c r="F97" s="261" t="s">
        <v>8312</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4151</v>
      </c>
      <c r="AU97" s="20" t="s">
        <v>84</v>
      </c>
    </row>
    <row r="98" spans="1:65" s="12" customFormat="1" ht="22.9" customHeight="1">
      <c r="B98" s="165"/>
      <c r="C98" s="166"/>
      <c r="D98" s="167" t="s">
        <v>73</v>
      </c>
      <c r="E98" s="179" t="s">
        <v>8313</v>
      </c>
      <c r="F98" s="179" t="s">
        <v>8314</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8315</v>
      </c>
      <c r="F99" s="183" t="s">
        <v>8314</v>
      </c>
      <c r="G99" s="184" t="s">
        <v>8295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8316</v>
      </c>
    </row>
    <row r="100" spans="1:65" s="2" customFormat="1" ht="58.5">
      <c r="A100" s="37"/>
      <c r="B100" s="38"/>
      <c r="C100" s="39"/>
      <c r="D100" s="201" t="s">
        <v>4151</v>
      </c>
      <c r="E100" s="39"/>
      <c r="F100" s="261" t="s">
        <v>8317</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4151</v>
      </c>
      <c r="AU100" s="20" t="s">
        <v>84</v>
      </c>
    </row>
    <row r="101" spans="1:65" s="12" customFormat="1" ht="22.9" customHeight="1">
      <c r="B101" s="165"/>
      <c r="C101" s="166"/>
      <c r="D101" s="167" t="s">
        <v>73</v>
      </c>
      <c r="E101" s="179" t="s">
        <v>8318</v>
      </c>
      <c r="F101" s="179" t="s">
        <v>8319</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8320</v>
      </c>
      <c r="F102" s="183" t="s">
        <v>8319</v>
      </c>
      <c r="G102" s="184" t="s">
        <v>8295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8321</v>
      </c>
    </row>
    <row r="103" spans="1:65" s="2" customFormat="1" ht="29.25">
      <c r="A103" s="37"/>
      <c r="B103" s="38"/>
      <c r="C103" s="39"/>
      <c r="D103" s="201" t="s">
        <v>4151</v>
      </c>
      <c r="E103" s="39"/>
      <c r="F103" s="261" t="s">
        <v>8322</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4151</v>
      </c>
      <c r="AU103" s="20" t="s">
        <v>84</v>
      </c>
    </row>
    <row r="104" spans="1:65" s="2" customFormat="1" ht="16.5" customHeight="1">
      <c r="A104" s="37"/>
      <c r="B104" s="38"/>
      <c r="C104" s="181" t="s">
        <v>243</v>
      </c>
      <c r="D104" s="181" t="s">
        <v>199</v>
      </c>
      <c r="E104" s="182" t="s">
        <v>8323</v>
      </c>
      <c r="F104" s="183" t="s">
        <v>8324</v>
      </c>
      <c r="G104" s="184" t="s">
        <v>8295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8325</v>
      </c>
    </row>
    <row r="105" spans="1:65" s="2" customFormat="1" ht="19.5">
      <c r="A105" s="37"/>
      <c r="B105" s="38"/>
      <c r="C105" s="39"/>
      <c r="D105" s="201" t="s">
        <v>4151</v>
      </c>
      <c r="E105" s="39"/>
      <c r="F105" s="261" t="s">
        <v>8326</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4151</v>
      </c>
      <c r="AU105" s="20" t="s">
        <v>84</v>
      </c>
    </row>
    <row r="106" spans="1:65" s="2" customFormat="1" ht="16.5" customHeight="1">
      <c r="A106" s="37"/>
      <c r="B106" s="38"/>
      <c r="C106" s="181" t="s">
        <v>248</v>
      </c>
      <c r="D106" s="181" t="s">
        <v>199</v>
      </c>
      <c r="E106" s="182" t="s">
        <v>8327</v>
      </c>
      <c r="F106" s="183" t="s">
        <v>8328</v>
      </c>
      <c r="G106" s="184" t="s">
        <v>8295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8329</v>
      </c>
    </row>
    <row r="107" spans="1:65" s="2" customFormat="1" ht="19.5">
      <c r="A107" s="37"/>
      <c r="B107" s="38"/>
      <c r="C107" s="39"/>
      <c r="D107" s="201" t="s">
        <v>4151</v>
      </c>
      <c r="E107" s="39"/>
      <c r="F107" s="261" t="s">
        <v>8330</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4151</v>
      </c>
      <c r="AU107" s="20" t="s">
        <v>84</v>
      </c>
    </row>
    <row r="108" spans="1:65" s="12" customFormat="1" ht="22.9" customHeight="1">
      <c r="B108" s="165"/>
      <c r="C108" s="166"/>
      <c r="D108" s="167" t="s">
        <v>73</v>
      </c>
      <c r="E108" s="179" t="s">
        <v>8331</v>
      </c>
      <c r="F108" s="179" t="s">
        <v>8332</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8333</v>
      </c>
      <c r="F109" s="183" t="s">
        <v>8334</v>
      </c>
      <c r="G109" s="184" t="s">
        <v>8295</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8335</v>
      </c>
    </row>
    <row r="110" spans="1:65" s="2" customFormat="1" ht="29.25">
      <c r="A110" s="37"/>
      <c r="B110" s="38"/>
      <c r="C110" s="39"/>
      <c r="D110" s="201" t="s">
        <v>4151</v>
      </c>
      <c r="E110" s="39"/>
      <c r="F110" s="261" t="s">
        <v>8336</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4151</v>
      </c>
      <c r="AU110" s="20" t="s">
        <v>84</v>
      </c>
    </row>
    <row r="111" spans="1:65" s="2" customFormat="1" ht="16.5" customHeight="1">
      <c r="A111" s="37"/>
      <c r="B111" s="38"/>
      <c r="C111" s="181" t="s">
        <v>258</v>
      </c>
      <c r="D111" s="181" t="s">
        <v>199</v>
      </c>
      <c r="E111" s="182" t="s">
        <v>8337</v>
      </c>
      <c r="F111" s="183" t="s">
        <v>8338</v>
      </c>
      <c r="G111" s="184" t="s">
        <v>8295</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8339</v>
      </c>
    </row>
    <row r="112" spans="1:65" s="2" customFormat="1" ht="19.5">
      <c r="A112" s="37"/>
      <c r="B112" s="38"/>
      <c r="C112" s="39"/>
      <c r="D112" s="201" t="s">
        <v>4151</v>
      </c>
      <c r="E112" s="39"/>
      <c r="F112" s="261" t="s">
        <v>8340</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4151</v>
      </c>
      <c r="AU112" s="20" t="s">
        <v>84</v>
      </c>
    </row>
    <row r="113" spans="1:65" s="12" customFormat="1" ht="22.9" customHeight="1">
      <c r="B113" s="165"/>
      <c r="C113" s="166"/>
      <c r="D113" s="167" t="s">
        <v>73</v>
      </c>
      <c r="E113" s="179" t="s">
        <v>8341</v>
      </c>
      <c r="F113" s="179" t="s">
        <v>8342</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8343</v>
      </c>
      <c r="F114" s="183" t="s">
        <v>8344</v>
      </c>
      <c r="G114" s="184" t="s">
        <v>8295</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8345</v>
      </c>
    </row>
    <row r="115" spans="1:65" s="2" customFormat="1" ht="39">
      <c r="A115" s="37"/>
      <c r="B115" s="38"/>
      <c r="C115" s="39"/>
      <c r="D115" s="201" t="s">
        <v>4151</v>
      </c>
      <c r="E115" s="39"/>
      <c r="F115" s="261" t="s">
        <v>8346</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4151</v>
      </c>
      <c r="AU115" s="20" t="s">
        <v>84</v>
      </c>
    </row>
    <row r="116" spans="1:65" s="2" customFormat="1" ht="16.5" customHeight="1">
      <c r="A116" s="37"/>
      <c r="B116" s="38"/>
      <c r="C116" s="181" t="s">
        <v>268</v>
      </c>
      <c r="D116" s="181" t="s">
        <v>199</v>
      </c>
      <c r="E116" s="182" t="s">
        <v>8347</v>
      </c>
      <c r="F116" s="183" t="s">
        <v>8348</v>
      </c>
      <c r="G116" s="184" t="s">
        <v>1591</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8349</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8349</v>
      </c>
      <c r="BM116" s="192" t="s">
        <v>8350</v>
      </c>
    </row>
    <row r="117" spans="1:65" s="2" customFormat="1" ht="11.25">
      <c r="A117" s="37"/>
      <c r="B117" s="38"/>
      <c r="C117" s="39"/>
      <c r="D117" s="194" t="s">
        <v>206</v>
      </c>
      <c r="E117" s="39"/>
      <c r="F117" s="195" t="s">
        <v>8351</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4151</v>
      </c>
      <c r="E118" s="39"/>
      <c r="F118" s="261" t="s">
        <v>8352</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4151</v>
      </c>
      <c r="AU118" s="20" t="s">
        <v>84</v>
      </c>
    </row>
    <row r="119" spans="1:65" s="12" customFormat="1" ht="22.9" customHeight="1">
      <c r="B119" s="165"/>
      <c r="C119" s="166"/>
      <c r="D119" s="167" t="s">
        <v>73</v>
      </c>
      <c r="E119" s="179" t="s">
        <v>8353</v>
      </c>
      <c r="F119" s="179" t="s">
        <v>8354</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8355</v>
      </c>
      <c r="F120" s="183" t="s">
        <v>8354</v>
      </c>
      <c r="G120" s="184" t="s">
        <v>8295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8356</v>
      </c>
    </row>
    <row r="121" spans="1:65" s="2" customFormat="1" ht="78">
      <c r="A121" s="37"/>
      <c r="B121" s="38"/>
      <c r="C121" s="39"/>
      <c r="D121" s="201" t="s">
        <v>4151</v>
      </c>
      <c r="E121" s="39"/>
      <c r="F121" s="261" t="s">
        <v>8357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4151</v>
      </c>
      <c r="AU121" s="20" t="s">
        <v>84</v>
      </c>
    </row>
    <row r="122" spans="1:65" s="2" customFormat="1" ht="16.5" customHeight="1">
      <c r="A122" s="37"/>
      <c r="B122" s="38"/>
      <c r="C122" s="181" t="s">
        <v>278</v>
      </c>
      <c r="D122" s="181" t="s">
        <v>199</v>
      </c>
      <c r="E122" s="182" t="s">
        <v>8358</v>
      </c>
      <c r="F122" s="183" t="s">
        <v>8359</v>
      </c>
      <c r="G122" s="184" t="s">
        <v>1591</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8360</v>
      </c>
    </row>
    <row r="123" spans="1:65" s="2" customFormat="1" ht="19.5">
      <c r="A123" s="37"/>
      <c r="B123" s="38"/>
      <c r="C123" s="39"/>
      <c r="D123" s="201" t="s">
        <v>4151</v>
      </c>
      <c r="E123" s="39"/>
      <c r="F123" s="261" t="s">
        <v>8361</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4151</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vS1LZrt3oA4YwO78fzTRQVyki9ca6duqwbhoq0uHkLMAnd9YRzf94Bg8wY0iXzKyxz8Bav8ui2nzsrDqHI4eXw==" saltValue="A01dmJn/50ufl+e6wVuYlgez+AwvYHANYVVWshuNWUoaS0xHM3kO9FZrea2m0FxzqhFO8L+NniF935gDdkxFTA=="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1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8362</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6. 3. 2025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8363</v>
      </c>
      <c r="G9" s="154"/>
      <c r="H9" s="277"/>
    </row>
    <row r="10" spans="1:8" s="2" customFormat="1" ht="26.45" customHeight="1">
      <c r="A10" s="37"/>
      <c r="B10" s="42"/>
      <c r="C10" s="281" t="s">
        <v>8364</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2557</v>
      </c>
      <c r="E12" s="20" t="s">
        <v>28</v>
      </c>
      <c r="F12" s="287">
        <v>1103</v>
      </c>
      <c r="G12" s="37"/>
      <c r="H12" s="42"/>
    </row>
    <row r="13" spans="1:8" s="2" customFormat="1" ht="16.899999999999999" customHeight="1">
      <c r="A13" s="37"/>
      <c r="B13" s="42"/>
      <c r="C13" s="288" t="s">
        <v>8365</v>
      </c>
      <c r="D13" s="37"/>
      <c r="E13" s="37"/>
      <c r="F13" s="37"/>
      <c r="G13" s="37"/>
      <c r="H13" s="42"/>
    </row>
    <row r="14" spans="1:8" s="2" customFormat="1" ht="16.899999999999999" customHeight="1">
      <c r="A14" s="37"/>
      <c r="B14" s="42"/>
      <c r="C14" s="286" t="s">
        <v>2550</v>
      </c>
      <c r="D14" s="286" t="s">
        <v>8366</v>
      </c>
      <c r="E14" s="20" t="s">
        <v>202</v>
      </c>
      <c r="F14" s="287">
        <v>1357.6</v>
      </c>
      <c r="G14" s="37"/>
      <c r="H14" s="42"/>
    </row>
    <row r="15" spans="1:8" s="2" customFormat="1" ht="16.899999999999999" customHeight="1">
      <c r="A15" s="37"/>
      <c r="B15" s="42"/>
      <c r="C15" s="286" t="s">
        <v>2782</v>
      </c>
      <c r="D15" s="286" t="s">
        <v>8367</v>
      </c>
      <c r="E15" s="20" t="s">
        <v>202</v>
      </c>
      <c r="F15" s="287">
        <v>1103</v>
      </c>
      <c r="G15" s="37"/>
      <c r="H15" s="42"/>
    </row>
    <row r="16" spans="1:8" s="2" customFormat="1" ht="16.899999999999999" customHeight="1">
      <c r="A16" s="37"/>
      <c r="B16" s="42"/>
      <c r="C16" s="286" t="s">
        <v>2564</v>
      </c>
      <c r="D16" s="286" t="s">
        <v>2565</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1653</v>
      </c>
      <c r="E18" s="20" t="s">
        <v>28</v>
      </c>
      <c r="F18" s="287">
        <v>9.6</v>
      </c>
      <c r="G18" s="37"/>
      <c r="H18" s="42"/>
    </row>
    <row r="19" spans="1:8" s="2" customFormat="1" ht="16.899999999999999" customHeight="1">
      <c r="A19" s="37"/>
      <c r="B19" s="42"/>
      <c r="C19" s="288" t="s">
        <v>8365</v>
      </c>
      <c r="D19" s="37"/>
      <c r="E19" s="37"/>
      <c r="F19" s="37"/>
      <c r="G19" s="37"/>
      <c r="H19" s="42"/>
    </row>
    <row r="20" spans="1:8" s="2" customFormat="1" ht="16.899999999999999" customHeight="1">
      <c r="A20" s="37"/>
      <c r="B20" s="42"/>
      <c r="C20" s="286" t="s">
        <v>1641</v>
      </c>
      <c r="D20" s="286" t="s">
        <v>8368</v>
      </c>
      <c r="E20" s="20" t="s">
        <v>409</v>
      </c>
      <c r="F20" s="287">
        <v>24.06</v>
      </c>
      <c r="G20" s="37"/>
      <c r="H20" s="42"/>
    </row>
    <row r="21" spans="1:8" s="2" customFormat="1" ht="16.899999999999999" customHeight="1">
      <c r="A21" s="37"/>
      <c r="B21" s="42"/>
      <c r="C21" s="286" t="s">
        <v>1703</v>
      </c>
      <c r="D21" s="286" t="s">
        <v>8369</v>
      </c>
      <c r="E21" s="20" t="s">
        <v>428</v>
      </c>
      <c r="F21" s="287">
        <v>1.446</v>
      </c>
      <c r="G21" s="37"/>
      <c r="H21" s="42"/>
    </row>
    <row r="22" spans="1:8" s="2" customFormat="1" ht="16.899999999999999" customHeight="1">
      <c r="A22" s="37"/>
      <c r="B22" s="42"/>
      <c r="C22" s="286" t="s">
        <v>1728</v>
      </c>
      <c r="D22" s="286" t="s">
        <v>8370</v>
      </c>
      <c r="E22" s="20" t="s">
        <v>202</v>
      </c>
      <c r="F22" s="287">
        <v>655.6</v>
      </c>
      <c r="G22" s="37"/>
      <c r="H22" s="42"/>
    </row>
    <row r="23" spans="1:8" s="2" customFormat="1" ht="16.899999999999999" customHeight="1">
      <c r="A23" s="37"/>
      <c r="B23" s="42"/>
      <c r="C23" s="286" t="s">
        <v>1738</v>
      </c>
      <c r="D23" s="286" t="s">
        <v>8371</v>
      </c>
      <c r="E23" s="20" t="s">
        <v>202</v>
      </c>
      <c r="F23" s="287">
        <v>3206.7</v>
      </c>
      <c r="G23" s="37"/>
      <c r="H23" s="42"/>
    </row>
    <row r="24" spans="1:8" s="2" customFormat="1" ht="16.899999999999999" customHeight="1">
      <c r="A24" s="37"/>
      <c r="B24" s="42"/>
      <c r="C24" s="286" t="s">
        <v>1751</v>
      </c>
      <c r="D24" s="286" t="s">
        <v>8372</v>
      </c>
      <c r="E24" s="20" t="s">
        <v>202</v>
      </c>
      <c r="F24" s="287">
        <v>196.6</v>
      </c>
      <c r="G24" s="37"/>
      <c r="H24" s="42"/>
    </row>
    <row r="25" spans="1:8" s="2" customFormat="1" ht="16.899999999999999" customHeight="1">
      <c r="A25" s="37"/>
      <c r="B25" s="42"/>
      <c r="C25" s="286" t="s">
        <v>1756</v>
      </c>
      <c r="D25" s="286" t="s">
        <v>8373</v>
      </c>
      <c r="E25" s="20" t="s">
        <v>202</v>
      </c>
      <c r="F25" s="287">
        <v>655.6</v>
      </c>
      <c r="G25" s="37"/>
      <c r="H25" s="42"/>
    </row>
    <row r="26" spans="1:8" s="2" customFormat="1" ht="16.899999999999999" customHeight="1">
      <c r="A26" s="37"/>
      <c r="B26" s="42"/>
      <c r="C26" s="286" t="s">
        <v>2569</v>
      </c>
      <c r="D26" s="286" t="s">
        <v>8374</v>
      </c>
      <c r="E26" s="20" t="s">
        <v>202</v>
      </c>
      <c r="F26" s="287">
        <v>401</v>
      </c>
      <c r="G26" s="37"/>
      <c r="H26" s="42"/>
    </row>
    <row r="27" spans="1:8" s="2" customFormat="1" ht="16.899999999999999" customHeight="1">
      <c r="A27" s="37"/>
      <c r="B27" s="42"/>
      <c r="C27" s="286" t="s">
        <v>3627</v>
      </c>
      <c r="D27" s="286" t="s">
        <v>8375</v>
      </c>
      <c r="E27" s="20" t="s">
        <v>202</v>
      </c>
      <c r="F27" s="287">
        <v>264.3</v>
      </c>
      <c r="G27" s="37"/>
      <c r="H27" s="42"/>
    </row>
    <row r="28" spans="1:8" s="2" customFormat="1" ht="16.899999999999999" customHeight="1">
      <c r="A28" s="37"/>
      <c r="B28" s="42"/>
      <c r="C28" s="286" t="s">
        <v>3651</v>
      </c>
      <c r="D28" s="286" t="s">
        <v>8376</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1655</v>
      </c>
      <c r="E30" s="20" t="s">
        <v>28</v>
      </c>
      <c r="F30" s="287">
        <v>0</v>
      </c>
      <c r="G30" s="37"/>
      <c r="H30" s="42"/>
    </row>
    <row r="31" spans="1:8" s="2" customFormat="1" ht="16.899999999999999" customHeight="1">
      <c r="A31" s="37"/>
      <c r="B31" s="42"/>
      <c r="C31" s="286" t="s">
        <v>28</v>
      </c>
      <c r="D31" s="286" t="s">
        <v>1656</v>
      </c>
      <c r="E31" s="20" t="s">
        <v>28</v>
      </c>
      <c r="F31" s="287">
        <v>148.69999999999999</v>
      </c>
      <c r="G31" s="37"/>
      <c r="H31" s="42"/>
    </row>
    <row r="32" spans="1:8" s="2" customFormat="1" ht="16.899999999999999" customHeight="1">
      <c r="A32" s="37"/>
      <c r="B32" s="42"/>
      <c r="C32" s="288" t="s">
        <v>8365</v>
      </c>
      <c r="D32" s="37"/>
      <c r="E32" s="37"/>
      <c r="F32" s="37"/>
      <c r="G32" s="37"/>
      <c r="H32" s="42"/>
    </row>
    <row r="33" spans="1:8" s="2" customFormat="1" ht="16.899999999999999" customHeight="1">
      <c r="A33" s="37"/>
      <c r="B33" s="42"/>
      <c r="C33" s="286" t="s">
        <v>1641</v>
      </c>
      <c r="D33" s="286" t="s">
        <v>8368</v>
      </c>
      <c r="E33" s="20" t="s">
        <v>409</v>
      </c>
      <c r="F33" s="287">
        <v>24.06</v>
      </c>
      <c r="G33" s="37"/>
      <c r="H33" s="42"/>
    </row>
    <row r="34" spans="1:8" s="2" customFormat="1" ht="16.899999999999999" customHeight="1">
      <c r="A34" s="37"/>
      <c r="B34" s="42"/>
      <c r="C34" s="286" t="s">
        <v>1703</v>
      </c>
      <c r="D34" s="286" t="s">
        <v>8369</v>
      </c>
      <c r="E34" s="20" t="s">
        <v>428</v>
      </c>
      <c r="F34" s="287">
        <v>1.446</v>
      </c>
      <c r="G34" s="37"/>
      <c r="H34" s="42"/>
    </row>
    <row r="35" spans="1:8" s="2" customFormat="1" ht="16.899999999999999" customHeight="1">
      <c r="A35" s="37"/>
      <c r="B35" s="42"/>
      <c r="C35" s="286" t="s">
        <v>1728</v>
      </c>
      <c r="D35" s="286" t="s">
        <v>8370</v>
      </c>
      <c r="E35" s="20" t="s">
        <v>202</v>
      </c>
      <c r="F35" s="287">
        <v>655.6</v>
      </c>
      <c r="G35" s="37"/>
      <c r="H35" s="42"/>
    </row>
    <row r="36" spans="1:8" s="2" customFormat="1" ht="16.899999999999999" customHeight="1">
      <c r="A36" s="37"/>
      <c r="B36" s="42"/>
      <c r="C36" s="286" t="s">
        <v>1738</v>
      </c>
      <c r="D36" s="286" t="s">
        <v>8371</v>
      </c>
      <c r="E36" s="20" t="s">
        <v>202</v>
      </c>
      <c r="F36" s="287">
        <v>3206.7</v>
      </c>
      <c r="G36" s="37"/>
      <c r="H36" s="42"/>
    </row>
    <row r="37" spans="1:8" s="2" customFormat="1" ht="16.899999999999999" customHeight="1">
      <c r="A37" s="37"/>
      <c r="B37" s="42"/>
      <c r="C37" s="286" t="s">
        <v>1756</v>
      </c>
      <c r="D37" s="286" t="s">
        <v>8373</v>
      </c>
      <c r="E37" s="20" t="s">
        <v>202</v>
      </c>
      <c r="F37" s="287">
        <v>655.6</v>
      </c>
      <c r="G37" s="37"/>
      <c r="H37" s="42"/>
    </row>
    <row r="38" spans="1:8" s="2" customFormat="1" ht="16.899999999999999" customHeight="1">
      <c r="A38" s="37"/>
      <c r="B38" s="42"/>
      <c r="C38" s="286" t="s">
        <v>2569</v>
      </c>
      <c r="D38" s="286" t="s">
        <v>8374</v>
      </c>
      <c r="E38" s="20" t="s">
        <v>202</v>
      </c>
      <c r="F38" s="287">
        <v>401</v>
      </c>
      <c r="G38" s="37"/>
      <c r="H38" s="42"/>
    </row>
    <row r="39" spans="1:8" s="2" customFormat="1" ht="16.899999999999999" customHeight="1">
      <c r="A39" s="37"/>
      <c r="B39" s="42"/>
      <c r="C39" s="286" t="s">
        <v>2753</v>
      </c>
      <c r="D39" s="286" t="s">
        <v>8377</v>
      </c>
      <c r="E39" s="20" t="s">
        <v>202</v>
      </c>
      <c r="F39" s="287">
        <v>204.4</v>
      </c>
      <c r="G39" s="37"/>
      <c r="H39" s="42"/>
    </row>
    <row r="40" spans="1:8" s="2" customFormat="1" ht="16.899999999999999" customHeight="1">
      <c r="A40" s="37"/>
      <c r="B40" s="42"/>
      <c r="C40" s="286" t="s">
        <v>3627</v>
      </c>
      <c r="D40" s="286" t="s">
        <v>8375</v>
      </c>
      <c r="E40" s="20" t="s">
        <v>202</v>
      </c>
      <c r="F40" s="287">
        <v>264.3</v>
      </c>
      <c r="G40" s="37"/>
      <c r="H40" s="42"/>
    </row>
    <row r="41" spans="1:8" s="2" customFormat="1" ht="16.899999999999999" customHeight="1">
      <c r="A41" s="37"/>
      <c r="B41" s="42"/>
      <c r="C41" s="286" t="s">
        <v>3651</v>
      </c>
      <c r="D41" s="286" t="s">
        <v>8376</v>
      </c>
      <c r="E41" s="20" t="s">
        <v>202</v>
      </c>
      <c r="F41" s="287">
        <v>106.9</v>
      </c>
      <c r="G41" s="37"/>
      <c r="H41" s="42"/>
    </row>
    <row r="42" spans="1:8" s="2" customFormat="1" ht="16.899999999999999" customHeight="1">
      <c r="A42" s="37"/>
      <c r="B42" s="42"/>
      <c r="C42" s="282" t="s">
        <v>547</v>
      </c>
      <c r="D42" s="283" t="s">
        <v>548</v>
      </c>
      <c r="E42" s="284" t="s">
        <v>202</v>
      </c>
      <c r="F42" s="285">
        <v>122.2</v>
      </c>
      <c r="G42" s="37"/>
      <c r="H42" s="42"/>
    </row>
    <row r="43" spans="1:8" s="2" customFormat="1" ht="16.899999999999999" customHeight="1">
      <c r="A43" s="37"/>
      <c r="B43" s="42"/>
      <c r="C43" s="286" t="s">
        <v>28</v>
      </c>
      <c r="D43" s="286" t="s">
        <v>1658</v>
      </c>
      <c r="E43" s="20" t="s">
        <v>28</v>
      </c>
      <c r="F43" s="287">
        <v>0</v>
      </c>
      <c r="G43" s="37"/>
      <c r="H43" s="42"/>
    </row>
    <row r="44" spans="1:8" s="2" customFormat="1" ht="16.899999999999999" customHeight="1">
      <c r="A44" s="37"/>
      <c r="B44" s="42"/>
      <c r="C44" s="286" t="s">
        <v>28</v>
      </c>
      <c r="D44" s="286" t="s">
        <v>1659</v>
      </c>
      <c r="E44" s="20" t="s">
        <v>28</v>
      </c>
      <c r="F44" s="287">
        <v>122.2</v>
      </c>
      <c r="G44" s="37"/>
      <c r="H44" s="42"/>
    </row>
    <row r="45" spans="1:8" s="2" customFormat="1" ht="16.899999999999999" customHeight="1">
      <c r="A45" s="37"/>
      <c r="B45" s="42"/>
      <c r="C45" s="288" t="s">
        <v>8365</v>
      </c>
      <c r="D45" s="37"/>
      <c r="E45" s="37"/>
      <c r="F45" s="37"/>
      <c r="G45" s="37"/>
      <c r="H45" s="42"/>
    </row>
    <row r="46" spans="1:8" s="2" customFormat="1" ht="16.899999999999999" customHeight="1">
      <c r="A46" s="37"/>
      <c r="B46" s="42"/>
      <c r="C46" s="286" t="s">
        <v>1641</v>
      </c>
      <c r="D46" s="286" t="s">
        <v>8368</v>
      </c>
      <c r="E46" s="20" t="s">
        <v>409</v>
      </c>
      <c r="F46" s="287">
        <v>24.06</v>
      </c>
      <c r="G46" s="37"/>
      <c r="H46" s="42"/>
    </row>
    <row r="47" spans="1:8" s="2" customFormat="1" ht="16.899999999999999" customHeight="1">
      <c r="A47" s="37"/>
      <c r="B47" s="42"/>
      <c r="C47" s="286" t="s">
        <v>1703</v>
      </c>
      <c r="D47" s="286" t="s">
        <v>8369</v>
      </c>
      <c r="E47" s="20" t="s">
        <v>428</v>
      </c>
      <c r="F47" s="287">
        <v>1.446</v>
      </c>
      <c r="G47" s="37"/>
      <c r="H47" s="42"/>
    </row>
    <row r="48" spans="1:8" s="2" customFormat="1" ht="16.899999999999999" customHeight="1">
      <c r="A48" s="37"/>
      <c r="B48" s="42"/>
      <c r="C48" s="286" t="s">
        <v>1728</v>
      </c>
      <c r="D48" s="286" t="s">
        <v>8370</v>
      </c>
      <c r="E48" s="20" t="s">
        <v>202</v>
      </c>
      <c r="F48" s="287">
        <v>655.6</v>
      </c>
      <c r="G48" s="37"/>
      <c r="H48" s="42"/>
    </row>
    <row r="49" spans="1:8" s="2" customFormat="1" ht="16.899999999999999" customHeight="1">
      <c r="A49" s="37"/>
      <c r="B49" s="42"/>
      <c r="C49" s="286" t="s">
        <v>1738</v>
      </c>
      <c r="D49" s="286" t="s">
        <v>8371</v>
      </c>
      <c r="E49" s="20" t="s">
        <v>202</v>
      </c>
      <c r="F49" s="287">
        <v>3206.7</v>
      </c>
      <c r="G49" s="37"/>
      <c r="H49" s="42"/>
    </row>
    <row r="50" spans="1:8" s="2" customFormat="1" ht="16.899999999999999" customHeight="1">
      <c r="A50" s="37"/>
      <c r="B50" s="42"/>
      <c r="C50" s="286" t="s">
        <v>1751</v>
      </c>
      <c r="D50" s="286" t="s">
        <v>8372</v>
      </c>
      <c r="E50" s="20" t="s">
        <v>202</v>
      </c>
      <c r="F50" s="287">
        <v>196.6</v>
      </c>
      <c r="G50" s="37"/>
      <c r="H50" s="42"/>
    </row>
    <row r="51" spans="1:8" s="2" customFormat="1" ht="16.899999999999999" customHeight="1">
      <c r="A51" s="37"/>
      <c r="B51" s="42"/>
      <c r="C51" s="286" t="s">
        <v>1756</v>
      </c>
      <c r="D51" s="286" t="s">
        <v>8373</v>
      </c>
      <c r="E51" s="20" t="s">
        <v>202</v>
      </c>
      <c r="F51" s="287">
        <v>655.6</v>
      </c>
      <c r="G51" s="37"/>
      <c r="H51" s="42"/>
    </row>
    <row r="52" spans="1:8" s="2" customFormat="1" ht="16.899999999999999" customHeight="1">
      <c r="A52" s="37"/>
      <c r="B52" s="42"/>
      <c r="C52" s="286" t="s">
        <v>2569</v>
      </c>
      <c r="D52" s="286" t="s">
        <v>8374</v>
      </c>
      <c r="E52" s="20" t="s">
        <v>202</v>
      </c>
      <c r="F52" s="287">
        <v>401</v>
      </c>
      <c r="G52" s="37"/>
      <c r="H52" s="42"/>
    </row>
    <row r="53" spans="1:8" s="2" customFormat="1" ht="16.899999999999999" customHeight="1">
      <c r="A53" s="37"/>
      <c r="B53" s="42"/>
      <c r="C53" s="286" t="s">
        <v>3748</v>
      </c>
      <c r="D53" s="286" t="s">
        <v>8378</v>
      </c>
      <c r="E53" s="20" t="s">
        <v>202</v>
      </c>
      <c r="F53" s="287">
        <v>271.60000000000002</v>
      </c>
      <c r="G53" s="37"/>
      <c r="H53" s="42"/>
    </row>
    <row r="54" spans="1:8" s="2" customFormat="1" ht="16.899999999999999" customHeight="1">
      <c r="A54" s="37"/>
      <c r="B54" s="42"/>
      <c r="C54" s="282" t="s">
        <v>550</v>
      </c>
      <c r="D54" s="283" t="s">
        <v>551</v>
      </c>
      <c r="E54" s="284" t="s">
        <v>202</v>
      </c>
      <c r="F54" s="285">
        <v>55.7</v>
      </c>
      <c r="G54" s="37"/>
      <c r="H54" s="42"/>
    </row>
    <row r="55" spans="1:8" s="2" customFormat="1" ht="16.899999999999999" customHeight="1">
      <c r="A55" s="37"/>
      <c r="B55" s="42"/>
      <c r="C55" s="286" t="s">
        <v>28</v>
      </c>
      <c r="D55" s="286" t="s">
        <v>1661</v>
      </c>
      <c r="E55" s="20" t="s">
        <v>28</v>
      </c>
      <c r="F55" s="287">
        <v>55.7</v>
      </c>
      <c r="G55" s="37"/>
      <c r="H55" s="42"/>
    </row>
    <row r="56" spans="1:8" s="2" customFormat="1" ht="16.899999999999999" customHeight="1">
      <c r="A56" s="37"/>
      <c r="B56" s="42"/>
      <c r="C56" s="288" t="s">
        <v>8365</v>
      </c>
      <c r="D56" s="37"/>
      <c r="E56" s="37"/>
      <c r="F56" s="37"/>
      <c r="G56" s="37"/>
      <c r="H56" s="42"/>
    </row>
    <row r="57" spans="1:8" s="2" customFormat="1" ht="16.899999999999999" customHeight="1">
      <c r="A57" s="37"/>
      <c r="B57" s="42"/>
      <c r="C57" s="286" t="s">
        <v>1641</v>
      </c>
      <c r="D57" s="286" t="s">
        <v>8368</v>
      </c>
      <c r="E57" s="20" t="s">
        <v>409</v>
      </c>
      <c r="F57" s="287">
        <v>24.06</v>
      </c>
      <c r="G57" s="37"/>
      <c r="H57" s="42"/>
    </row>
    <row r="58" spans="1:8" s="2" customFormat="1" ht="16.899999999999999" customHeight="1">
      <c r="A58" s="37"/>
      <c r="B58" s="42"/>
      <c r="C58" s="286" t="s">
        <v>1703</v>
      </c>
      <c r="D58" s="286" t="s">
        <v>8369</v>
      </c>
      <c r="E58" s="20" t="s">
        <v>428</v>
      </c>
      <c r="F58" s="287">
        <v>1.446</v>
      </c>
      <c r="G58" s="37"/>
      <c r="H58" s="42"/>
    </row>
    <row r="59" spans="1:8" s="2" customFormat="1" ht="16.899999999999999" customHeight="1">
      <c r="A59" s="37"/>
      <c r="B59" s="42"/>
      <c r="C59" s="286" t="s">
        <v>1728</v>
      </c>
      <c r="D59" s="286" t="s">
        <v>8370</v>
      </c>
      <c r="E59" s="20" t="s">
        <v>202</v>
      </c>
      <c r="F59" s="287">
        <v>655.6</v>
      </c>
      <c r="G59" s="37"/>
      <c r="H59" s="42"/>
    </row>
    <row r="60" spans="1:8" s="2" customFormat="1" ht="16.899999999999999" customHeight="1">
      <c r="A60" s="37"/>
      <c r="B60" s="42"/>
      <c r="C60" s="286" t="s">
        <v>1738</v>
      </c>
      <c r="D60" s="286" t="s">
        <v>8371</v>
      </c>
      <c r="E60" s="20" t="s">
        <v>202</v>
      </c>
      <c r="F60" s="287">
        <v>3206.7</v>
      </c>
      <c r="G60" s="37"/>
      <c r="H60" s="42"/>
    </row>
    <row r="61" spans="1:8" s="2" customFormat="1" ht="16.899999999999999" customHeight="1">
      <c r="A61" s="37"/>
      <c r="B61" s="42"/>
      <c r="C61" s="286" t="s">
        <v>1756</v>
      </c>
      <c r="D61" s="286" t="s">
        <v>8373</v>
      </c>
      <c r="E61" s="20" t="s">
        <v>202</v>
      </c>
      <c r="F61" s="287">
        <v>655.6</v>
      </c>
      <c r="G61" s="37"/>
      <c r="H61" s="42"/>
    </row>
    <row r="62" spans="1:8" s="2" customFormat="1" ht="16.899999999999999" customHeight="1">
      <c r="A62" s="37"/>
      <c r="B62" s="42"/>
      <c r="C62" s="286" t="s">
        <v>2569</v>
      </c>
      <c r="D62" s="286" t="s">
        <v>8374</v>
      </c>
      <c r="E62" s="20" t="s">
        <v>202</v>
      </c>
      <c r="F62" s="287">
        <v>401</v>
      </c>
      <c r="G62" s="37"/>
      <c r="H62" s="42"/>
    </row>
    <row r="63" spans="1:8" s="2" customFormat="1" ht="16.899999999999999" customHeight="1">
      <c r="A63" s="37"/>
      <c r="B63" s="42"/>
      <c r="C63" s="286" t="s">
        <v>2753</v>
      </c>
      <c r="D63" s="286" t="s">
        <v>8377</v>
      </c>
      <c r="E63" s="20" t="s">
        <v>202</v>
      </c>
      <c r="F63" s="287">
        <v>204.4</v>
      </c>
      <c r="G63" s="37"/>
      <c r="H63" s="42"/>
    </row>
    <row r="64" spans="1:8" s="2" customFormat="1" ht="16.899999999999999" customHeight="1">
      <c r="A64" s="37"/>
      <c r="B64" s="42"/>
      <c r="C64" s="286" t="s">
        <v>3748</v>
      </c>
      <c r="D64" s="286" t="s">
        <v>8378</v>
      </c>
      <c r="E64" s="20" t="s">
        <v>202</v>
      </c>
      <c r="F64" s="287">
        <v>271.60000000000002</v>
      </c>
      <c r="G64" s="37"/>
      <c r="H64" s="42"/>
    </row>
    <row r="65" spans="1:8" s="2" customFormat="1" ht="16.899999999999999" customHeight="1">
      <c r="A65" s="37"/>
      <c r="B65" s="42"/>
      <c r="C65" s="282" t="s">
        <v>553</v>
      </c>
      <c r="D65" s="283" t="s">
        <v>554</v>
      </c>
      <c r="E65" s="284" t="s">
        <v>202</v>
      </c>
      <c r="F65" s="285">
        <v>34.4</v>
      </c>
      <c r="G65" s="37"/>
      <c r="H65" s="42"/>
    </row>
    <row r="66" spans="1:8" s="2" customFormat="1" ht="16.899999999999999" customHeight="1">
      <c r="A66" s="37"/>
      <c r="B66" s="42"/>
      <c r="C66" s="286" t="s">
        <v>28</v>
      </c>
      <c r="D66" s="286" t="s">
        <v>1663</v>
      </c>
      <c r="E66" s="20" t="s">
        <v>28</v>
      </c>
      <c r="F66" s="287">
        <v>34.4</v>
      </c>
      <c r="G66" s="37"/>
      <c r="H66" s="42"/>
    </row>
    <row r="67" spans="1:8" s="2" customFormat="1" ht="16.899999999999999" customHeight="1">
      <c r="A67" s="37"/>
      <c r="B67" s="42"/>
      <c r="C67" s="288" t="s">
        <v>8365</v>
      </c>
      <c r="D67" s="37"/>
      <c r="E67" s="37"/>
      <c r="F67" s="37"/>
      <c r="G67" s="37"/>
      <c r="H67" s="42"/>
    </row>
    <row r="68" spans="1:8" s="2" customFormat="1" ht="16.899999999999999" customHeight="1">
      <c r="A68" s="37"/>
      <c r="B68" s="42"/>
      <c r="C68" s="286" t="s">
        <v>1641</v>
      </c>
      <c r="D68" s="286" t="s">
        <v>8368</v>
      </c>
      <c r="E68" s="20" t="s">
        <v>409</v>
      </c>
      <c r="F68" s="287">
        <v>24.06</v>
      </c>
      <c r="G68" s="37"/>
      <c r="H68" s="42"/>
    </row>
    <row r="69" spans="1:8" s="2" customFormat="1" ht="16.899999999999999" customHeight="1">
      <c r="A69" s="37"/>
      <c r="B69" s="42"/>
      <c r="C69" s="286" t="s">
        <v>1703</v>
      </c>
      <c r="D69" s="286" t="s">
        <v>8369</v>
      </c>
      <c r="E69" s="20" t="s">
        <v>428</v>
      </c>
      <c r="F69" s="287">
        <v>1.446</v>
      </c>
      <c r="G69" s="37"/>
      <c r="H69" s="42"/>
    </row>
    <row r="70" spans="1:8" s="2" customFormat="1" ht="16.899999999999999" customHeight="1">
      <c r="A70" s="37"/>
      <c r="B70" s="42"/>
      <c r="C70" s="286" t="s">
        <v>1721</v>
      </c>
      <c r="D70" s="286" t="s">
        <v>8379</v>
      </c>
      <c r="E70" s="20" t="s">
        <v>202</v>
      </c>
      <c r="F70" s="287">
        <v>64.8</v>
      </c>
      <c r="G70" s="37"/>
      <c r="H70" s="42"/>
    </row>
    <row r="71" spans="1:8" s="2" customFormat="1" ht="16.899999999999999" customHeight="1">
      <c r="A71" s="37"/>
      <c r="B71" s="42"/>
      <c r="C71" s="286" t="s">
        <v>1728</v>
      </c>
      <c r="D71" s="286" t="s">
        <v>8370</v>
      </c>
      <c r="E71" s="20" t="s">
        <v>202</v>
      </c>
      <c r="F71" s="287">
        <v>655.6</v>
      </c>
      <c r="G71" s="37"/>
      <c r="H71" s="42"/>
    </row>
    <row r="72" spans="1:8" s="2" customFormat="1" ht="16.899999999999999" customHeight="1">
      <c r="A72" s="37"/>
      <c r="B72" s="42"/>
      <c r="C72" s="286" t="s">
        <v>1738</v>
      </c>
      <c r="D72" s="286" t="s">
        <v>8371</v>
      </c>
      <c r="E72" s="20" t="s">
        <v>202</v>
      </c>
      <c r="F72" s="287">
        <v>3206.7</v>
      </c>
      <c r="G72" s="37"/>
      <c r="H72" s="42"/>
    </row>
    <row r="73" spans="1:8" s="2" customFormat="1" ht="16.899999999999999" customHeight="1">
      <c r="A73" s="37"/>
      <c r="B73" s="42"/>
      <c r="C73" s="286" t="s">
        <v>1751</v>
      </c>
      <c r="D73" s="286" t="s">
        <v>8372</v>
      </c>
      <c r="E73" s="20" t="s">
        <v>202</v>
      </c>
      <c r="F73" s="287">
        <v>196.6</v>
      </c>
      <c r="G73" s="37"/>
      <c r="H73" s="42"/>
    </row>
    <row r="74" spans="1:8" s="2" customFormat="1" ht="16.899999999999999" customHeight="1">
      <c r="A74" s="37"/>
      <c r="B74" s="42"/>
      <c r="C74" s="286" t="s">
        <v>1756</v>
      </c>
      <c r="D74" s="286" t="s">
        <v>8373</v>
      </c>
      <c r="E74" s="20" t="s">
        <v>202</v>
      </c>
      <c r="F74" s="287">
        <v>655.6</v>
      </c>
      <c r="G74" s="37"/>
      <c r="H74" s="42"/>
    </row>
    <row r="75" spans="1:8" s="2" customFormat="1" ht="16.899999999999999" customHeight="1">
      <c r="A75" s="37"/>
      <c r="B75" s="42"/>
      <c r="C75" s="286" t="s">
        <v>2569</v>
      </c>
      <c r="D75" s="286" t="s">
        <v>8374</v>
      </c>
      <c r="E75" s="20" t="s">
        <v>202</v>
      </c>
      <c r="F75" s="287">
        <v>401</v>
      </c>
      <c r="G75" s="37"/>
      <c r="H75" s="42"/>
    </row>
    <row r="76" spans="1:8" s="2" customFormat="1" ht="16.899999999999999" customHeight="1">
      <c r="A76" s="37"/>
      <c r="B76" s="42"/>
      <c r="C76" s="286" t="s">
        <v>3738</v>
      </c>
      <c r="D76" s="286" t="s">
        <v>8380</v>
      </c>
      <c r="E76" s="20" t="s">
        <v>202</v>
      </c>
      <c r="F76" s="287">
        <v>34.4</v>
      </c>
      <c r="G76" s="37"/>
      <c r="H76" s="42"/>
    </row>
    <row r="77" spans="1:8" s="2" customFormat="1" ht="16.899999999999999" customHeight="1">
      <c r="A77" s="37"/>
      <c r="B77" s="42"/>
      <c r="C77" s="282" t="s">
        <v>556</v>
      </c>
      <c r="D77" s="283" t="s">
        <v>557</v>
      </c>
      <c r="E77" s="284" t="s">
        <v>202</v>
      </c>
      <c r="F77" s="285">
        <v>30.4</v>
      </c>
      <c r="G77" s="37"/>
      <c r="H77" s="42"/>
    </row>
    <row r="78" spans="1:8" s="2" customFormat="1" ht="16.899999999999999" customHeight="1">
      <c r="A78" s="37"/>
      <c r="B78" s="42"/>
      <c r="C78" s="286" t="s">
        <v>28</v>
      </c>
      <c r="D78" s="286" t="s">
        <v>1665</v>
      </c>
      <c r="E78" s="20" t="s">
        <v>28</v>
      </c>
      <c r="F78" s="287">
        <v>30.4</v>
      </c>
      <c r="G78" s="37"/>
      <c r="H78" s="42"/>
    </row>
    <row r="79" spans="1:8" s="2" customFormat="1" ht="16.899999999999999" customHeight="1">
      <c r="A79" s="37"/>
      <c r="B79" s="42"/>
      <c r="C79" s="288" t="s">
        <v>8365</v>
      </c>
      <c r="D79" s="37"/>
      <c r="E79" s="37"/>
      <c r="F79" s="37"/>
      <c r="G79" s="37"/>
      <c r="H79" s="42"/>
    </row>
    <row r="80" spans="1:8" s="2" customFormat="1" ht="16.899999999999999" customHeight="1">
      <c r="A80" s="37"/>
      <c r="B80" s="42"/>
      <c r="C80" s="286" t="s">
        <v>1641</v>
      </c>
      <c r="D80" s="286" t="s">
        <v>8368</v>
      </c>
      <c r="E80" s="20" t="s">
        <v>409</v>
      </c>
      <c r="F80" s="287">
        <v>24.06</v>
      </c>
      <c r="G80" s="37"/>
      <c r="H80" s="42"/>
    </row>
    <row r="81" spans="1:8" s="2" customFormat="1" ht="16.899999999999999" customHeight="1">
      <c r="A81" s="37"/>
      <c r="B81" s="42"/>
      <c r="C81" s="286" t="s">
        <v>1703</v>
      </c>
      <c r="D81" s="286" t="s">
        <v>8369</v>
      </c>
      <c r="E81" s="20" t="s">
        <v>428</v>
      </c>
      <c r="F81" s="287">
        <v>1.446</v>
      </c>
      <c r="G81" s="37"/>
      <c r="H81" s="42"/>
    </row>
    <row r="82" spans="1:8" s="2" customFormat="1" ht="16.899999999999999" customHeight="1">
      <c r="A82" s="37"/>
      <c r="B82" s="42"/>
      <c r="C82" s="286" t="s">
        <v>1721</v>
      </c>
      <c r="D82" s="286" t="s">
        <v>8379</v>
      </c>
      <c r="E82" s="20" t="s">
        <v>202</v>
      </c>
      <c r="F82" s="287">
        <v>64.8</v>
      </c>
      <c r="G82" s="37"/>
      <c r="H82" s="42"/>
    </row>
    <row r="83" spans="1:8" s="2" customFormat="1" ht="16.899999999999999" customHeight="1">
      <c r="A83" s="37"/>
      <c r="B83" s="42"/>
      <c r="C83" s="286" t="s">
        <v>1728</v>
      </c>
      <c r="D83" s="286" t="s">
        <v>8370</v>
      </c>
      <c r="E83" s="20" t="s">
        <v>202</v>
      </c>
      <c r="F83" s="287">
        <v>655.6</v>
      </c>
      <c r="G83" s="37"/>
      <c r="H83" s="42"/>
    </row>
    <row r="84" spans="1:8" s="2" customFormat="1" ht="16.899999999999999" customHeight="1">
      <c r="A84" s="37"/>
      <c r="B84" s="42"/>
      <c r="C84" s="286" t="s">
        <v>1738</v>
      </c>
      <c r="D84" s="286" t="s">
        <v>8371</v>
      </c>
      <c r="E84" s="20" t="s">
        <v>202</v>
      </c>
      <c r="F84" s="287">
        <v>3206.7</v>
      </c>
      <c r="G84" s="37"/>
      <c r="H84" s="42"/>
    </row>
    <row r="85" spans="1:8" s="2" customFormat="1" ht="16.899999999999999" customHeight="1">
      <c r="A85" s="37"/>
      <c r="B85" s="42"/>
      <c r="C85" s="286" t="s">
        <v>1751</v>
      </c>
      <c r="D85" s="286" t="s">
        <v>8372</v>
      </c>
      <c r="E85" s="20" t="s">
        <v>202</v>
      </c>
      <c r="F85" s="287">
        <v>196.6</v>
      </c>
      <c r="G85" s="37"/>
      <c r="H85" s="42"/>
    </row>
    <row r="86" spans="1:8" s="2" customFormat="1" ht="16.899999999999999" customHeight="1">
      <c r="A86" s="37"/>
      <c r="B86" s="42"/>
      <c r="C86" s="286" t="s">
        <v>1756</v>
      </c>
      <c r="D86" s="286" t="s">
        <v>8373</v>
      </c>
      <c r="E86" s="20" t="s">
        <v>202</v>
      </c>
      <c r="F86" s="287">
        <v>655.6</v>
      </c>
      <c r="G86" s="37"/>
      <c r="H86" s="42"/>
    </row>
    <row r="87" spans="1:8" s="2" customFormat="1" ht="16.899999999999999" customHeight="1">
      <c r="A87" s="37"/>
      <c r="B87" s="42"/>
      <c r="C87" s="286" t="s">
        <v>2569</v>
      </c>
      <c r="D87" s="286" t="s">
        <v>8374</v>
      </c>
      <c r="E87" s="20" t="s">
        <v>202</v>
      </c>
      <c r="F87" s="287">
        <v>401</v>
      </c>
      <c r="G87" s="37"/>
      <c r="H87" s="42"/>
    </row>
    <row r="88" spans="1:8" s="2" customFormat="1" ht="16.899999999999999" customHeight="1">
      <c r="A88" s="37"/>
      <c r="B88" s="42"/>
      <c r="C88" s="286" t="s">
        <v>4008</v>
      </c>
      <c r="D88" s="286" t="s">
        <v>8381</v>
      </c>
      <c r="E88" s="20" t="s">
        <v>202</v>
      </c>
      <c r="F88" s="287">
        <v>32.81</v>
      </c>
      <c r="G88" s="37"/>
      <c r="H88" s="42"/>
    </row>
    <row r="89" spans="1:8" s="2" customFormat="1" ht="16.899999999999999" customHeight="1">
      <c r="A89" s="37"/>
      <c r="B89" s="42"/>
      <c r="C89" s="286" t="s">
        <v>4015</v>
      </c>
      <c r="D89" s="286" t="s">
        <v>8382</v>
      </c>
      <c r="E89" s="20" t="s">
        <v>202</v>
      </c>
      <c r="F89" s="287">
        <v>32.81</v>
      </c>
      <c r="G89" s="37"/>
      <c r="H89" s="42"/>
    </row>
    <row r="90" spans="1:8" s="2" customFormat="1" ht="16.899999999999999" customHeight="1">
      <c r="A90" s="37"/>
      <c r="B90" s="42"/>
      <c r="C90" s="282" t="s">
        <v>560</v>
      </c>
      <c r="D90" s="283" t="s">
        <v>561</v>
      </c>
      <c r="E90" s="284" t="s">
        <v>202</v>
      </c>
      <c r="F90" s="285">
        <v>160.9</v>
      </c>
      <c r="G90" s="37"/>
      <c r="H90" s="42"/>
    </row>
    <row r="91" spans="1:8" s="2" customFormat="1" ht="16.899999999999999" customHeight="1">
      <c r="A91" s="37"/>
      <c r="B91" s="42"/>
      <c r="C91" s="286" t="s">
        <v>28</v>
      </c>
      <c r="D91" s="286" t="s">
        <v>1733</v>
      </c>
      <c r="E91" s="20" t="s">
        <v>28</v>
      </c>
      <c r="F91" s="287">
        <v>0</v>
      </c>
      <c r="G91" s="37"/>
      <c r="H91" s="42"/>
    </row>
    <row r="92" spans="1:8" s="2" customFormat="1" ht="16.899999999999999" customHeight="1">
      <c r="A92" s="37"/>
      <c r="B92" s="42"/>
      <c r="C92" s="286" t="s">
        <v>28</v>
      </c>
      <c r="D92" s="286" t="s">
        <v>1734</v>
      </c>
      <c r="E92" s="20" t="s">
        <v>28</v>
      </c>
      <c r="F92" s="287">
        <v>160.9</v>
      </c>
      <c r="G92" s="37"/>
      <c r="H92" s="42"/>
    </row>
    <row r="93" spans="1:8" s="2" customFormat="1" ht="16.899999999999999" customHeight="1">
      <c r="A93" s="37"/>
      <c r="B93" s="42"/>
      <c r="C93" s="288" t="s">
        <v>8365</v>
      </c>
      <c r="D93" s="37"/>
      <c r="E93" s="37"/>
      <c r="F93" s="37"/>
      <c r="G93" s="37"/>
      <c r="H93" s="42"/>
    </row>
    <row r="94" spans="1:8" s="2" customFormat="1" ht="16.899999999999999" customHeight="1">
      <c r="A94" s="37"/>
      <c r="B94" s="42"/>
      <c r="C94" s="286" t="s">
        <v>1728</v>
      </c>
      <c r="D94" s="286" t="s">
        <v>8370</v>
      </c>
      <c r="E94" s="20" t="s">
        <v>202</v>
      </c>
      <c r="F94" s="287">
        <v>655.6</v>
      </c>
      <c r="G94" s="37"/>
      <c r="H94" s="42"/>
    </row>
    <row r="95" spans="1:8" s="2" customFormat="1" ht="16.899999999999999" customHeight="1">
      <c r="A95" s="37"/>
      <c r="B95" s="42"/>
      <c r="C95" s="286" t="s">
        <v>1738</v>
      </c>
      <c r="D95" s="286" t="s">
        <v>8371</v>
      </c>
      <c r="E95" s="20" t="s">
        <v>202</v>
      </c>
      <c r="F95" s="287">
        <v>3206.7</v>
      </c>
      <c r="G95" s="37"/>
      <c r="H95" s="42"/>
    </row>
    <row r="96" spans="1:8" s="2" customFormat="1" ht="16.899999999999999" customHeight="1">
      <c r="A96" s="37"/>
      <c r="B96" s="42"/>
      <c r="C96" s="286" t="s">
        <v>1756</v>
      </c>
      <c r="D96" s="286" t="s">
        <v>8373</v>
      </c>
      <c r="E96" s="20" t="s">
        <v>202</v>
      </c>
      <c r="F96" s="287">
        <v>655.6</v>
      </c>
      <c r="G96" s="37"/>
      <c r="H96" s="42"/>
    </row>
    <row r="97" spans="1:8" s="2" customFormat="1" ht="16.899999999999999" customHeight="1">
      <c r="A97" s="37"/>
      <c r="B97" s="42"/>
      <c r="C97" s="286" t="s">
        <v>2550</v>
      </c>
      <c r="D97" s="286" t="s">
        <v>8366</v>
      </c>
      <c r="E97" s="20" t="s">
        <v>202</v>
      </c>
      <c r="F97" s="287">
        <v>1357.6</v>
      </c>
      <c r="G97" s="37"/>
      <c r="H97" s="42"/>
    </row>
    <row r="98" spans="1:8" s="2" customFormat="1" ht="16.899999999999999" customHeight="1">
      <c r="A98" s="37"/>
      <c r="B98" s="42"/>
      <c r="C98" s="286" t="s">
        <v>2758</v>
      </c>
      <c r="D98" s="286" t="s">
        <v>8383</v>
      </c>
      <c r="E98" s="20" t="s">
        <v>202</v>
      </c>
      <c r="F98" s="287">
        <v>254.6</v>
      </c>
      <c r="G98" s="37"/>
      <c r="H98" s="42"/>
    </row>
    <row r="99" spans="1:8" s="2" customFormat="1" ht="16.899999999999999" customHeight="1">
      <c r="A99" s="37"/>
      <c r="B99" s="42"/>
      <c r="C99" s="286" t="s">
        <v>3627</v>
      </c>
      <c r="D99" s="286" t="s">
        <v>8375</v>
      </c>
      <c r="E99" s="20" t="s">
        <v>202</v>
      </c>
      <c r="F99" s="287">
        <v>264.3</v>
      </c>
      <c r="G99" s="37"/>
      <c r="H99" s="42"/>
    </row>
    <row r="100" spans="1:8" s="2" customFormat="1" ht="16.899999999999999" customHeight="1">
      <c r="A100" s="37"/>
      <c r="B100" s="42"/>
      <c r="C100" s="286" t="s">
        <v>3651</v>
      </c>
      <c r="D100" s="286" t="s">
        <v>8376</v>
      </c>
      <c r="E100" s="20" t="s">
        <v>202</v>
      </c>
      <c r="F100" s="287">
        <v>106.9</v>
      </c>
      <c r="G100" s="37"/>
      <c r="H100" s="42"/>
    </row>
    <row r="101" spans="1:8" s="2" customFormat="1" ht="16.899999999999999" customHeight="1">
      <c r="A101" s="37"/>
      <c r="B101" s="42"/>
      <c r="C101" s="282" t="s">
        <v>564</v>
      </c>
      <c r="D101" s="283" t="s">
        <v>565</v>
      </c>
      <c r="E101" s="284" t="s">
        <v>202</v>
      </c>
      <c r="F101" s="285">
        <v>93.7</v>
      </c>
      <c r="G101" s="37"/>
      <c r="H101" s="42"/>
    </row>
    <row r="102" spans="1:8" s="2" customFormat="1" ht="16.899999999999999" customHeight="1">
      <c r="A102" s="37"/>
      <c r="B102" s="42"/>
      <c r="C102" s="286" t="s">
        <v>28</v>
      </c>
      <c r="D102" s="286" t="s">
        <v>1736</v>
      </c>
      <c r="E102" s="20" t="s">
        <v>28</v>
      </c>
      <c r="F102" s="287">
        <v>93.7</v>
      </c>
      <c r="G102" s="37"/>
      <c r="H102" s="42"/>
    </row>
    <row r="103" spans="1:8" s="2" customFormat="1" ht="16.899999999999999" customHeight="1">
      <c r="A103" s="37"/>
      <c r="B103" s="42"/>
      <c r="C103" s="288" t="s">
        <v>8365</v>
      </c>
      <c r="D103" s="37"/>
      <c r="E103" s="37"/>
      <c r="F103" s="37"/>
      <c r="G103" s="37"/>
      <c r="H103" s="42"/>
    </row>
    <row r="104" spans="1:8" s="2" customFormat="1" ht="16.899999999999999" customHeight="1">
      <c r="A104" s="37"/>
      <c r="B104" s="42"/>
      <c r="C104" s="286" t="s">
        <v>1728</v>
      </c>
      <c r="D104" s="286" t="s">
        <v>8370</v>
      </c>
      <c r="E104" s="20" t="s">
        <v>202</v>
      </c>
      <c r="F104" s="287">
        <v>655.6</v>
      </c>
      <c r="G104" s="37"/>
      <c r="H104" s="42"/>
    </row>
    <row r="105" spans="1:8" s="2" customFormat="1" ht="16.899999999999999" customHeight="1">
      <c r="A105" s="37"/>
      <c r="B105" s="42"/>
      <c r="C105" s="286" t="s">
        <v>1738</v>
      </c>
      <c r="D105" s="286" t="s">
        <v>8371</v>
      </c>
      <c r="E105" s="20" t="s">
        <v>202</v>
      </c>
      <c r="F105" s="287">
        <v>3206.7</v>
      </c>
      <c r="G105" s="37"/>
      <c r="H105" s="42"/>
    </row>
    <row r="106" spans="1:8" s="2" customFormat="1" ht="16.899999999999999" customHeight="1">
      <c r="A106" s="37"/>
      <c r="B106" s="42"/>
      <c r="C106" s="286" t="s">
        <v>1756</v>
      </c>
      <c r="D106" s="286" t="s">
        <v>8373</v>
      </c>
      <c r="E106" s="20" t="s">
        <v>202</v>
      </c>
      <c r="F106" s="287">
        <v>655.6</v>
      </c>
      <c r="G106" s="37"/>
      <c r="H106" s="42"/>
    </row>
    <row r="107" spans="1:8" s="2" customFormat="1" ht="16.899999999999999" customHeight="1">
      <c r="A107" s="37"/>
      <c r="B107" s="42"/>
      <c r="C107" s="286" t="s">
        <v>2550</v>
      </c>
      <c r="D107" s="286" t="s">
        <v>8366</v>
      </c>
      <c r="E107" s="20" t="s">
        <v>202</v>
      </c>
      <c r="F107" s="287">
        <v>1357.6</v>
      </c>
      <c r="G107" s="37"/>
      <c r="H107" s="42"/>
    </row>
    <row r="108" spans="1:8" s="2" customFormat="1" ht="16.899999999999999" customHeight="1">
      <c r="A108" s="37"/>
      <c r="B108" s="42"/>
      <c r="C108" s="286" t="s">
        <v>2758</v>
      </c>
      <c r="D108" s="286" t="s">
        <v>8383</v>
      </c>
      <c r="E108" s="20" t="s">
        <v>202</v>
      </c>
      <c r="F108" s="287">
        <v>254.6</v>
      </c>
      <c r="G108" s="37"/>
      <c r="H108" s="42"/>
    </row>
    <row r="109" spans="1:8" s="2" customFormat="1" ht="16.899999999999999" customHeight="1">
      <c r="A109" s="37"/>
      <c r="B109" s="42"/>
      <c r="C109" s="286" t="s">
        <v>3748</v>
      </c>
      <c r="D109" s="286" t="s">
        <v>8378</v>
      </c>
      <c r="E109" s="20" t="s">
        <v>202</v>
      </c>
      <c r="F109" s="287">
        <v>271.60000000000002</v>
      </c>
      <c r="G109" s="37"/>
      <c r="H109" s="42"/>
    </row>
    <row r="110" spans="1:8" s="2" customFormat="1" ht="7.35" customHeight="1">
      <c r="A110" s="37"/>
      <c r="B110" s="135"/>
      <c r="C110" s="136"/>
      <c r="D110" s="136"/>
      <c r="E110" s="136"/>
      <c r="F110" s="136"/>
      <c r="G110" s="136"/>
      <c r="H110" s="42"/>
    </row>
    <row r="111" spans="1:8" s="2" customFormat="1" ht="11.25">
      <c r="A111" s="37"/>
      <c r="B111" s="37"/>
      <c r="C111" s="37"/>
      <c r="D111" s="37"/>
      <c r="E111" s="37"/>
      <c r="F111" s="37"/>
      <c r="G111" s="37"/>
      <c r="H111" s="37"/>
    </row>
  </sheetData>
  <sheetProtection algorithmName="SHA-512" hashValue="CG4Db94MM8PKwdftwwtwT8NLUPHbFoFHbGU7ZCFFhlyv/u8wG49EFVnp0H3qwRb1jyt9EeI4NXj9mZl6sTggNQ==" saltValue="zLJmjGdQNgkbj38tSOHsAY7SUG2l7H/6k7S/vXjsENFBm9vziXWJdSScIND4o4e8ihXMPg3fR3n529qzOlUwrQ=="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8384</v>
      </c>
      <c r="D3" s="433"/>
      <c r="E3" s="433"/>
      <c r="F3" s="433"/>
      <c r="G3" s="433"/>
      <c r="H3" s="433"/>
      <c r="I3" s="433"/>
      <c r="J3" s="433"/>
      <c r="K3" s="294"/>
    </row>
    <row r="4" spans="2:11" s="1" customFormat="1" ht="25.5" customHeight="1">
      <c r="B4" s="295"/>
      <c r="C4" s="432" t="s">
        <v>8385</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8386</v>
      </c>
      <c r="D6" s="431"/>
      <c r="E6" s="431"/>
      <c r="F6" s="431"/>
      <c r="G6" s="431"/>
      <c r="H6" s="431"/>
      <c r="I6" s="431"/>
      <c r="J6" s="431"/>
      <c r="K6" s="296"/>
    </row>
    <row r="7" spans="2:11" s="1" customFormat="1" ht="15" customHeight="1">
      <c r="B7" s="299"/>
      <c r="C7" s="431" t="s">
        <v>8387</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8388</v>
      </c>
      <c r="D9" s="431"/>
      <c r="E9" s="431"/>
      <c r="F9" s="431"/>
      <c r="G9" s="431"/>
      <c r="H9" s="431"/>
      <c r="I9" s="431"/>
      <c r="J9" s="431"/>
      <c r="K9" s="296"/>
    </row>
    <row r="10" spans="2:11" s="1" customFormat="1" ht="15" customHeight="1">
      <c r="B10" s="299"/>
      <c r="C10" s="298"/>
      <c r="D10" s="431" t="s">
        <v>8389</v>
      </c>
      <c r="E10" s="431"/>
      <c r="F10" s="431"/>
      <c r="G10" s="431"/>
      <c r="H10" s="431"/>
      <c r="I10" s="431"/>
      <c r="J10" s="431"/>
      <c r="K10" s="296"/>
    </row>
    <row r="11" spans="2:11" s="1" customFormat="1" ht="15" customHeight="1">
      <c r="B11" s="299"/>
      <c r="C11" s="300"/>
      <c r="D11" s="431" t="s">
        <v>8390</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8391</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8392</v>
      </c>
      <c r="E15" s="431"/>
      <c r="F15" s="431"/>
      <c r="G15" s="431"/>
      <c r="H15" s="431"/>
      <c r="I15" s="431"/>
      <c r="J15" s="431"/>
      <c r="K15" s="296"/>
    </row>
    <row r="16" spans="2:11" s="1" customFormat="1" ht="15" customHeight="1">
      <c r="B16" s="299"/>
      <c r="C16" s="300"/>
      <c r="D16" s="431" t="s">
        <v>8393</v>
      </c>
      <c r="E16" s="431"/>
      <c r="F16" s="431"/>
      <c r="G16" s="431"/>
      <c r="H16" s="431"/>
      <c r="I16" s="431"/>
      <c r="J16" s="431"/>
      <c r="K16" s="296"/>
    </row>
    <row r="17" spans="2:11" s="1" customFormat="1" ht="15" customHeight="1">
      <c r="B17" s="299"/>
      <c r="C17" s="300"/>
      <c r="D17" s="431" t="s">
        <v>8394</v>
      </c>
      <c r="E17" s="431"/>
      <c r="F17" s="431"/>
      <c r="G17" s="431"/>
      <c r="H17" s="431"/>
      <c r="I17" s="431"/>
      <c r="J17" s="431"/>
      <c r="K17" s="296"/>
    </row>
    <row r="18" spans="2:11" s="1" customFormat="1" ht="15" customHeight="1">
      <c r="B18" s="299"/>
      <c r="C18" s="300"/>
      <c r="D18" s="300"/>
      <c r="E18" s="302" t="s">
        <v>81</v>
      </c>
      <c r="F18" s="431" t="s">
        <v>8395</v>
      </c>
      <c r="G18" s="431"/>
      <c r="H18" s="431"/>
      <c r="I18" s="431"/>
      <c r="J18" s="431"/>
      <c r="K18" s="296"/>
    </row>
    <row r="19" spans="2:11" s="1" customFormat="1" ht="15" customHeight="1">
      <c r="B19" s="299"/>
      <c r="C19" s="300"/>
      <c r="D19" s="300"/>
      <c r="E19" s="302" t="s">
        <v>8396</v>
      </c>
      <c r="F19" s="431" t="s">
        <v>8397</v>
      </c>
      <c r="G19" s="431"/>
      <c r="H19" s="431"/>
      <c r="I19" s="431"/>
      <c r="J19" s="431"/>
      <c r="K19" s="296"/>
    </row>
    <row r="20" spans="2:11" s="1" customFormat="1" ht="15" customHeight="1">
      <c r="B20" s="299"/>
      <c r="C20" s="300"/>
      <c r="D20" s="300"/>
      <c r="E20" s="302" t="s">
        <v>8398</v>
      </c>
      <c r="F20" s="431" t="s">
        <v>8399</v>
      </c>
      <c r="G20" s="431"/>
      <c r="H20" s="431"/>
      <c r="I20" s="431"/>
      <c r="J20" s="431"/>
      <c r="K20" s="296"/>
    </row>
    <row r="21" spans="2:11" s="1" customFormat="1" ht="15" customHeight="1">
      <c r="B21" s="299"/>
      <c r="C21" s="300"/>
      <c r="D21" s="300"/>
      <c r="E21" s="302" t="s">
        <v>8400</v>
      </c>
      <c r="F21" s="431" t="s">
        <v>8401</v>
      </c>
      <c r="G21" s="431"/>
      <c r="H21" s="431"/>
      <c r="I21" s="431"/>
      <c r="J21" s="431"/>
      <c r="K21" s="296"/>
    </row>
    <row r="22" spans="2:11" s="1" customFormat="1" ht="15" customHeight="1">
      <c r="B22" s="299"/>
      <c r="C22" s="300"/>
      <c r="D22" s="300"/>
      <c r="E22" s="302" t="s">
        <v>8402</v>
      </c>
      <c r="F22" s="431" t="s">
        <v>4567</v>
      </c>
      <c r="G22" s="431"/>
      <c r="H22" s="431"/>
      <c r="I22" s="431"/>
      <c r="J22" s="431"/>
      <c r="K22" s="296"/>
    </row>
    <row r="23" spans="2:11" s="1" customFormat="1" ht="15" customHeight="1">
      <c r="B23" s="299"/>
      <c r="C23" s="300"/>
      <c r="D23" s="300"/>
      <c r="E23" s="302" t="s">
        <v>90</v>
      </c>
      <c r="F23" s="431" t="s">
        <v>8403</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8404</v>
      </c>
      <c r="D25" s="431"/>
      <c r="E25" s="431"/>
      <c r="F25" s="431"/>
      <c r="G25" s="431"/>
      <c r="H25" s="431"/>
      <c r="I25" s="431"/>
      <c r="J25" s="431"/>
      <c r="K25" s="296"/>
    </row>
    <row r="26" spans="2:11" s="1" customFormat="1" ht="15" customHeight="1">
      <c r="B26" s="299"/>
      <c r="C26" s="431" t="s">
        <v>8405</v>
      </c>
      <c r="D26" s="431"/>
      <c r="E26" s="431"/>
      <c r="F26" s="431"/>
      <c r="G26" s="431"/>
      <c r="H26" s="431"/>
      <c r="I26" s="431"/>
      <c r="J26" s="431"/>
      <c r="K26" s="296"/>
    </row>
    <row r="27" spans="2:11" s="1" customFormat="1" ht="15" customHeight="1">
      <c r="B27" s="299"/>
      <c r="C27" s="298"/>
      <c r="D27" s="431" t="s">
        <v>8406</v>
      </c>
      <c r="E27" s="431"/>
      <c r="F27" s="431"/>
      <c r="G27" s="431"/>
      <c r="H27" s="431"/>
      <c r="I27" s="431"/>
      <c r="J27" s="431"/>
      <c r="K27" s="296"/>
    </row>
    <row r="28" spans="2:11" s="1" customFormat="1" ht="15" customHeight="1">
      <c r="B28" s="299"/>
      <c r="C28" s="300"/>
      <c r="D28" s="431" t="s">
        <v>8407</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8408</v>
      </c>
      <c r="E30" s="431"/>
      <c r="F30" s="431"/>
      <c r="G30" s="431"/>
      <c r="H30" s="431"/>
      <c r="I30" s="431"/>
      <c r="J30" s="431"/>
      <c r="K30" s="296"/>
    </row>
    <row r="31" spans="2:11" s="1" customFormat="1" ht="15" customHeight="1">
      <c r="B31" s="299"/>
      <c r="C31" s="300"/>
      <c r="D31" s="431" t="s">
        <v>8409</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8410</v>
      </c>
      <c r="E33" s="431"/>
      <c r="F33" s="431"/>
      <c r="G33" s="431"/>
      <c r="H33" s="431"/>
      <c r="I33" s="431"/>
      <c r="J33" s="431"/>
      <c r="K33" s="296"/>
    </row>
    <row r="34" spans="2:11" s="1" customFormat="1" ht="15" customHeight="1">
      <c r="B34" s="299"/>
      <c r="C34" s="300"/>
      <c r="D34" s="431" t="s">
        <v>8411</v>
      </c>
      <c r="E34" s="431"/>
      <c r="F34" s="431"/>
      <c r="G34" s="431"/>
      <c r="H34" s="431"/>
      <c r="I34" s="431"/>
      <c r="J34" s="431"/>
      <c r="K34" s="296"/>
    </row>
    <row r="35" spans="2:11" s="1" customFormat="1" ht="15" customHeight="1">
      <c r="B35" s="299"/>
      <c r="C35" s="300"/>
      <c r="D35" s="431" t="s">
        <v>8412</v>
      </c>
      <c r="E35" s="431"/>
      <c r="F35" s="431"/>
      <c r="G35" s="431"/>
      <c r="H35" s="431"/>
      <c r="I35" s="431"/>
      <c r="J35" s="431"/>
      <c r="K35" s="296"/>
    </row>
    <row r="36" spans="2:11" s="1" customFormat="1" ht="15" customHeight="1">
      <c r="B36" s="299"/>
      <c r="C36" s="300"/>
      <c r="D36" s="298"/>
      <c r="E36" s="301" t="s">
        <v>183</v>
      </c>
      <c r="F36" s="298"/>
      <c r="G36" s="431" t="s">
        <v>8413</v>
      </c>
      <c r="H36" s="431"/>
      <c r="I36" s="431"/>
      <c r="J36" s="431"/>
      <c r="K36" s="296"/>
    </row>
    <row r="37" spans="2:11" s="1" customFormat="1" ht="30.75" customHeight="1">
      <c r="B37" s="299"/>
      <c r="C37" s="300"/>
      <c r="D37" s="298"/>
      <c r="E37" s="301" t="s">
        <v>8414</v>
      </c>
      <c r="F37" s="298"/>
      <c r="G37" s="431" t="s">
        <v>8415</v>
      </c>
      <c r="H37" s="431"/>
      <c r="I37" s="431"/>
      <c r="J37" s="431"/>
      <c r="K37" s="296"/>
    </row>
    <row r="38" spans="2:11" s="1" customFormat="1" ht="15" customHeight="1">
      <c r="B38" s="299"/>
      <c r="C38" s="300"/>
      <c r="D38" s="298"/>
      <c r="E38" s="301" t="s">
        <v>55</v>
      </c>
      <c r="F38" s="298"/>
      <c r="G38" s="431" t="s">
        <v>8416</v>
      </c>
      <c r="H38" s="431"/>
      <c r="I38" s="431"/>
      <c r="J38" s="431"/>
      <c r="K38" s="296"/>
    </row>
    <row r="39" spans="2:11" s="1" customFormat="1" ht="15" customHeight="1">
      <c r="B39" s="299"/>
      <c r="C39" s="300"/>
      <c r="D39" s="298"/>
      <c r="E39" s="301" t="s">
        <v>56</v>
      </c>
      <c r="F39" s="298"/>
      <c r="G39" s="431" t="s">
        <v>8417</v>
      </c>
      <c r="H39" s="431"/>
      <c r="I39" s="431"/>
      <c r="J39" s="431"/>
      <c r="K39" s="296"/>
    </row>
    <row r="40" spans="2:11" s="1" customFormat="1" ht="15" customHeight="1">
      <c r="B40" s="299"/>
      <c r="C40" s="300"/>
      <c r="D40" s="298"/>
      <c r="E40" s="301" t="s">
        <v>184</v>
      </c>
      <c r="F40" s="298"/>
      <c r="G40" s="431" t="s">
        <v>8418</v>
      </c>
      <c r="H40" s="431"/>
      <c r="I40" s="431"/>
      <c r="J40" s="431"/>
      <c r="K40" s="296"/>
    </row>
    <row r="41" spans="2:11" s="1" customFormat="1" ht="15" customHeight="1">
      <c r="B41" s="299"/>
      <c r="C41" s="300"/>
      <c r="D41" s="298"/>
      <c r="E41" s="301" t="s">
        <v>185</v>
      </c>
      <c r="F41" s="298"/>
      <c r="G41" s="431" t="s">
        <v>8419</v>
      </c>
      <c r="H41" s="431"/>
      <c r="I41" s="431"/>
      <c r="J41" s="431"/>
      <c r="K41" s="296"/>
    </row>
    <row r="42" spans="2:11" s="1" customFormat="1" ht="15" customHeight="1">
      <c r="B42" s="299"/>
      <c r="C42" s="300"/>
      <c r="D42" s="298"/>
      <c r="E42" s="301" t="s">
        <v>8420</v>
      </c>
      <c r="F42" s="298"/>
      <c r="G42" s="431" t="s">
        <v>8421</v>
      </c>
      <c r="H42" s="431"/>
      <c r="I42" s="431"/>
      <c r="J42" s="431"/>
      <c r="K42" s="296"/>
    </row>
    <row r="43" spans="2:11" s="1" customFormat="1" ht="15" customHeight="1">
      <c r="B43" s="299"/>
      <c r="C43" s="300"/>
      <c r="D43" s="298"/>
      <c r="E43" s="301"/>
      <c r="F43" s="298"/>
      <c r="G43" s="431" t="s">
        <v>8422</v>
      </c>
      <c r="H43" s="431"/>
      <c r="I43" s="431"/>
      <c r="J43" s="431"/>
      <c r="K43" s="296"/>
    </row>
    <row r="44" spans="2:11" s="1" customFormat="1" ht="15" customHeight="1">
      <c r="B44" s="299"/>
      <c r="C44" s="300"/>
      <c r="D44" s="298"/>
      <c r="E44" s="301" t="s">
        <v>8423</v>
      </c>
      <c r="F44" s="298"/>
      <c r="G44" s="431" t="s">
        <v>8424</v>
      </c>
      <c r="H44" s="431"/>
      <c r="I44" s="431"/>
      <c r="J44" s="431"/>
      <c r="K44" s="296"/>
    </row>
    <row r="45" spans="2:11" s="1" customFormat="1" ht="15" customHeight="1">
      <c r="B45" s="299"/>
      <c r="C45" s="300"/>
      <c r="D45" s="298"/>
      <c r="E45" s="301" t="s">
        <v>187</v>
      </c>
      <c r="F45" s="298"/>
      <c r="G45" s="431" t="s">
        <v>8425</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8426</v>
      </c>
      <c r="E47" s="431"/>
      <c r="F47" s="431"/>
      <c r="G47" s="431"/>
      <c r="H47" s="431"/>
      <c r="I47" s="431"/>
      <c r="J47" s="431"/>
      <c r="K47" s="296"/>
    </row>
    <row r="48" spans="2:11" s="1" customFormat="1" ht="15" customHeight="1">
      <c r="B48" s="299"/>
      <c r="C48" s="300"/>
      <c r="D48" s="300"/>
      <c r="E48" s="431" t="s">
        <v>8427</v>
      </c>
      <c r="F48" s="431"/>
      <c r="G48" s="431"/>
      <c r="H48" s="431"/>
      <c r="I48" s="431"/>
      <c r="J48" s="431"/>
      <c r="K48" s="296"/>
    </row>
    <row r="49" spans="2:11" s="1" customFormat="1" ht="15" customHeight="1">
      <c r="B49" s="299"/>
      <c r="C49" s="300"/>
      <c r="D49" s="300"/>
      <c r="E49" s="431" t="s">
        <v>8428</v>
      </c>
      <c r="F49" s="431"/>
      <c r="G49" s="431"/>
      <c r="H49" s="431"/>
      <c r="I49" s="431"/>
      <c r="J49" s="431"/>
      <c r="K49" s="296"/>
    </row>
    <row r="50" spans="2:11" s="1" customFormat="1" ht="15" customHeight="1">
      <c r="B50" s="299"/>
      <c r="C50" s="300"/>
      <c r="D50" s="300"/>
      <c r="E50" s="431" t="s">
        <v>8429</v>
      </c>
      <c r="F50" s="431"/>
      <c r="G50" s="431"/>
      <c r="H50" s="431"/>
      <c r="I50" s="431"/>
      <c r="J50" s="431"/>
      <c r="K50" s="296"/>
    </row>
    <row r="51" spans="2:11" s="1" customFormat="1" ht="15" customHeight="1">
      <c r="B51" s="299"/>
      <c r="C51" s="300"/>
      <c r="D51" s="431" t="s">
        <v>8430</v>
      </c>
      <c r="E51" s="431"/>
      <c r="F51" s="431"/>
      <c r="G51" s="431"/>
      <c r="H51" s="431"/>
      <c r="I51" s="431"/>
      <c r="J51" s="431"/>
      <c r="K51" s="296"/>
    </row>
    <row r="52" spans="2:11" s="1" customFormat="1" ht="25.5" customHeight="1">
      <c r="B52" s="295"/>
      <c r="C52" s="432" t="s">
        <v>8431</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8432</v>
      </c>
      <c r="D54" s="431"/>
      <c r="E54" s="431"/>
      <c r="F54" s="431"/>
      <c r="G54" s="431"/>
      <c r="H54" s="431"/>
      <c r="I54" s="431"/>
      <c r="J54" s="431"/>
      <c r="K54" s="296"/>
    </row>
    <row r="55" spans="2:11" s="1" customFormat="1" ht="15" customHeight="1">
      <c r="B55" s="295"/>
      <c r="C55" s="431" t="s">
        <v>8433</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8434</v>
      </c>
      <c r="D57" s="431"/>
      <c r="E57" s="431"/>
      <c r="F57" s="431"/>
      <c r="G57" s="431"/>
      <c r="H57" s="431"/>
      <c r="I57" s="431"/>
      <c r="J57" s="431"/>
      <c r="K57" s="296"/>
    </row>
    <row r="58" spans="2:11" s="1" customFormat="1" ht="15" customHeight="1">
      <c r="B58" s="295"/>
      <c r="C58" s="300"/>
      <c r="D58" s="431" t="s">
        <v>8435</v>
      </c>
      <c r="E58" s="431"/>
      <c r="F58" s="431"/>
      <c r="G58" s="431"/>
      <c r="H58" s="431"/>
      <c r="I58" s="431"/>
      <c r="J58" s="431"/>
      <c r="K58" s="296"/>
    </row>
    <row r="59" spans="2:11" s="1" customFormat="1" ht="15" customHeight="1">
      <c r="B59" s="295"/>
      <c r="C59" s="300"/>
      <c r="D59" s="431" t="s">
        <v>8436</v>
      </c>
      <c r="E59" s="431"/>
      <c r="F59" s="431"/>
      <c r="G59" s="431"/>
      <c r="H59" s="431"/>
      <c r="I59" s="431"/>
      <c r="J59" s="431"/>
      <c r="K59" s="296"/>
    </row>
    <row r="60" spans="2:11" s="1" customFormat="1" ht="15" customHeight="1">
      <c r="B60" s="295"/>
      <c r="C60" s="300"/>
      <c r="D60" s="431" t="s">
        <v>8437</v>
      </c>
      <c r="E60" s="431"/>
      <c r="F60" s="431"/>
      <c r="G60" s="431"/>
      <c r="H60" s="431"/>
      <c r="I60" s="431"/>
      <c r="J60" s="431"/>
      <c r="K60" s="296"/>
    </row>
    <row r="61" spans="2:11" s="1" customFormat="1" ht="15" customHeight="1">
      <c r="B61" s="295"/>
      <c r="C61" s="300"/>
      <c r="D61" s="431" t="s">
        <v>8438</v>
      </c>
      <c r="E61" s="431"/>
      <c r="F61" s="431"/>
      <c r="G61" s="431"/>
      <c r="H61" s="431"/>
      <c r="I61" s="431"/>
      <c r="J61" s="431"/>
      <c r="K61" s="296"/>
    </row>
    <row r="62" spans="2:11" s="1" customFormat="1" ht="15" customHeight="1">
      <c r="B62" s="295"/>
      <c r="C62" s="300"/>
      <c r="D62" s="434" t="s">
        <v>8439</v>
      </c>
      <c r="E62" s="434"/>
      <c r="F62" s="434"/>
      <c r="G62" s="434"/>
      <c r="H62" s="434"/>
      <c r="I62" s="434"/>
      <c r="J62" s="434"/>
      <c r="K62" s="296"/>
    </row>
    <row r="63" spans="2:11" s="1" customFormat="1" ht="15" customHeight="1">
      <c r="B63" s="295"/>
      <c r="C63" s="300"/>
      <c r="D63" s="431" t="s">
        <v>8440</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8441</v>
      </c>
      <c r="E65" s="431"/>
      <c r="F65" s="431"/>
      <c r="G65" s="431"/>
      <c r="H65" s="431"/>
      <c r="I65" s="431"/>
      <c r="J65" s="431"/>
      <c r="K65" s="296"/>
    </row>
    <row r="66" spans="2:11" s="1" customFormat="1" ht="15" customHeight="1">
      <c r="B66" s="295"/>
      <c r="C66" s="300"/>
      <c r="D66" s="434" t="s">
        <v>8442</v>
      </c>
      <c r="E66" s="434"/>
      <c r="F66" s="434"/>
      <c r="G66" s="434"/>
      <c r="H66" s="434"/>
      <c r="I66" s="434"/>
      <c r="J66" s="434"/>
      <c r="K66" s="296"/>
    </row>
    <row r="67" spans="2:11" s="1" customFormat="1" ht="15" customHeight="1">
      <c r="B67" s="295"/>
      <c r="C67" s="300"/>
      <c r="D67" s="431" t="s">
        <v>8443</v>
      </c>
      <c r="E67" s="431"/>
      <c r="F67" s="431"/>
      <c r="G67" s="431"/>
      <c r="H67" s="431"/>
      <c r="I67" s="431"/>
      <c r="J67" s="431"/>
      <c r="K67" s="296"/>
    </row>
    <row r="68" spans="2:11" s="1" customFormat="1" ht="15" customHeight="1">
      <c r="B68" s="295"/>
      <c r="C68" s="300"/>
      <c r="D68" s="431" t="s">
        <v>8444</v>
      </c>
      <c r="E68" s="431"/>
      <c r="F68" s="431"/>
      <c r="G68" s="431"/>
      <c r="H68" s="431"/>
      <c r="I68" s="431"/>
      <c r="J68" s="431"/>
      <c r="K68" s="296"/>
    </row>
    <row r="69" spans="2:11" s="1" customFormat="1" ht="15" customHeight="1">
      <c r="B69" s="295"/>
      <c r="C69" s="300"/>
      <c r="D69" s="431" t="s">
        <v>8445</v>
      </c>
      <c r="E69" s="431"/>
      <c r="F69" s="431"/>
      <c r="G69" s="431"/>
      <c r="H69" s="431"/>
      <c r="I69" s="431"/>
      <c r="J69" s="431"/>
      <c r="K69" s="296"/>
    </row>
    <row r="70" spans="2:11" s="1" customFormat="1" ht="15" customHeight="1">
      <c r="B70" s="295"/>
      <c r="C70" s="300"/>
      <c r="D70" s="431" t="s">
        <v>8446</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8447</v>
      </c>
      <c r="D75" s="435"/>
      <c r="E75" s="435"/>
      <c r="F75" s="435"/>
      <c r="G75" s="435"/>
      <c r="H75" s="435"/>
      <c r="I75" s="435"/>
      <c r="J75" s="435"/>
      <c r="K75" s="313"/>
    </row>
    <row r="76" spans="2:11" s="1" customFormat="1" ht="17.25" customHeight="1">
      <c r="B76" s="312"/>
      <c r="C76" s="314" t="s">
        <v>8448</v>
      </c>
      <c r="D76" s="314"/>
      <c r="E76" s="314"/>
      <c r="F76" s="314" t="s">
        <v>8449</v>
      </c>
      <c r="G76" s="315"/>
      <c r="H76" s="314" t="s">
        <v>56</v>
      </c>
      <c r="I76" s="314" t="s">
        <v>59</v>
      </c>
      <c r="J76" s="314" t="s">
        <v>8450</v>
      </c>
      <c r="K76" s="313"/>
    </row>
    <row r="77" spans="2:11" s="1" customFormat="1" ht="17.25" customHeight="1">
      <c r="B77" s="312"/>
      <c r="C77" s="316" t="s">
        <v>8451</v>
      </c>
      <c r="D77" s="316"/>
      <c r="E77" s="316"/>
      <c r="F77" s="317" t="s">
        <v>8452</v>
      </c>
      <c r="G77" s="318"/>
      <c r="H77" s="316"/>
      <c r="I77" s="316"/>
      <c r="J77" s="316" t="s">
        <v>8453</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4362</v>
      </c>
      <c r="G79" s="323"/>
      <c r="H79" s="301" t="s">
        <v>8454</v>
      </c>
      <c r="I79" s="301" t="s">
        <v>8455</v>
      </c>
      <c r="J79" s="301">
        <v>20</v>
      </c>
      <c r="K79" s="313"/>
    </row>
    <row r="80" spans="2:11" s="1" customFormat="1" ht="15" customHeight="1">
      <c r="B80" s="312"/>
      <c r="C80" s="301" t="s">
        <v>5670</v>
      </c>
      <c r="D80" s="301"/>
      <c r="E80" s="301"/>
      <c r="F80" s="322" t="s">
        <v>4362</v>
      </c>
      <c r="G80" s="323"/>
      <c r="H80" s="301" t="s">
        <v>8456</v>
      </c>
      <c r="I80" s="301" t="s">
        <v>8455</v>
      </c>
      <c r="J80" s="301">
        <v>120</v>
      </c>
      <c r="K80" s="313"/>
    </row>
    <row r="81" spans="2:11" s="1" customFormat="1" ht="15" customHeight="1">
      <c r="B81" s="324"/>
      <c r="C81" s="301" t="s">
        <v>8457</v>
      </c>
      <c r="D81" s="301"/>
      <c r="E81" s="301"/>
      <c r="F81" s="322" t="s">
        <v>4414</v>
      </c>
      <c r="G81" s="323"/>
      <c r="H81" s="301" t="s">
        <v>8458</v>
      </c>
      <c r="I81" s="301" t="s">
        <v>8455</v>
      </c>
      <c r="J81" s="301">
        <v>50</v>
      </c>
      <c r="K81" s="313"/>
    </row>
    <row r="82" spans="2:11" s="1" customFormat="1" ht="15" customHeight="1">
      <c r="B82" s="324"/>
      <c r="C82" s="301" t="s">
        <v>8459</v>
      </c>
      <c r="D82" s="301"/>
      <c r="E82" s="301"/>
      <c r="F82" s="322" t="s">
        <v>4362</v>
      </c>
      <c r="G82" s="323"/>
      <c r="H82" s="301" t="s">
        <v>8460</v>
      </c>
      <c r="I82" s="301" t="s">
        <v>8461</v>
      </c>
      <c r="J82" s="301"/>
      <c r="K82" s="313"/>
    </row>
    <row r="83" spans="2:11" s="1" customFormat="1" ht="15" customHeight="1">
      <c r="B83" s="324"/>
      <c r="C83" s="325" t="s">
        <v>8462</v>
      </c>
      <c r="D83" s="325"/>
      <c r="E83" s="325"/>
      <c r="F83" s="326" t="s">
        <v>4414</v>
      </c>
      <c r="G83" s="325"/>
      <c r="H83" s="325" t="s">
        <v>8463</v>
      </c>
      <c r="I83" s="325" t="s">
        <v>8455</v>
      </c>
      <c r="J83" s="325">
        <v>15</v>
      </c>
      <c r="K83" s="313"/>
    </row>
    <row r="84" spans="2:11" s="1" customFormat="1" ht="15" customHeight="1">
      <c r="B84" s="324"/>
      <c r="C84" s="325" t="s">
        <v>8464</v>
      </c>
      <c r="D84" s="325"/>
      <c r="E84" s="325"/>
      <c r="F84" s="326" t="s">
        <v>4414</v>
      </c>
      <c r="G84" s="325"/>
      <c r="H84" s="325" t="s">
        <v>8465</v>
      </c>
      <c r="I84" s="325" t="s">
        <v>8455</v>
      </c>
      <c r="J84" s="325">
        <v>15</v>
      </c>
      <c r="K84" s="313"/>
    </row>
    <row r="85" spans="2:11" s="1" customFormat="1" ht="15" customHeight="1">
      <c r="B85" s="324"/>
      <c r="C85" s="325" t="s">
        <v>8466</v>
      </c>
      <c r="D85" s="325"/>
      <c r="E85" s="325"/>
      <c r="F85" s="326" t="s">
        <v>4414</v>
      </c>
      <c r="G85" s="325"/>
      <c r="H85" s="325" t="s">
        <v>8467</v>
      </c>
      <c r="I85" s="325" t="s">
        <v>8455</v>
      </c>
      <c r="J85" s="325">
        <v>20</v>
      </c>
      <c r="K85" s="313"/>
    </row>
    <row r="86" spans="2:11" s="1" customFormat="1" ht="15" customHeight="1">
      <c r="B86" s="324"/>
      <c r="C86" s="325" t="s">
        <v>8468</v>
      </c>
      <c r="D86" s="325"/>
      <c r="E86" s="325"/>
      <c r="F86" s="326" t="s">
        <v>4414</v>
      </c>
      <c r="G86" s="325"/>
      <c r="H86" s="325" t="s">
        <v>8469</v>
      </c>
      <c r="I86" s="325" t="s">
        <v>8455</v>
      </c>
      <c r="J86" s="325">
        <v>20</v>
      </c>
      <c r="K86" s="313"/>
    </row>
    <row r="87" spans="2:11" s="1" customFormat="1" ht="15" customHeight="1">
      <c r="B87" s="324"/>
      <c r="C87" s="301" t="s">
        <v>8470</v>
      </c>
      <c r="D87" s="301"/>
      <c r="E87" s="301"/>
      <c r="F87" s="322" t="s">
        <v>4414</v>
      </c>
      <c r="G87" s="323"/>
      <c r="H87" s="301" t="s">
        <v>8471</v>
      </c>
      <c r="I87" s="301" t="s">
        <v>8455</v>
      </c>
      <c r="J87" s="301">
        <v>50</v>
      </c>
      <c r="K87" s="313"/>
    </row>
    <row r="88" spans="2:11" s="1" customFormat="1" ht="15" customHeight="1">
      <c r="B88" s="324"/>
      <c r="C88" s="301" t="s">
        <v>8472</v>
      </c>
      <c r="D88" s="301"/>
      <c r="E88" s="301"/>
      <c r="F88" s="322" t="s">
        <v>4414</v>
      </c>
      <c r="G88" s="323"/>
      <c r="H88" s="301" t="s">
        <v>8473</v>
      </c>
      <c r="I88" s="301" t="s">
        <v>8455</v>
      </c>
      <c r="J88" s="301">
        <v>20</v>
      </c>
      <c r="K88" s="313"/>
    </row>
    <row r="89" spans="2:11" s="1" customFormat="1" ht="15" customHeight="1">
      <c r="B89" s="324"/>
      <c r="C89" s="301" t="s">
        <v>8474</v>
      </c>
      <c r="D89" s="301"/>
      <c r="E89" s="301"/>
      <c r="F89" s="322" t="s">
        <v>4414</v>
      </c>
      <c r="G89" s="323"/>
      <c r="H89" s="301" t="s">
        <v>8475</v>
      </c>
      <c r="I89" s="301" t="s">
        <v>8455</v>
      </c>
      <c r="J89" s="301">
        <v>20</v>
      </c>
      <c r="K89" s="313"/>
    </row>
    <row r="90" spans="2:11" s="1" customFormat="1" ht="15" customHeight="1">
      <c r="B90" s="324"/>
      <c r="C90" s="301" t="s">
        <v>8476</v>
      </c>
      <c r="D90" s="301"/>
      <c r="E90" s="301"/>
      <c r="F90" s="322" t="s">
        <v>4414</v>
      </c>
      <c r="G90" s="323"/>
      <c r="H90" s="301" t="s">
        <v>8477</v>
      </c>
      <c r="I90" s="301" t="s">
        <v>8455</v>
      </c>
      <c r="J90" s="301">
        <v>50</v>
      </c>
      <c r="K90" s="313"/>
    </row>
    <row r="91" spans="2:11" s="1" customFormat="1" ht="15" customHeight="1">
      <c r="B91" s="324"/>
      <c r="C91" s="301" t="s">
        <v>8478</v>
      </c>
      <c r="D91" s="301"/>
      <c r="E91" s="301"/>
      <c r="F91" s="322" t="s">
        <v>4414</v>
      </c>
      <c r="G91" s="323"/>
      <c r="H91" s="301" t="s">
        <v>8478</v>
      </c>
      <c r="I91" s="301" t="s">
        <v>8455</v>
      </c>
      <c r="J91" s="301">
        <v>50</v>
      </c>
      <c r="K91" s="313"/>
    </row>
    <row r="92" spans="2:11" s="1" customFormat="1" ht="15" customHeight="1">
      <c r="B92" s="324"/>
      <c r="C92" s="301" t="s">
        <v>8479</v>
      </c>
      <c r="D92" s="301"/>
      <c r="E92" s="301"/>
      <c r="F92" s="322" t="s">
        <v>4414</v>
      </c>
      <c r="G92" s="323"/>
      <c r="H92" s="301" t="s">
        <v>8480</v>
      </c>
      <c r="I92" s="301" t="s">
        <v>8455</v>
      </c>
      <c r="J92" s="301">
        <v>255</v>
      </c>
      <c r="K92" s="313"/>
    </row>
    <row r="93" spans="2:11" s="1" customFormat="1" ht="15" customHeight="1">
      <c r="B93" s="324"/>
      <c r="C93" s="301" t="s">
        <v>8481</v>
      </c>
      <c r="D93" s="301"/>
      <c r="E93" s="301"/>
      <c r="F93" s="322" t="s">
        <v>4362</v>
      </c>
      <c r="G93" s="323"/>
      <c r="H93" s="301" t="s">
        <v>8482</v>
      </c>
      <c r="I93" s="301" t="s">
        <v>8483</v>
      </c>
      <c r="J93" s="301"/>
      <c r="K93" s="313"/>
    </row>
    <row r="94" spans="2:11" s="1" customFormat="1" ht="15" customHeight="1">
      <c r="B94" s="324"/>
      <c r="C94" s="301" t="s">
        <v>8484</v>
      </c>
      <c r="D94" s="301"/>
      <c r="E94" s="301"/>
      <c r="F94" s="322" t="s">
        <v>4362</v>
      </c>
      <c r="G94" s="323"/>
      <c r="H94" s="301" t="s">
        <v>8485</v>
      </c>
      <c r="I94" s="301" t="s">
        <v>8486</v>
      </c>
      <c r="J94" s="301"/>
      <c r="K94" s="313"/>
    </row>
    <row r="95" spans="2:11" s="1" customFormat="1" ht="15" customHeight="1">
      <c r="B95" s="324"/>
      <c r="C95" s="301" t="s">
        <v>8487</v>
      </c>
      <c r="D95" s="301"/>
      <c r="E95" s="301"/>
      <c r="F95" s="322" t="s">
        <v>4362</v>
      </c>
      <c r="G95" s="323"/>
      <c r="H95" s="301" t="s">
        <v>8487</v>
      </c>
      <c r="I95" s="301" t="s">
        <v>8486</v>
      </c>
      <c r="J95" s="301"/>
      <c r="K95" s="313"/>
    </row>
    <row r="96" spans="2:11" s="1" customFormat="1" ht="15" customHeight="1">
      <c r="B96" s="324"/>
      <c r="C96" s="301" t="s">
        <v>40</v>
      </c>
      <c r="D96" s="301"/>
      <c r="E96" s="301"/>
      <c r="F96" s="322" t="s">
        <v>4362</v>
      </c>
      <c r="G96" s="323"/>
      <c r="H96" s="301" t="s">
        <v>8488</v>
      </c>
      <c r="I96" s="301" t="s">
        <v>8486</v>
      </c>
      <c r="J96" s="301"/>
      <c r="K96" s="313"/>
    </row>
    <row r="97" spans="2:11" s="1" customFormat="1" ht="15" customHeight="1">
      <c r="B97" s="324"/>
      <c r="C97" s="301" t="s">
        <v>50</v>
      </c>
      <c r="D97" s="301"/>
      <c r="E97" s="301"/>
      <c r="F97" s="322" t="s">
        <v>4362</v>
      </c>
      <c r="G97" s="323"/>
      <c r="H97" s="301" t="s">
        <v>8489</v>
      </c>
      <c r="I97" s="301" t="s">
        <v>8486</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8490</v>
      </c>
      <c r="D102" s="435"/>
      <c r="E102" s="435"/>
      <c r="F102" s="435"/>
      <c r="G102" s="435"/>
      <c r="H102" s="435"/>
      <c r="I102" s="435"/>
      <c r="J102" s="435"/>
      <c r="K102" s="313"/>
    </row>
    <row r="103" spans="2:11" s="1" customFormat="1" ht="17.25" customHeight="1">
      <c r="B103" s="312"/>
      <c r="C103" s="314" t="s">
        <v>8448</v>
      </c>
      <c r="D103" s="314"/>
      <c r="E103" s="314"/>
      <c r="F103" s="314" t="s">
        <v>8449</v>
      </c>
      <c r="G103" s="315"/>
      <c r="H103" s="314" t="s">
        <v>56</v>
      </c>
      <c r="I103" s="314" t="s">
        <v>59</v>
      </c>
      <c r="J103" s="314" t="s">
        <v>8450</v>
      </c>
      <c r="K103" s="313"/>
    </row>
    <row r="104" spans="2:11" s="1" customFormat="1" ht="17.25" customHeight="1">
      <c r="B104" s="312"/>
      <c r="C104" s="316" t="s">
        <v>8451</v>
      </c>
      <c r="D104" s="316"/>
      <c r="E104" s="316"/>
      <c r="F104" s="317" t="s">
        <v>8452</v>
      </c>
      <c r="G104" s="318"/>
      <c r="H104" s="316"/>
      <c r="I104" s="316"/>
      <c r="J104" s="316" t="s">
        <v>8453</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4362</v>
      </c>
      <c r="G106" s="301"/>
      <c r="H106" s="301" t="s">
        <v>8491</v>
      </c>
      <c r="I106" s="301" t="s">
        <v>8455</v>
      </c>
      <c r="J106" s="301">
        <v>20</v>
      </c>
      <c r="K106" s="313"/>
    </row>
    <row r="107" spans="2:11" s="1" customFormat="1" ht="15" customHeight="1">
      <c r="B107" s="312"/>
      <c r="C107" s="301" t="s">
        <v>5670</v>
      </c>
      <c r="D107" s="301"/>
      <c r="E107" s="301"/>
      <c r="F107" s="322" t="s">
        <v>4362</v>
      </c>
      <c r="G107" s="301"/>
      <c r="H107" s="301" t="s">
        <v>8491</v>
      </c>
      <c r="I107" s="301" t="s">
        <v>8455</v>
      </c>
      <c r="J107" s="301">
        <v>120</v>
      </c>
      <c r="K107" s="313"/>
    </row>
    <row r="108" spans="2:11" s="1" customFormat="1" ht="15" customHeight="1">
      <c r="B108" s="324"/>
      <c r="C108" s="301" t="s">
        <v>8457</v>
      </c>
      <c r="D108" s="301"/>
      <c r="E108" s="301"/>
      <c r="F108" s="322" t="s">
        <v>4414</v>
      </c>
      <c r="G108" s="301"/>
      <c r="H108" s="301" t="s">
        <v>8491</v>
      </c>
      <c r="I108" s="301" t="s">
        <v>8455</v>
      </c>
      <c r="J108" s="301">
        <v>50</v>
      </c>
      <c r="K108" s="313"/>
    </row>
    <row r="109" spans="2:11" s="1" customFormat="1" ht="15" customHeight="1">
      <c r="B109" s="324"/>
      <c r="C109" s="301" t="s">
        <v>8459</v>
      </c>
      <c r="D109" s="301"/>
      <c r="E109" s="301"/>
      <c r="F109" s="322" t="s">
        <v>4362</v>
      </c>
      <c r="G109" s="301"/>
      <c r="H109" s="301" t="s">
        <v>8491</v>
      </c>
      <c r="I109" s="301" t="s">
        <v>8461</v>
      </c>
      <c r="J109" s="301"/>
      <c r="K109" s="313"/>
    </row>
    <row r="110" spans="2:11" s="1" customFormat="1" ht="15" customHeight="1">
      <c r="B110" s="324"/>
      <c r="C110" s="301" t="s">
        <v>8470</v>
      </c>
      <c r="D110" s="301"/>
      <c r="E110" s="301"/>
      <c r="F110" s="322" t="s">
        <v>4414</v>
      </c>
      <c r="G110" s="301"/>
      <c r="H110" s="301" t="s">
        <v>8491</v>
      </c>
      <c r="I110" s="301" t="s">
        <v>8455</v>
      </c>
      <c r="J110" s="301">
        <v>50</v>
      </c>
      <c r="K110" s="313"/>
    </row>
    <row r="111" spans="2:11" s="1" customFormat="1" ht="15" customHeight="1">
      <c r="B111" s="324"/>
      <c r="C111" s="301" t="s">
        <v>8478</v>
      </c>
      <c r="D111" s="301"/>
      <c r="E111" s="301"/>
      <c r="F111" s="322" t="s">
        <v>4414</v>
      </c>
      <c r="G111" s="301"/>
      <c r="H111" s="301" t="s">
        <v>8491</v>
      </c>
      <c r="I111" s="301" t="s">
        <v>8455</v>
      </c>
      <c r="J111" s="301">
        <v>50</v>
      </c>
      <c r="K111" s="313"/>
    </row>
    <row r="112" spans="2:11" s="1" customFormat="1" ht="15" customHeight="1">
      <c r="B112" s="324"/>
      <c r="C112" s="301" t="s">
        <v>8476</v>
      </c>
      <c r="D112" s="301"/>
      <c r="E112" s="301"/>
      <c r="F112" s="322" t="s">
        <v>4414</v>
      </c>
      <c r="G112" s="301"/>
      <c r="H112" s="301" t="s">
        <v>8491</v>
      </c>
      <c r="I112" s="301" t="s">
        <v>8455</v>
      </c>
      <c r="J112" s="301">
        <v>50</v>
      </c>
      <c r="K112" s="313"/>
    </row>
    <row r="113" spans="2:11" s="1" customFormat="1" ht="15" customHeight="1">
      <c r="B113" s="324"/>
      <c r="C113" s="301" t="s">
        <v>55</v>
      </c>
      <c r="D113" s="301"/>
      <c r="E113" s="301"/>
      <c r="F113" s="322" t="s">
        <v>4362</v>
      </c>
      <c r="G113" s="301"/>
      <c r="H113" s="301" t="s">
        <v>8492</v>
      </c>
      <c r="I113" s="301" t="s">
        <v>8455</v>
      </c>
      <c r="J113" s="301">
        <v>20</v>
      </c>
      <c r="K113" s="313"/>
    </row>
    <row r="114" spans="2:11" s="1" customFormat="1" ht="15" customHeight="1">
      <c r="B114" s="324"/>
      <c r="C114" s="301" t="s">
        <v>8493</v>
      </c>
      <c r="D114" s="301"/>
      <c r="E114" s="301"/>
      <c r="F114" s="322" t="s">
        <v>4362</v>
      </c>
      <c r="G114" s="301"/>
      <c r="H114" s="301" t="s">
        <v>8494</v>
      </c>
      <c r="I114" s="301" t="s">
        <v>8455</v>
      </c>
      <c r="J114" s="301">
        <v>120</v>
      </c>
      <c r="K114" s="313"/>
    </row>
    <row r="115" spans="2:11" s="1" customFormat="1" ht="15" customHeight="1">
      <c r="B115" s="324"/>
      <c r="C115" s="301" t="s">
        <v>40</v>
      </c>
      <c r="D115" s="301"/>
      <c r="E115" s="301"/>
      <c r="F115" s="322" t="s">
        <v>4362</v>
      </c>
      <c r="G115" s="301"/>
      <c r="H115" s="301" t="s">
        <v>8495</v>
      </c>
      <c r="I115" s="301" t="s">
        <v>8486</v>
      </c>
      <c r="J115" s="301"/>
      <c r="K115" s="313"/>
    </row>
    <row r="116" spans="2:11" s="1" customFormat="1" ht="15" customHeight="1">
      <c r="B116" s="324"/>
      <c r="C116" s="301" t="s">
        <v>50</v>
      </c>
      <c r="D116" s="301"/>
      <c r="E116" s="301"/>
      <c r="F116" s="322" t="s">
        <v>4362</v>
      </c>
      <c r="G116" s="301"/>
      <c r="H116" s="301" t="s">
        <v>8496</v>
      </c>
      <c r="I116" s="301" t="s">
        <v>8486</v>
      </c>
      <c r="J116" s="301"/>
      <c r="K116" s="313"/>
    </row>
    <row r="117" spans="2:11" s="1" customFormat="1" ht="15" customHeight="1">
      <c r="B117" s="324"/>
      <c r="C117" s="301" t="s">
        <v>59</v>
      </c>
      <c r="D117" s="301"/>
      <c r="E117" s="301"/>
      <c r="F117" s="322" t="s">
        <v>4362</v>
      </c>
      <c r="G117" s="301"/>
      <c r="H117" s="301" t="s">
        <v>8497</v>
      </c>
      <c r="I117" s="301" t="s">
        <v>8498</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8499</v>
      </c>
      <c r="D122" s="433"/>
      <c r="E122" s="433"/>
      <c r="F122" s="433"/>
      <c r="G122" s="433"/>
      <c r="H122" s="433"/>
      <c r="I122" s="433"/>
      <c r="J122" s="433"/>
      <c r="K122" s="341"/>
    </row>
    <row r="123" spans="2:11" s="1" customFormat="1" ht="17.25" customHeight="1">
      <c r="B123" s="342"/>
      <c r="C123" s="314" t="s">
        <v>8448</v>
      </c>
      <c r="D123" s="314"/>
      <c r="E123" s="314"/>
      <c r="F123" s="314" t="s">
        <v>8449</v>
      </c>
      <c r="G123" s="315"/>
      <c r="H123" s="314" t="s">
        <v>56</v>
      </c>
      <c r="I123" s="314" t="s">
        <v>59</v>
      </c>
      <c r="J123" s="314" t="s">
        <v>8450</v>
      </c>
      <c r="K123" s="343"/>
    </row>
    <row r="124" spans="2:11" s="1" customFormat="1" ht="17.25" customHeight="1">
      <c r="B124" s="342"/>
      <c r="C124" s="316" t="s">
        <v>8451</v>
      </c>
      <c r="D124" s="316"/>
      <c r="E124" s="316"/>
      <c r="F124" s="317" t="s">
        <v>8452</v>
      </c>
      <c r="G124" s="318"/>
      <c r="H124" s="316"/>
      <c r="I124" s="316"/>
      <c r="J124" s="316" t="s">
        <v>8453</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5670</v>
      </c>
      <c r="D126" s="321"/>
      <c r="E126" s="321"/>
      <c r="F126" s="322" t="s">
        <v>4362</v>
      </c>
      <c r="G126" s="301"/>
      <c r="H126" s="301" t="s">
        <v>8491</v>
      </c>
      <c r="I126" s="301" t="s">
        <v>8455</v>
      </c>
      <c r="J126" s="301">
        <v>120</v>
      </c>
      <c r="K126" s="347"/>
    </row>
    <row r="127" spans="2:11" s="1" customFormat="1" ht="15" customHeight="1">
      <c r="B127" s="344"/>
      <c r="C127" s="301" t="s">
        <v>8500</v>
      </c>
      <c r="D127" s="301"/>
      <c r="E127" s="301"/>
      <c r="F127" s="322" t="s">
        <v>4362</v>
      </c>
      <c r="G127" s="301"/>
      <c r="H127" s="301" t="s">
        <v>8501</v>
      </c>
      <c r="I127" s="301" t="s">
        <v>8455</v>
      </c>
      <c r="J127" s="301" t="s">
        <v>8502</v>
      </c>
      <c r="K127" s="347"/>
    </row>
    <row r="128" spans="2:11" s="1" customFormat="1" ht="15" customHeight="1">
      <c r="B128" s="344"/>
      <c r="C128" s="301" t="s">
        <v>90</v>
      </c>
      <c r="D128" s="301"/>
      <c r="E128" s="301"/>
      <c r="F128" s="322" t="s">
        <v>4362</v>
      </c>
      <c r="G128" s="301"/>
      <c r="H128" s="301" t="s">
        <v>8503</v>
      </c>
      <c r="I128" s="301" t="s">
        <v>8455</v>
      </c>
      <c r="J128" s="301" t="s">
        <v>8502</v>
      </c>
      <c r="K128" s="347"/>
    </row>
    <row r="129" spans="2:11" s="1" customFormat="1" ht="15" customHeight="1">
      <c r="B129" s="344"/>
      <c r="C129" s="301" t="s">
        <v>8462</v>
      </c>
      <c r="D129" s="301"/>
      <c r="E129" s="301"/>
      <c r="F129" s="322" t="s">
        <v>4414</v>
      </c>
      <c r="G129" s="301"/>
      <c r="H129" s="301" t="s">
        <v>8463</v>
      </c>
      <c r="I129" s="301" t="s">
        <v>8455</v>
      </c>
      <c r="J129" s="301">
        <v>15</v>
      </c>
      <c r="K129" s="347"/>
    </row>
    <row r="130" spans="2:11" s="1" customFormat="1" ht="15" customHeight="1">
      <c r="B130" s="344"/>
      <c r="C130" s="325" t="s">
        <v>8464</v>
      </c>
      <c r="D130" s="325"/>
      <c r="E130" s="325"/>
      <c r="F130" s="326" t="s">
        <v>4414</v>
      </c>
      <c r="G130" s="325"/>
      <c r="H130" s="325" t="s">
        <v>8465</v>
      </c>
      <c r="I130" s="325" t="s">
        <v>8455</v>
      </c>
      <c r="J130" s="325">
        <v>15</v>
      </c>
      <c r="K130" s="347"/>
    </row>
    <row r="131" spans="2:11" s="1" customFormat="1" ht="15" customHeight="1">
      <c r="B131" s="344"/>
      <c r="C131" s="325" t="s">
        <v>8466</v>
      </c>
      <c r="D131" s="325"/>
      <c r="E131" s="325"/>
      <c r="F131" s="326" t="s">
        <v>4414</v>
      </c>
      <c r="G131" s="325"/>
      <c r="H131" s="325" t="s">
        <v>8467</v>
      </c>
      <c r="I131" s="325" t="s">
        <v>8455</v>
      </c>
      <c r="J131" s="325">
        <v>20</v>
      </c>
      <c r="K131" s="347"/>
    </row>
    <row r="132" spans="2:11" s="1" customFormat="1" ht="15" customHeight="1">
      <c r="B132" s="344"/>
      <c r="C132" s="325" t="s">
        <v>8468</v>
      </c>
      <c r="D132" s="325"/>
      <c r="E132" s="325"/>
      <c r="F132" s="326" t="s">
        <v>4414</v>
      </c>
      <c r="G132" s="325"/>
      <c r="H132" s="325" t="s">
        <v>8469</v>
      </c>
      <c r="I132" s="325" t="s">
        <v>8455</v>
      </c>
      <c r="J132" s="325">
        <v>20</v>
      </c>
      <c r="K132" s="347"/>
    </row>
    <row r="133" spans="2:11" s="1" customFormat="1" ht="15" customHeight="1">
      <c r="B133" s="344"/>
      <c r="C133" s="301" t="s">
        <v>8457</v>
      </c>
      <c r="D133" s="301"/>
      <c r="E133" s="301"/>
      <c r="F133" s="322" t="s">
        <v>4414</v>
      </c>
      <c r="G133" s="301"/>
      <c r="H133" s="301" t="s">
        <v>8491</v>
      </c>
      <c r="I133" s="301" t="s">
        <v>8455</v>
      </c>
      <c r="J133" s="301">
        <v>50</v>
      </c>
      <c r="K133" s="347"/>
    </row>
    <row r="134" spans="2:11" s="1" customFormat="1" ht="15" customHeight="1">
      <c r="B134" s="344"/>
      <c r="C134" s="301" t="s">
        <v>8470</v>
      </c>
      <c r="D134" s="301"/>
      <c r="E134" s="301"/>
      <c r="F134" s="322" t="s">
        <v>4414</v>
      </c>
      <c r="G134" s="301"/>
      <c r="H134" s="301" t="s">
        <v>8491</v>
      </c>
      <c r="I134" s="301" t="s">
        <v>8455</v>
      </c>
      <c r="J134" s="301">
        <v>50</v>
      </c>
      <c r="K134" s="347"/>
    </row>
    <row r="135" spans="2:11" s="1" customFormat="1" ht="15" customHeight="1">
      <c r="B135" s="344"/>
      <c r="C135" s="301" t="s">
        <v>8476</v>
      </c>
      <c r="D135" s="301"/>
      <c r="E135" s="301"/>
      <c r="F135" s="322" t="s">
        <v>4414</v>
      </c>
      <c r="G135" s="301"/>
      <c r="H135" s="301" t="s">
        <v>8491</v>
      </c>
      <c r="I135" s="301" t="s">
        <v>8455</v>
      </c>
      <c r="J135" s="301">
        <v>50</v>
      </c>
      <c r="K135" s="347"/>
    </row>
    <row r="136" spans="2:11" s="1" customFormat="1" ht="15" customHeight="1">
      <c r="B136" s="344"/>
      <c r="C136" s="301" t="s">
        <v>8478</v>
      </c>
      <c r="D136" s="301"/>
      <c r="E136" s="301"/>
      <c r="F136" s="322" t="s">
        <v>4414</v>
      </c>
      <c r="G136" s="301"/>
      <c r="H136" s="301" t="s">
        <v>8491</v>
      </c>
      <c r="I136" s="301" t="s">
        <v>8455</v>
      </c>
      <c r="J136" s="301">
        <v>50</v>
      </c>
      <c r="K136" s="347"/>
    </row>
    <row r="137" spans="2:11" s="1" customFormat="1" ht="15" customHeight="1">
      <c r="B137" s="344"/>
      <c r="C137" s="301" t="s">
        <v>8479</v>
      </c>
      <c r="D137" s="301"/>
      <c r="E137" s="301"/>
      <c r="F137" s="322" t="s">
        <v>4414</v>
      </c>
      <c r="G137" s="301"/>
      <c r="H137" s="301" t="s">
        <v>8504</v>
      </c>
      <c r="I137" s="301" t="s">
        <v>8455</v>
      </c>
      <c r="J137" s="301">
        <v>255</v>
      </c>
      <c r="K137" s="347"/>
    </row>
    <row r="138" spans="2:11" s="1" customFormat="1" ht="15" customHeight="1">
      <c r="B138" s="344"/>
      <c r="C138" s="301" t="s">
        <v>8481</v>
      </c>
      <c r="D138" s="301"/>
      <c r="E138" s="301"/>
      <c r="F138" s="322" t="s">
        <v>4362</v>
      </c>
      <c r="G138" s="301"/>
      <c r="H138" s="301" t="s">
        <v>8505</v>
      </c>
      <c r="I138" s="301" t="s">
        <v>8483</v>
      </c>
      <c r="J138" s="301"/>
      <c r="K138" s="347"/>
    </row>
    <row r="139" spans="2:11" s="1" customFormat="1" ht="15" customHeight="1">
      <c r="B139" s="344"/>
      <c r="C139" s="301" t="s">
        <v>8484</v>
      </c>
      <c r="D139" s="301"/>
      <c r="E139" s="301"/>
      <c r="F139" s="322" t="s">
        <v>4362</v>
      </c>
      <c r="G139" s="301"/>
      <c r="H139" s="301" t="s">
        <v>8506</v>
      </c>
      <c r="I139" s="301" t="s">
        <v>8486</v>
      </c>
      <c r="J139" s="301"/>
      <c r="K139" s="347"/>
    </row>
    <row r="140" spans="2:11" s="1" customFormat="1" ht="15" customHeight="1">
      <c r="B140" s="344"/>
      <c r="C140" s="301" t="s">
        <v>8487</v>
      </c>
      <c r="D140" s="301"/>
      <c r="E140" s="301"/>
      <c r="F140" s="322" t="s">
        <v>4362</v>
      </c>
      <c r="G140" s="301"/>
      <c r="H140" s="301" t="s">
        <v>8487</v>
      </c>
      <c r="I140" s="301" t="s">
        <v>8486</v>
      </c>
      <c r="J140" s="301"/>
      <c r="K140" s="347"/>
    </row>
    <row r="141" spans="2:11" s="1" customFormat="1" ht="15" customHeight="1">
      <c r="B141" s="344"/>
      <c r="C141" s="301" t="s">
        <v>40</v>
      </c>
      <c r="D141" s="301"/>
      <c r="E141" s="301"/>
      <c r="F141" s="322" t="s">
        <v>4362</v>
      </c>
      <c r="G141" s="301"/>
      <c r="H141" s="301" t="s">
        <v>8507</v>
      </c>
      <c r="I141" s="301" t="s">
        <v>8486</v>
      </c>
      <c r="J141" s="301"/>
      <c r="K141" s="347"/>
    </row>
    <row r="142" spans="2:11" s="1" customFormat="1" ht="15" customHeight="1">
      <c r="B142" s="344"/>
      <c r="C142" s="301" t="s">
        <v>8508</v>
      </c>
      <c r="D142" s="301"/>
      <c r="E142" s="301"/>
      <c r="F142" s="322" t="s">
        <v>4362</v>
      </c>
      <c r="G142" s="301"/>
      <c r="H142" s="301" t="s">
        <v>8509</v>
      </c>
      <c r="I142" s="301" t="s">
        <v>8486</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8510</v>
      </c>
      <c r="D147" s="435"/>
      <c r="E147" s="435"/>
      <c r="F147" s="435"/>
      <c r="G147" s="435"/>
      <c r="H147" s="435"/>
      <c r="I147" s="435"/>
      <c r="J147" s="435"/>
      <c r="K147" s="313"/>
    </row>
    <row r="148" spans="2:11" s="1" customFormat="1" ht="17.25" customHeight="1">
      <c r="B148" s="312"/>
      <c r="C148" s="314" t="s">
        <v>8448</v>
      </c>
      <c r="D148" s="314"/>
      <c r="E148" s="314"/>
      <c r="F148" s="314" t="s">
        <v>8449</v>
      </c>
      <c r="G148" s="315"/>
      <c r="H148" s="314" t="s">
        <v>56</v>
      </c>
      <c r="I148" s="314" t="s">
        <v>59</v>
      </c>
      <c r="J148" s="314" t="s">
        <v>8450</v>
      </c>
      <c r="K148" s="313"/>
    </row>
    <row r="149" spans="2:11" s="1" customFormat="1" ht="17.25" customHeight="1">
      <c r="B149" s="312"/>
      <c r="C149" s="316" t="s">
        <v>8451</v>
      </c>
      <c r="D149" s="316"/>
      <c r="E149" s="316"/>
      <c r="F149" s="317" t="s">
        <v>8452</v>
      </c>
      <c r="G149" s="318"/>
      <c r="H149" s="316"/>
      <c r="I149" s="316"/>
      <c r="J149" s="316" t="s">
        <v>8453</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5670</v>
      </c>
      <c r="D151" s="301"/>
      <c r="E151" s="301"/>
      <c r="F151" s="352" t="s">
        <v>4362</v>
      </c>
      <c r="G151" s="301"/>
      <c r="H151" s="351" t="s">
        <v>8491</v>
      </c>
      <c r="I151" s="351" t="s">
        <v>8455</v>
      </c>
      <c r="J151" s="351">
        <v>120</v>
      </c>
      <c r="K151" s="347"/>
    </row>
    <row r="152" spans="2:11" s="1" customFormat="1" ht="15" customHeight="1">
      <c r="B152" s="324"/>
      <c r="C152" s="351" t="s">
        <v>8500</v>
      </c>
      <c r="D152" s="301"/>
      <c r="E152" s="301"/>
      <c r="F152" s="352" t="s">
        <v>4362</v>
      </c>
      <c r="G152" s="301"/>
      <c r="H152" s="351" t="s">
        <v>8511</v>
      </c>
      <c r="I152" s="351" t="s">
        <v>8455</v>
      </c>
      <c r="J152" s="351" t="s">
        <v>8502</v>
      </c>
      <c r="K152" s="347"/>
    </row>
    <row r="153" spans="2:11" s="1" customFormat="1" ht="15" customHeight="1">
      <c r="B153" s="324"/>
      <c r="C153" s="351" t="s">
        <v>90</v>
      </c>
      <c r="D153" s="301"/>
      <c r="E153" s="301"/>
      <c r="F153" s="352" t="s">
        <v>4362</v>
      </c>
      <c r="G153" s="301"/>
      <c r="H153" s="351" t="s">
        <v>8512</v>
      </c>
      <c r="I153" s="351" t="s">
        <v>8455</v>
      </c>
      <c r="J153" s="351" t="s">
        <v>8502</v>
      </c>
      <c r="K153" s="347"/>
    </row>
    <row r="154" spans="2:11" s="1" customFormat="1" ht="15" customHeight="1">
      <c r="B154" s="324"/>
      <c r="C154" s="351" t="s">
        <v>8457</v>
      </c>
      <c r="D154" s="301"/>
      <c r="E154" s="301"/>
      <c r="F154" s="352" t="s">
        <v>4414</v>
      </c>
      <c r="G154" s="301"/>
      <c r="H154" s="351" t="s">
        <v>8491</v>
      </c>
      <c r="I154" s="351" t="s">
        <v>8455</v>
      </c>
      <c r="J154" s="351">
        <v>50</v>
      </c>
      <c r="K154" s="347"/>
    </row>
    <row r="155" spans="2:11" s="1" customFormat="1" ht="15" customHeight="1">
      <c r="B155" s="324"/>
      <c r="C155" s="351" t="s">
        <v>8459</v>
      </c>
      <c r="D155" s="301"/>
      <c r="E155" s="301"/>
      <c r="F155" s="352" t="s">
        <v>4362</v>
      </c>
      <c r="G155" s="301"/>
      <c r="H155" s="351" t="s">
        <v>8491</v>
      </c>
      <c r="I155" s="351" t="s">
        <v>8461</v>
      </c>
      <c r="J155" s="351"/>
      <c r="K155" s="347"/>
    </row>
    <row r="156" spans="2:11" s="1" customFormat="1" ht="15" customHeight="1">
      <c r="B156" s="324"/>
      <c r="C156" s="351" t="s">
        <v>8470</v>
      </c>
      <c r="D156" s="301"/>
      <c r="E156" s="301"/>
      <c r="F156" s="352" t="s">
        <v>4414</v>
      </c>
      <c r="G156" s="301"/>
      <c r="H156" s="351" t="s">
        <v>8491</v>
      </c>
      <c r="I156" s="351" t="s">
        <v>8455</v>
      </c>
      <c r="J156" s="351">
        <v>50</v>
      </c>
      <c r="K156" s="347"/>
    </row>
    <row r="157" spans="2:11" s="1" customFormat="1" ht="15" customHeight="1">
      <c r="B157" s="324"/>
      <c r="C157" s="351" t="s">
        <v>8478</v>
      </c>
      <c r="D157" s="301"/>
      <c r="E157" s="301"/>
      <c r="F157" s="352" t="s">
        <v>4414</v>
      </c>
      <c r="G157" s="301"/>
      <c r="H157" s="351" t="s">
        <v>8491</v>
      </c>
      <c r="I157" s="351" t="s">
        <v>8455</v>
      </c>
      <c r="J157" s="351">
        <v>50</v>
      </c>
      <c r="K157" s="347"/>
    </row>
    <row r="158" spans="2:11" s="1" customFormat="1" ht="15" customHeight="1">
      <c r="B158" s="324"/>
      <c r="C158" s="351" t="s">
        <v>8476</v>
      </c>
      <c r="D158" s="301"/>
      <c r="E158" s="301"/>
      <c r="F158" s="352" t="s">
        <v>4414</v>
      </c>
      <c r="G158" s="301"/>
      <c r="H158" s="351" t="s">
        <v>8491</v>
      </c>
      <c r="I158" s="351" t="s">
        <v>8455</v>
      </c>
      <c r="J158" s="351">
        <v>50</v>
      </c>
      <c r="K158" s="347"/>
    </row>
    <row r="159" spans="2:11" s="1" customFormat="1" ht="15" customHeight="1">
      <c r="B159" s="324"/>
      <c r="C159" s="351" t="s">
        <v>172</v>
      </c>
      <c r="D159" s="301"/>
      <c r="E159" s="301"/>
      <c r="F159" s="352" t="s">
        <v>4362</v>
      </c>
      <c r="G159" s="301"/>
      <c r="H159" s="351" t="s">
        <v>8513</v>
      </c>
      <c r="I159" s="351" t="s">
        <v>8455</v>
      </c>
      <c r="J159" s="351" t="s">
        <v>8514</v>
      </c>
      <c r="K159" s="347"/>
    </row>
    <row r="160" spans="2:11" s="1" customFormat="1" ht="15" customHeight="1">
      <c r="B160" s="324"/>
      <c r="C160" s="351" t="s">
        <v>8515</v>
      </c>
      <c r="D160" s="301"/>
      <c r="E160" s="301"/>
      <c r="F160" s="352" t="s">
        <v>4362</v>
      </c>
      <c r="G160" s="301"/>
      <c r="H160" s="351" t="s">
        <v>8516</v>
      </c>
      <c r="I160" s="351" t="s">
        <v>8486</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8517</v>
      </c>
      <c r="D165" s="433"/>
      <c r="E165" s="433"/>
      <c r="F165" s="433"/>
      <c r="G165" s="433"/>
      <c r="H165" s="433"/>
      <c r="I165" s="433"/>
      <c r="J165" s="433"/>
      <c r="K165" s="294"/>
    </row>
    <row r="166" spans="2:11" s="1" customFormat="1" ht="17.25" customHeight="1">
      <c r="B166" s="293"/>
      <c r="C166" s="314" t="s">
        <v>8448</v>
      </c>
      <c r="D166" s="314"/>
      <c r="E166" s="314"/>
      <c r="F166" s="314" t="s">
        <v>8449</v>
      </c>
      <c r="G166" s="356"/>
      <c r="H166" s="357" t="s">
        <v>56</v>
      </c>
      <c r="I166" s="357" t="s">
        <v>59</v>
      </c>
      <c r="J166" s="314" t="s">
        <v>8450</v>
      </c>
      <c r="K166" s="294"/>
    </row>
    <row r="167" spans="2:11" s="1" customFormat="1" ht="17.25" customHeight="1">
      <c r="B167" s="295"/>
      <c r="C167" s="316" t="s">
        <v>8451</v>
      </c>
      <c r="D167" s="316"/>
      <c r="E167" s="316"/>
      <c r="F167" s="317" t="s">
        <v>8452</v>
      </c>
      <c r="G167" s="358"/>
      <c r="H167" s="359"/>
      <c r="I167" s="359"/>
      <c r="J167" s="316" t="s">
        <v>8453</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5670</v>
      </c>
      <c r="D169" s="301"/>
      <c r="E169" s="301"/>
      <c r="F169" s="322" t="s">
        <v>4362</v>
      </c>
      <c r="G169" s="301"/>
      <c r="H169" s="301" t="s">
        <v>8491</v>
      </c>
      <c r="I169" s="301" t="s">
        <v>8455</v>
      </c>
      <c r="J169" s="301">
        <v>120</v>
      </c>
      <c r="K169" s="347"/>
    </row>
    <row r="170" spans="2:11" s="1" customFormat="1" ht="15" customHeight="1">
      <c r="B170" s="324"/>
      <c r="C170" s="301" t="s">
        <v>8500</v>
      </c>
      <c r="D170" s="301"/>
      <c r="E170" s="301"/>
      <c r="F170" s="322" t="s">
        <v>4362</v>
      </c>
      <c r="G170" s="301"/>
      <c r="H170" s="301" t="s">
        <v>8501</v>
      </c>
      <c r="I170" s="301" t="s">
        <v>8455</v>
      </c>
      <c r="J170" s="301" t="s">
        <v>8502</v>
      </c>
      <c r="K170" s="347"/>
    </row>
    <row r="171" spans="2:11" s="1" customFormat="1" ht="15" customHeight="1">
      <c r="B171" s="324"/>
      <c r="C171" s="301" t="s">
        <v>90</v>
      </c>
      <c r="D171" s="301"/>
      <c r="E171" s="301"/>
      <c r="F171" s="322" t="s">
        <v>4362</v>
      </c>
      <c r="G171" s="301"/>
      <c r="H171" s="301" t="s">
        <v>8518</v>
      </c>
      <c r="I171" s="301" t="s">
        <v>8455</v>
      </c>
      <c r="J171" s="301" t="s">
        <v>8502</v>
      </c>
      <c r="K171" s="347"/>
    </row>
    <row r="172" spans="2:11" s="1" customFormat="1" ht="15" customHeight="1">
      <c r="B172" s="324"/>
      <c r="C172" s="301" t="s">
        <v>8457</v>
      </c>
      <c r="D172" s="301"/>
      <c r="E172" s="301"/>
      <c r="F172" s="322" t="s">
        <v>4414</v>
      </c>
      <c r="G172" s="301"/>
      <c r="H172" s="301" t="s">
        <v>8518</v>
      </c>
      <c r="I172" s="301" t="s">
        <v>8455</v>
      </c>
      <c r="J172" s="301">
        <v>50</v>
      </c>
      <c r="K172" s="347"/>
    </row>
    <row r="173" spans="2:11" s="1" customFormat="1" ht="15" customHeight="1">
      <c r="B173" s="324"/>
      <c r="C173" s="301" t="s">
        <v>8459</v>
      </c>
      <c r="D173" s="301"/>
      <c r="E173" s="301"/>
      <c r="F173" s="322" t="s">
        <v>4362</v>
      </c>
      <c r="G173" s="301"/>
      <c r="H173" s="301" t="s">
        <v>8518</v>
      </c>
      <c r="I173" s="301" t="s">
        <v>8461</v>
      </c>
      <c r="J173" s="301"/>
      <c r="K173" s="347"/>
    </row>
    <row r="174" spans="2:11" s="1" customFormat="1" ht="15" customHeight="1">
      <c r="B174" s="324"/>
      <c r="C174" s="301" t="s">
        <v>8470</v>
      </c>
      <c r="D174" s="301"/>
      <c r="E174" s="301"/>
      <c r="F174" s="322" t="s">
        <v>4414</v>
      </c>
      <c r="G174" s="301"/>
      <c r="H174" s="301" t="s">
        <v>8518</v>
      </c>
      <c r="I174" s="301" t="s">
        <v>8455</v>
      </c>
      <c r="J174" s="301">
        <v>50</v>
      </c>
      <c r="K174" s="347"/>
    </row>
    <row r="175" spans="2:11" s="1" customFormat="1" ht="15" customHeight="1">
      <c r="B175" s="324"/>
      <c r="C175" s="301" t="s">
        <v>8478</v>
      </c>
      <c r="D175" s="301"/>
      <c r="E175" s="301"/>
      <c r="F175" s="322" t="s">
        <v>4414</v>
      </c>
      <c r="G175" s="301"/>
      <c r="H175" s="301" t="s">
        <v>8518</v>
      </c>
      <c r="I175" s="301" t="s">
        <v>8455</v>
      </c>
      <c r="J175" s="301">
        <v>50</v>
      </c>
      <c r="K175" s="347"/>
    </row>
    <row r="176" spans="2:11" s="1" customFormat="1" ht="15" customHeight="1">
      <c r="B176" s="324"/>
      <c r="C176" s="301" t="s">
        <v>8476</v>
      </c>
      <c r="D176" s="301"/>
      <c r="E176" s="301"/>
      <c r="F176" s="322" t="s">
        <v>4414</v>
      </c>
      <c r="G176" s="301"/>
      <c r="H176" s="301" t="s">
        <v>8518</v>
      </c>
      <c r="I176" s="301" t="s">
        <v>8455</v>
      </c>
      <c r="J176" s="301">
        <v>50</v>
      </c>
      <c r="K176" s="347"/>
    </row>
    <row r="177" spans="2:11" s="1" customFormat="1" ht="15" customHeight="1">
      <c r="B177" s="324"/>
      <c r="C177" s="301" t="s">
        <v>183</v>
      </c>
      <c r="D177" s="301"/>
      <c r="E177" s="301"/>
      <c r="F177" s="322" t="s">
        <v>4362</v>
      </c>
      <c r="G177" s="301"/>
      <c r="H177" s="301" t="s">
        <v>8519</v>
      </c>
      <c r="I177" s="301" t="s">
        <v>8520</v>
      </c>
      <c r="J177" s="301"/>
      <c r="K177" s="347"/>
    </row>
    <row r="178" spans="2:11" s="1" customFormat="1" ht="15" customHeight="1">
      <c r="B178" s="324"/>
      <c r="C178" s="301" t="s">
        <v>59</v>
      </c>
      <c r="D178" s="301"/>
      <c r="E178" s="301"/>
      <c r="F178" s="322" t="s">
        <v>4362</v>
      </c>
      <c r="G178" s="301"/>
      <c r="H178" s="301" t="s">
        <v>8521</v>
      </c>
      <c r="I178" s="301" t="s">
        <v>8522</v>
      </c>
      <c r="J178" s="301">
        <v>1</v>
      </c>
      <c r="K178" s="347"/>
    </row>
    <row r="179" spans="2:11" s="1" customFormat="1" ht="15" customHeight="1">
      <c r="B179" s="324"/>
      <c r="C179" s="301" t="s">
        <v>55</v>
      </c>
      <c r="D179" s="301"/>
      <c r="E179" s="301"/>
      <c r="F179" s="322" t="s">
        <v>4362</v>
      </c>
      <c r="G179" s="301"/>
      <c r="H179" s="301" t="s">
        <v>8523</v>
      </c>
      <c r="I179" s="301" t="s">
        <v>8455</v>
      </c>
      <c r="J179" s="301">
        <v>20</v>
      </c>
      <c r="K179" s="347"/>
    </row>
    <row r="180" spans="2:11" s="1" customFormat="1" ht="15" customHeight="1">
      <c r="B180" s="324"/>
      <c r="C180" s="301" t="s">
        <v>56</v>
      </c>
      <c r="D180" s="301"/>
      <c r="E180" s="301"/>
      <c r="F180" s="322" t="s">
        <v>4362</v>
      </c>
      <c r="G180" s="301"/>
      <c r="H180" s="301" t="s">
        <v>8524</v>
      </c>
      <c r="I180" s="301" t="s">
        <v>8455</v>
      </c>
      <c r="J180" s="301">
        <v>255</v>
      </c>
      <c r="K180" s="347"/>
    </row>
    <row r="181" spans="2:11" s="1" customFormat="1" ht="15" customHeight="1">
      <c r="B181" s="324"/>
      <c r="C181" s="301" t="s">
        <v>184</v>
      </c>
      <c r="D181" s="301"/>
      <c r="E181" s="301"/>
      <c r="F181" s="322" t="s">
        <v>4362</v>
      </c>
      <c r="G181" s="301"/>
      <c r="H181" s="301" t="s">
        <v>8418</v>
      </c>
      <c r="I181" s="301" t="s">
        <v>8455</v>
      </c>
      <c r="J181" s="301">
        <v>10</v>
      </c>
      <c r="K181" s="347"/>
    </row>
    <row r="182" spans="2:11" s="1" customFormat="1" ht="15" customHeight="1">
      <c r="B182" s="324"/>
      <c r="C182" s="301" t="s">
        <v>185</v>
      </c>
      <c r="D182" s="301"/>
      <c r="E182" s="301"/>
      <c r="F182" s="322" t="s">
        <v>4362</v>
      </c>
      <c r="G182" s="301"/>
      <c r="H182" s="301" t="s">
        <v>8525</v>
      </c>
      <c r="I182" s="301" t="s">
        <v>8486</v>
      </c>
      <c r="J182" s="301"/>
      <c r="K182" s="347"/>
    </row>
    <row r="183" spans="2:11" s="1" customFormat="1" ht="15" customHeight="1">
      <c r="B183" s="324"/>
      <c r="C183" s="301" t="s">
        <v>8526</v>
      </c>
      <c r="D183" s="301"/>
      <c r="E183" s="301"/>
      <c r="F183" s="322" t="s">
        <v>4362</v>
      </c>
      <c r="G183" s="301"/>
      <c r="H183" s="301" t="s">
        <v>8527</v>
      </c>
      <c r="I183" s="301" t="s">
        <v>8486</v>
      </c>
      <c r="J183" s="301"/>
      <c r="K183" s="347"/>
    </row>
    <row r="184" spans="2:11" s="1" customFormat="1" ht="15" customHeight="1">
      <c r="B184" s="324"/>
      <c r="C184" s="301" t="s">
        <v>8515</v>
      </c>
      <c r="D184" s="301"/>
      <c r="E184" s="301"/>
      <c r="F184" s="322" t="s">
        <v>4362</v>
      </c>
      <c r="G184" s="301"/>
      <c r="H184" s="301" t="s">
        <v>8528</v>
      </c>
      <c r="I184" s="301" t="s">
        <v>8486</v>
      </c>
      <c r="J184" s="301"/>
      <c r="K184" s="347"/>
    </row>
    <row r="185" spans="2:11" s="1" customFormat="1" ht="15" customHeight="1">
      <c r="B185" s="324"/>
      <c r="C185" s="301" t="s">
        <v>187</v>
      </c>
      <c r="D185" s="301"/>
      <c r="E185" s="301"/>
      <c r="F185" s="322" t="s">
        <v>4414</v>
      </c>
      <c r="G185" s="301"/>
      <c r="H185" s="301" t="s">
        <v>8529</v>
      </c>
      <c r="I185" s="301" t="s">
        <v>8455</v>
      </c>
      <c r="J185" s="301">
        <v>50</v>
      </c>
      <c r="K185" s="347"/>
    </row>
    <row r="186" spans="2:11" s="1" customFormat="1" ht="15" customHeight="1">
      <c r="B186" s="324"/>
      <c r="C186" s="301" t="s">
        <v>8530</v>
      </c>
      <c r="D186" s="301"/>
      <c r="E186" s="301"/>
      <c r="F186" s="322" t="s">
        <v>4414</v>
      </c>
      <c r="G186" s="301"/>
      <c r="H186" s="301" t="s">
        <v>8531</v>
      </c>
      <c r="I186" s="301" t="s">
        <v>8532</v>
      </c>
      <c r="J186" s="301"/>
      <c r="K186" s="347"/>
    </row>
    <row r="187" spans="2:11" s="1" customFormat="1" ht="15" customHeight="1">
      <c r="B187" s="324"/>
      <c r="C187" s="301" t="s">
        <v>8533</v>
      </c>
      <c r="D187" s="301"/>
      <c r="E187" s="301"/>
      <c r="F187" s="322" t="s">
        <v>4414</v>
      </c>
      <c r="G187" s="301"/>
      <c r="H187" s="301" t="s">
        <v>8534</v>
      </c>
      <c r="I187" s="301" t="s">
        <v>8532</v>
      </c>
      <c r="J187" s="301"/>
      <c r="K187" s="347"/>
    </row>
    <row r="188" spans="2:11" s="1" customFormat="1" ht="15" customHeight="1">
      <c r="B188" s="324"/>
      <c r="C188" s="301" t="s">
        <v>8535</v>
      </c>
      <c r="D188" s="301"/>
      <c r="E188" s="301"/>
      <c r="F188" s="322" t="s">
        <v>4414</v>
      </c>
      <c r="G188" s="301"/>
      <c r="H188" s="301" t="s">
        <v>8536</v>
      </c>
      <c r="I188" s="301" t="s">
        <v>8532</v>
      </c>
      <c r="J188" s="301"/>
      <c r="K188" s="347"/>
    </row>
    <row r="189" spans="2:11" s="1" customFormat="1" ht="15" customHeight="1">
      <c r="B189" s="324"/>
      <c r="C189" s="360" t="s">
        <v>8537</v>
      </c>
      <c r="D189" s="301"/>
      <c r="E189" s="301"/>
      <c r="F189" s="322" t="s">
        <v>4414</v>
      </c>
      <c r="G189" s="301"/>
      <c r="H189" s="301" t="s">
        <v>8538</v>
      </c>
      <c r="I189" s="301" t="s">
        <v>8539</v>
      </c>
      <c r="J189" s="361" t="s">
        <v>8540</v>
      </c>
      <c r="K189" s="347"/>
    </row>
    <row r="190" spans="2:11" s="18" customFormat="1" ht="15" customHeight="1">
      <c r="B190" s="362"/>
      <c r="C190" s="363" t="s">
        <v>8541</v>
      </c>
      <c r="D190" s="364"/>
      <c r="E190" s="364"/>
      <c r="F190" s="365" t="s">
        <v>4414</v>
      </c>
      <c r="G190" s="364"/>
      <c r="H190" s="364" t="s">
        <v>8542</v>
      </c>
      <c r="I190" s="364" t="s">
        <v>8539</v>
      </c>
      <c r="J190" s="366" t="s">
        <v>8540</v>
      </c>
      <c r="K190" s="367"/>
    </row>
    <row r="191" spans="2:11" s="1" customFormat="1" ht="15" customHeight="1">
      <c r="B191" s="324"/>
      <c r="C191" s="360" t="s">
        <v>44</v>
      </c>
      <c r="D191" s="301"/>
      <c r="E191" s="301"/>
      <c r="F191" s="322" t="s">
        <v>4362</v>
      </c>
      <c r="G191" s="301"/>
      <c r="H191" s="298" t="s">
        <v>8543</v>
      </c>
      <c r="I191" s="301" t="s">
        <v>8544</v>
      </c>
      <c r="J191" s="301"/>
      <c r="K191" s="347"/>
    </row>
    <row r="192" spans="2:11" s="1" customFormat="1" ht="15" customHeight="1">
      <c r="B192" s="324"/>
      <c r="C192" s="360" t="s">
        <v>8545</v>
      </c>
      <c r="D192" s="301"/>
      <c r="E192" s="301"/>
      <c r="F192" s="322" t="s">
        <v>4362</v>
      </c>
      <c r="G192" s="301"/>
      <c r="H192" s="301" t="s">
        <v>8546</v>
      </c>
      <c r="I192" s="301" t="s">
        <v>8486</v>
      </c>
      <c r="J192" s="301"/>
      <c r="K192" s="347"/>
    </row>
    <row r="193" spans="2:11" s="1" customFormat="1" ht="15" customHeight="1">
      <c r="B193" s="324"/>
      <c r="C193" s="360" t="s">
        <v>8547</v>
      </c>
      <c r="D193" s="301"/>
      <c r="E193" s="301"/>
      <c r="F193" s="322" t="s">
        <v>4362</v>
      </c>
      <c r="G193" s="301"/>
      <c r="H193" s="301" t="s">
        <v>8548</v>
      </c>
      <c r="I193" s="301" t="s">
        <v>8486</v>
      </c>
      <c r="J193" s="301"/>
      <c r="K193" s="347"/>
    </row>
    <row r="194" spans="2:11" s="1" customFormat="1" ht="15" customHeight="1">
      <c r="B194" s="324"/>
      <c r="C194" s="360" t="s">
        <v>8549</v>
      </c>
      <c r="D194" s="301"/>
      <c r="E194" s="301"/>
      <c r="F194" s="322" t="s">
        <v>4414</v>
      </c>
      <c r="G194" s="301"/>
      <c r="H194" s="301" t="s">
        <v>8550</v>
      </c>
      <c r="I194" s="301" t="s">
        <v>8486</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8551</v>
      </c>
      <c r="D200" s="433"/>
      <c r="E200" s="433"/>
      <c r="F200" s="433"/>
      <c r="G200" s="433"/>
      <c r="H200" s="433"/>
      <c r="I200" s="433"/>
      <c r="J200" s="433"/>
      <c r="K200" s="294"/>
    </row>
    <row r="201" spans="2:11" s="1" customFormat="1" ht="25.5" customHeight="1">
      <c r="B201" s="293"/>
      <c r="C201" s="369" t="s">
        <v>8552</v>
      </c>
      <c r="D201" s="369"/>
      <c r="E201" s="369"/>
      <c r="F201" s="369" t="s">
        <v>8553</v>
      </c>
      <c r="G201" s="370"/>
      <c r="H201" s="436" t="s">
        <v>8554</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8544</v>
      </c>
      <c r="D203" s="301"/>
      <c r="E203" s="301"/>
      <c r="F203" s="322" t="s">
        <v>45</v>
      </c>
      <c r="G203" s="301"/>
      <c r="H203" s="437" t="s">
        <v>8555</v>
      </c>
      <c r="I203" s="437"/>
      <c r="J203" s="437"/>
      <c r="K203" s="347"/>
    </row>
    <row r="204" spans="2:11" s="1" customFormat="1" ht="15" customHeight="1">
      <c r="B204" s="324"/>
      <c r="C204" s="301"/>
      <c r="D204" s="301"/>
      <c r="E204" s="301"/>
      <c r="F204" s="322" t="s">
        <v>46</v>
      </c>
      <c r="G204" s="301"/>
      <c r="H204" s="437" t="s">
        <v>8556</v>
      </c>
      <c r="I204" s="437"/>
      <c r="J204" s="437"/>
      <c r="K204" s="347"/>
    </row>
    <row r="205" spans="2:11" s="1" customFormat="1" ht="15" customHeight="1">
      <c r="B205" s="324"/>
      <c r="C205" s="301"/>
      <c r="D205" s="301"/>
      <c r="E205" s="301"/>
      <c r="F205" s="322" t="s">
        <v>49</v>
      </c>
      <c r="G205" s="301"/>
      <c r="H205" s="437" t="s">
        <v>8557</v>
      </c>
      <c r="I205" s="437"/>
      <c r="J205" s="437"/>
      <c r="K205" s="347"/>
    </row>
    <row r="206" spans="2:11" s="1" customFormat="1" ht="15" customHeight="1">
      <c r="B206" s="324"/>
      <c r="C206" s="301"/>
      <c r="D206" s="301"/>
      <c r="E206" s="301"/>
      <c r="F206" s="322" t="s">
        <v>47</v>
      </c>
      <c r="G206" s="301"/>
      <c r="H206" s="437" t="s">
        <v>8558</v>
      </c>
      <c r="I206" s="437"/>
      <c r="J206" s="437"/>
      <c r="K206" s="347"/>
    </row>
    <row r="207" spans="2:11" s="1" customFormat="1" ht="15" customHeight="1">
      <c r="B207" s="324"/>
      <c r="C207" s="301"/>
      <c r="D207" s="301"/>
      <c r="E207" s="301"/>
      <c r="F207" s="322" t="s">
        <v>48</v>
      </c>
      <c r="G207" s="301"/>
      <c r="H207" s="437" t="s">
        <v>8559</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8498</v>
      </c>
      <c r="D209" s="301"/>
      <c r="E209" s="301"/>
      <c r="F209" s="322" t="s">
        <v>81</v>
      </c>
      <c r="G209" s="301"/>
      <c r="H209" s="437" t="s">
        <v>8560</v>
      </c>
      <c r="I209" s="437"/>
      <c r="J209" s="437"/>
      <c r="K209" s="347"/>
    </row>
    <row r="210" spans="2:11" s="1" customFormat="1" ht="15" customHeight="1">
      <c r="B210" s="324"/>
      <c r="C210" s="301"/>
      <c r="D210" s="301"/>
      <c r="E210" s="301"/>
      <c r="F210" s="322" t="s">
        <v>8398</v>
      </c>
      <c r="G210" s="301"/>
      <c r="H210" s="437" t="s">
        <v>8399</v>
      </c>
      <c r="I210" s="437"/>
      <c r="J210" s="437"/>
      <c r="K210" s="347"/>
    </row>
    <row r="211" spans="2:11" s="1" customFormat="1" ht="15" customHeight="1">
      <c r="B211" s="324"/>
      <c r="C211" s="301"/>
      <c r="D211" s="301"/>
      <c r="E211" s="301"/>
      <c r="F211" s="322" t="s">
        <v>8396</v>
      </c>
      <c r="G211" s="301"/>
      <c r="H211" s="437" t="s">
        <v>8561</v>
      </c>
      <c r="I211" s="437"/>
      <c r="J211" s="437"/>
      <c r="K211" s="347"/>
    </row>
    <row r="212" spans="2:11" s="1" customFormat="1" ht="15" customHeight="1">
      <c r="B212" s="371"/>
      <c r="C212" s="301"/>
      <c r="D212" s="301"/>
      <c r="E212" s="301"/>
      <c r="F212" s="322" t="s">
        <v>8400</v>
      </c>
      <c r="G212" s="360"/>
      <c r="H212" s="438" t="s">
        <v>8401</v>
      </c>
      <c r="I212" s="438"/>
      <c r="J212" s="438"/>
      <c r="K212" s="372"/>
    </row>
    <row r="213" spans="2:11" s="1" customFormat="1" ht="15" customHeight="1">
      <c r="B213" s="371"/>
      <c r="C213" s="301"/>
      <c r="D213" s="301"/>
      <c r="E213" s="301"/>
      <c r="F213" s="322" t="s">
        <v>8402</v>
      </c>
      <c r="G213" s="360"/>
      <c r="H213" s="438" t="s">
        <v>8354</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8522</v>
      </c>
      <c r="D215" s="301"/>
      <c r="E215" s="301"/>
      <c r="F215" s="322">
        <v>1</v>
      </c>
      <c r="G215" s="360"/>
      <c r="H215" s="438" t="s">
        <v>8562</v>
      </c>
      <c r="I215" s="438"/>
      <c r="J215" s="438"/>
      <c r="K215" s="372"/>
    </row>
    <row r="216" spans="2:11" s="1" customFormat="1" ht="15" customHeight="1">
      <c r="B216" s="371"/>
      <c r="C216" s="301"/>
      <c r="D216" s="301"/>
      <c r="E216" s="301"/>
      <c r="F216" s="322">
        <v>2</v>
      </c>
      <c r="G216" s="360"/>
      <c r="H216" s="438" t="s">
        <v>8563</v>
      </c>
      <c r="I216" s="438"/>
      <c r="J216" s="438"/>
      <c r="K216" s="372"/>
    </row>
    <row r="217" spans="2:11" s="1" customFormat="1" ht="15" customHeight="1">
      <c r="B217" s="371"/>
      <c r="C217" s="301"/>
      <c r="D217" s="301"/>
      <c r="E217" s="301"/>
      <c r="F217" s="322">
        <v>3</v>
      </c>
      <c r="G217" s="360"/>
      <c r="H217" s="438" t="s">
        <v>8564</v>
      </c>
      <c r="I217" s="438"/>
      <c r="J217" s="438"/>
      <c r="K217" s="372"/>
    </row>
    <row r="218" spans="2:11" s="1" customFormat="1" ht="15" customHeight="1">
      <c r="B218" s="371"/>
      <c r="C218" s="301"/>
      <c r="D218" s="301"/>
      <c r="E218" s="301"/>
      <c r="F218" s="322">
        <v>4</v>
      </c>
      <c r="G218" s="360"/>
      <c r="H218" s="438" t="s">
        <v>8565</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2025-03-06T09:57:19Z</dcterms:created>
  <dcterms:modified xsi:type="dcterms:W3CDTF">2025-03-07T09:21:28Z</dcterms:modified>
</cp:coreProperties>
</file>