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02-PETER_DIEMA\PD_expedice 2018-05-04\rozpočet final\"/>
    </mc:Choice>
  </mc:AlternateContent>
  <xr:revisionPtr revIDLastSave="0" documentId="8_{DF9BBF05-AE29-4A61-8F3C-EBC33069E873}" xr6:coauthVersionLast="32" xr6:coauthVersionMax="32" xr10:uidLastSave="{00000000-0000-0000-0000-000000000000}"/>
  <bookViews>
    <workbookView xWindow="120" yWindow="90" windowWidth="9405" windowHeight="4995" tabRatio="651" xr2:uid="{00000000-000D-0000-FFFF-FFFF00000000}"/>
  </bookViews>
  <sheets>
    <sheet name="ELI silo" sheetId="28628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NazevRozpoctu">'[1]Krycí list'!$D$2</definedName>
    <definedName name="nazevstavby">'[1]Krycí list'!$C$7</definedName>
    <definedName name="PocetMJ">#REF!</definedName>
    <definedName name="rabat_1">'[2]Výpočet netto cen'!$B$7</definedName>
    <definedName name="SazbaDPH1">'[1]Krycí list'!$C$30</definedName>
    <definedName name="SazbaDPH2">'[1]Krycí list'!$C$32</definedName>
    <definedName name="skonto_1">'[2]Výpočet netto cen'!$B$10</definedName>
    <definedName name="skonto_2">'[2]Výpočet netto cen'!$B$11</definedName>
    <definedName name="skonto_3">'[2]Výpočet netto cen'!$B$12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62913"/>
</workbook>
</file>

<file path=xl/calcChain.xml><?xml version="1.0" encoding="utf-8"?>
<calcChain xmlns="http://schemas.openxmlformats.org/spreadsheetml/2006/main">
  <c r="G44" i="28628" l="1"/>
  <c r="G46" i="28628"/>
  <c r="G54" i="28628"/>
  <c r="G58" i="28628"/>
  <c r="G60" i="28628"/>
  <c r="K48" i="28628"/>
  <c r="J48" i="28628"/>
  <c r="I48" i="28628"/>
  <c r="G48" i="28628"/>
  <c r="K43" i="28628"/>
  <c r="J43" i="28628"/>
  <c r="I43" i="28628"/>
  <c r="G43" i="28628"/>
  <c r="K75" i="28628"/>
  <c r="J75" i="28628"/>
  <c r="I75" i="28628"/>
  <c r="G75" i="28628"/>
  <c r="K60" i="28628"/>
  <c r="J60" i="28628"/>
  <c r="J57" i="28628"/>
  <c r="K57" i="28628"/>
  <c r="I57" i="28628"/>
  <c r="G57" i="28628"/>
  <c r="K53" i="28628"/>
  <c r="J53" i="28628"/>
  <c r="I53" i="28628"/>
  <c r="G53" i="28628"/>
  <c r="J56" i="28628"/>
  <c r="K56" i="28628"/>
  <c r="I56" i="28628"/>
  <c r="G56" i="28628"/>
  <c r="K84" i="28628"/>
  <c r="J84" i="28628"/>
  <c r="I84" i="28628"/>
  <c r="G84" i="28628"/>
  <c r="K77" i="28628"/>
  <c r="J77" i="28628"/>
  <c r="I77" i="28628"/>
  <c r="G77" i="28628"/>
  <c r="K83" i="28628"/>
  <c r="J83" i="28628"/>
  <c r="I83" i="28628"/>
  <c r="G83" i="28628"/>
  <c r="K82" i="28628"/>
  <c r="J82" i="28628"/>
  <c r="I82" i="28628"/>
  <c r="G82" i="28628"/>
  <c r="G86" i="28628" s="1"/>
  <c r="K74" i="28628"/>
  <c r="J74" i="28628"/>
  <c r="I74" i="28628"/>
  <c r="G74" i="28628"/>
  <c r="K73" i="28628"/>
  <c r="J73" i="28628"/>
  <c r="I73" i="28628"/>
  <c r="G73" i="28628"/>
  <c r="K72" i="28628"/>
  <c r="J72" i="28628"/>
  <c r="I72" i="28628"/>
  <c r="G72" i="28628"/>
  <c r="G79" i="28628" s="1"/>
  <c r="G76" i="28628"/>
  <c r="G78" i="28628"/>
  <c r="I76" i="28628"/>
  <c r="I78" i="28628"/>
  <c r="I79" i="28628" s="1"/>
  <c r="G85" i="28628"/>
  <c r="I85" i="28628"/>
  <c r="I86" i="28628" s="1"/>
  <c r="G34" i="28628"/>
  <c r="G35" i="28628"/>
  <c r="G36" i="28628"/>
  <c r="G37" i="28628"/>
  <c r="G38" i="28628"/>
  <c r="G40" i="28628"/>
  <c r="G41" i="28628"/>
  <c r="G42" i="28628"/>
  <c r="G45" i="28628"/>
  <c r="G47" i="28628"/>
  <c r="G49" i="28628"/>
  <c r="G50" i="28628"/>
  <c r="G51" i="28628"/>
  <c r="G52" i="28628"/>
  <c r="G55" i="28628"/>
  <c r="G59" i="28628"/>
  <c r="I32" i="28628"/>
  <c r="I33" i="28628"/>
  <c r="I34" i="28628"/>
  <c r="I35" i="28628"/>
  <c r="I36" i="28628"/>
  <c r="I37" i="28628"/>
  <c r="I38" i="28628"/>
  <c r="I39" i="28628"/>
  <c r="I40" i="28628"/>
  <c r="I41" i="28628"/>
  <c r="I42" i="28628"/>
  <c r="I44" i="28628"/>
  <c r="I45" i="28628"/>
  <c r="I46" i="28628"/>
  <c r="I47" i="28628"/>
  <c r="I49" i="28628"/>
  <c r="I50" i="28628"/>
  <c r="I51" i="28628"/>
  <c r="I52" i="28628"/>
  <c r="I54" i="28628"/>
  <c r="I55" i="28628"/>
  <c r="I58" i="28628"/>
  <c r="I59" i="28628"/>
  <c r="I60" i="28628"/>
  <c r="I61" i="28628"/>
  <c r="H15" i="28628" s="1"/>
  <c r="I63" i="28628"/>
  <c r="I64" i="28628"/>
  <c r="I65" i="28628"/>
  <c r="I66" i="28628"/>
  <c r="I67" i="28628"/>
  <c r="I68" i="28628"/>
  <c r="I69" i="28628"/>
  <c r="I70" i="28628"/>
  <c r="H19" i="28628" s="1"/>
  <c r="J32" i="28628"/>
  <c r="K32" i="28628"/>
  <c r="J33" i="28628"/>
  <c r="K33" i="28628"/>
  <c r="J34" i="28628"/>
  <c r="K34" i="28628"/>
  <c r="J35" i="28628"/>
  <c r="K35" i="28628"/>
  <c r="J36" i="28628"/>
  <c r="K36" i="28628"/>
  <c r="J37" i="28628"/>
  <c r="K37" i="28628"/>
  <c r="J38" i="28628"/>
  <c r="K38" i="28628"/>
  <c r="J39" i="28628"/>
  <c r="K39" i="28628"/>
  <c r="J40" i="28628"/>
  <c r="K40" i="28628"/>
  <c r="J41" i="28628"/>
  <c r="K41" i="28628"/>
  <c r="J42" i="28628"/>
  <c r="K42" i="28628"/>
  <c r="J44" i="28628"/>
  <c r="K44" i="28628"/>
  <c r="J45" i="28628"/>
  <c r="K45" i="28628"/>
  <c r="J46" i="28628"/>
  <c r="K46" i="28628"/>
  <c r="J47" i="28628"/>
  <c r="K47" i="28628"/>
  <c r="J49" i="28628"/>
  <c r="K49" i="28628"/>
  <c r="J50" i="28628"/>
  <c r="K50" i="28628"/>
  <c r="J51" i="28628"/>
  <c r="K51" i="28628"/>
  <c r="J52" i="28628"/>
  <c r="K52" i="28628"/>
  <c r="J54" i="28628"/>
  <c r="K54" i="28628"/>
  <c r="J55" i="28628"/>
  <c r="K55" i="28628"/>
  <c r="J58" i="28628"/>
  <c r="K58" i="28628"/>
  <c r="J59" i="28628"/>
  <c r="K59" i="28628"/>
  <c r="G63" i="28628"/>
  <c r="J63" i="28628"/>
  <c r="K63" i="28628"/>
  <c r="G64" i="28628"/>
  <c r="J64" i="28628"/>
  <c r="K64" i="28628"/>
  <c r="G65" i="28628"/>
  <c r="J65" i="28628"/>
  <c r="K65" i="28628"/>
  <c r="G66" i="28628"/>
  <c r="J66" i="28628"/>
  <c r="K66" i="28628"/>
  <c r="G67" i="28628"/>
  <c r="J67" i="28628"/>
  <c r="K67" i="28628"/>
  <c r="G68" i="28628"/>
  <c r="J68" i="28628"/>
  <c r="K68" i="28628"/>
  <c r="G69" i="28628"/>
  <c r="J69" i="28628"/>
  <c r="K69" i="28628"/>
  <c r="J76" i="28628"/>
  <c r="K76" i="28628"/>
  <c r="H80" i="28628" l="1"/>
  <c r="F32" i="28628" s="1"/>
  <c r="G32" i="28628" s="1"/>
  <c r="H16" i="28628"/>
  <c r="H17" i="28628"/>
  <c r="H87" i="28628"/>
  <c r="G39" i="28628" l="1"/>
  <c r="F33" i="28628"/>
  <c r="G33" i="28628" s="1"/>
  <c r="G61" i="28628" l="1"/>
  <c r="F12" i="28628" s="1"/>
  <c r="F14" i="28628" l="1"/>
  <c r="F13" i="28628"/>
  <c r="F17" i="28628" s="1"/>
  <c r="H20" i="28628" s="1"/>
  <c r="H21" i="28628" s="1"/>
  <c r="F22" i="28628" s="1"/>
  <c r="F23" i="28628" s="1"/>
  <c r="H24" i="28628" s="1"/>
</calcChain>
</file>

<file path=xl/sharedStrings.xml><?xml version="1.0" encoding="utf-8"?>
<sst xmlns="http://schemas.openxmlformats.org/spreadsheetml/2006/main" count="190" uniqueCount="100">
  <si>
    <t>m</t>
  </si>
  <si>
    <t>Dodávka</t>
  </si>
  <si>
    <t>Dopr. z dod. 3,6 %</t>
  </si>
  <si>
    <t>Přesun 1 % z dod.</t>
  </si>
  <si>
    <t>Montáž</t>
  </si>
  <si>
    <t>Mezisoučet</t>
  </si>
  <si>
    <t>HZS</t>
  </si>
  <si>
    <t>Celkem (bez DPH) Kč:</t>
  </si>
  <si>
    <t>č.pol.</t>
  </si>
  <si>
    <t>zkrácený popis</t>
  </si>
  <si>
    <t>m.j.</t>
  </si>
  <si>
    <t>ks</t>
  </si>
  <si>
    <t>mezisoučet</t>
  </si>
  <si>
    <t>hod</t>
  </si>
  <si>
    <t xml:space="preserve">hod </t>
  </si>
  <si>
    <t>celkem</t>
  </si>
  <si>
    <t>Celkem (včetně DPH) Kč:</t>
  </si>
  <si>
    <t>Rekapitulace rozpočtových nákladů, výkaz výměr, specifikace materiálu</t>
  </si>
  <si>
    <t xml:space="preserve">Poznámka: Veškeré použité názvy a výrobky v této projektové dokumentaci jsou vyjádřením minimálního technického </t>
  </si>
  <si>
    <t>standartu. Dodavatel může použít jiné výrobky kvalitativně stejné nebo lepší.</t>
  </si>
  <si>
    <t>dokumentace skutečného provedení</t>
  </si>
  <si>
    <t>třídění odpadů</t>
  </si>
  <si>
    <t>Zemní práce</t>
  </si>
  <si>
    <t xml:space="preserve">       cena</t>
  </si>
  <si>
    <t>množs.</t>
  </si>
  <si>
    <t xml:space="preserve">           dodávka</t>
  </si>
  <si>
    <t xml:space="preserve">           montáž</t>
  </si>
  <si>
    <t xml:space="preserve">    jedn.</t>
  </si>
  <si>
    <t>pol.celk.</t>
  </si>
  <si>
    <t xml:space="preserve">     jedn.</t>
  </si>
  <si>
    <t xml:space="preserve">zdroj světla - zářivka 36W teple bílá 840 </t>
  </si>
  <si>
    <t>průraz zdivem do 15 cm - silnoproud</t>
  </si>
  <si>
    <t>podruž. materiál 3% z dod.</t>
  </si>
  <si>
    <t>%</t>
  </si>
  <si>
    <t>odvoz suti na skládku do 25 km</t>
  </si>
  <si>
    <t>CYKY-J 3 x 2,5</t>
  </si>
  <si>
    <t xml:space="preserve">HZS </t>
  </si>
  <si>
    <t>PPV a zednické výpomoce vč.zazdění a zabílení drážek 3,6 % z mont.</t>
  </si>
  <si>
    <t>PE,N přípojnice 63A</t>
  </si>
  <si>
    <t>CYKY-J 3 x 1,5</t>
  </si>
  <si>
    <t>CYKY-O 3 x 1,5</t>
  </si>
  <si>
    <t>CYKY-O 2 x 1,5</t>
  </si>
  <si>
    <t xml:space="preserve">Projektant: Ing. Karel Macura, autorizovaný technik pro techniku </t>
  </si>
  <si>
    <t>prostředí staveb, specializace elektrotechnická zařízení, č. autorizace 1102910</t>
  </si>
  <si>
    <t xml:space="preserve">spínač řazení 1 světle šedý zapuštěný </t>
  </si>
  <si>
    <t>spínač řazení 5 barva sv šedá zapuštěný</t>
  </si>
  <si>
    <t>spínač řazení 6 barva sv šedá zapuštěný</t>
  </si>
  <si>
    <t>spínač řazení 6 + 6 barva sv šedá zapuštěný</t>
  </si>
  <si>
    <t>spínač řazení 7 barva sv šedá zapuštěný</t>
  </si>
  <si>
    <t xml:space="preserve">zásuvka 16A/230V jednonás. světle šedá, pod omítku </t>
  </si>
  <si>
    <t>ukončení kabelů do 4 x 1,5-4</t>
  </si>
  <si>
    <t>podruž. materiál 3% z dod. pro ELI silnoproud i slaboproud celkem</t>
  </si>
  <si>
    <t xml:space="preserve">Montáž dle ceníku C21M ÚRS Praha - elektromontážní práce </t>
  </si>
  <si>
    <t>Stupeň PD: DPS</t>
  </si>
  <si>
    <t xml:space="preserve">              Ing. Karel Macura, 739 55 Smilovice č. p. 251, tel. 777 144 735</t>
  </si>
  <si>
    <t>adresa: Projekce elektrických zařízení</t>
  </si>
  <si>
    <t>Základ daně pro DPH 21%</t>
  </si>
  <si>
    <t>DPH 21%</t>
  </si>
  <si>
    <t>Přepěťová ochrana B+C+D, TN-S</t>
  </si>
  <si>
    <t>CYKY-J 5 x 1,5</t>
  </si>
  <si>
    <t xml:space="preserve">Materiál/montáž </t>
  </si>
  <si>
    <t>závěrečná měření, revize, předávací protokoly</t>
  </si>
  <si>
    <t>tr d13 PVC do stěny</t>
  </si>
  <si>
    <t>název textové nebo výkresové</t>
  </si>
  <si>
    <t xml:space="preserve">části dokumentace, na které </t>
  </si>
  <si>
    <t>se uvedená výměra nachází</t>
  </si>
  <si>
    <t>(dle vyhl. 230 Sb)</t>
  </si>
  <si>
    <t>vykalkulovaný odhad</t>
  </si>
  <si>
    <t>Náklady na zařízení staveniště – GZS 2,4% z celk. nákladů</t>
  </si>
  <si>
    <r>
      <t xml:space="preserve">N: nouz. sv. LED3W/IP20 komplet </t>
    </r>
    <r>
      <rPr>
        <sz val="8"/>
        <rFont val="Arial"/>
        <family val="2"/>
        <charset val="238"/>
      </rPr>
      <t>vč zdroje světla, baterie, mont. na stěnu</t>
    </r>
  </si>
  <si>
    <t>plast.kanál LV 40/20 vč. víka a přísl. na stěnu v techn. prost.</t>
  </si>
  <si>
    <t>plast.kanál LV 20/20 vč. víka a přísl. na stěnu v techn. prost.</t>
  </si>
  <si>
    <t>elektroinstalace - předání, prošk. osob pověř. údržbou se zápisem</t>
  </si>
  <si>
    <t>popisné štítky přístrojů a kabelů</t>
  </si>
  <si>
    <t>spoj. a podr. mat. 3% z dod.</t>
  </si>
  <si>
    <t>Dodávka - materiál dle ceníku velkoobchodu s elektromateriálem z 2017</t>
  </si>
  <si>
    <t xml:space="preserve">zásuvka 16A/230V dvojnás. sv šedá, s natoč. hor. zás. pod omítku </t>
  </si>
  <si>
    <t>Stavba: REKONSTRUKCE BÝVALÉ PRODEJNY DIEMA NA PROSTORY SPISOVNY</t>
  </si>
  <si>
    <t xml:space="preserve">Místo stavby: Parc. č. 15/1 v katastru Frýdek </t>
  </si>
  <si>
    <t>Investor: Statutární město Frýdek-Místek, Radniční 1148, Frýdek, 73801 Frýdek-Místek</t>
  </si>
  <si>
    <t xml:space="preserve">Část: SO-01.3 Elektrotechnika </t>
  </si>
  <si>
    <t>Rozváděč REP</t>
  </si>
  <si>
    <t>Rozvaděč RP</t>
  </si>
  <si>
    <t>rozváděč REP</t>
  </si>
  <si>
    <t>rozváděč RP</t>
  </si>
  <si>
    <t>viz příloha č. 1</t>
  </si>
  <si>
    <t>řetízkový závěs upevněný 10-20cm  do stropní valby</t>
  </si>
  <si>
    <t>přístrojová panelová krabice pro vypínače a zásuvky</t>
  </si>
  <si>
    <t>demontáž stávající elektroinstalace</t>
  </si>
  <si>
    <t>viz příloha č. 2</t>
  </si>
  <si>
    <t>demontáž přístrojů z rozvaděč. REP a RP vč. úpravy na přístr. roštu</t>
  </si>
  <si>
    <t xml:space="preserve">bezpečnostní informační směrové značky </t>
  </si>
  <si>
    <t>průraz zdivem do 50 cm - silnoproud</t>
  </si>
  <si>
    <t>Jistič 1 pól. 6A, char.B, 10 kA pro EPS a ZS</t>
  </si>
  <si>
    <t>Jistič 1 pól. 10A, char.B, 10 kA pro SO</t>
  </si>
  <si>
    <t>Proudový chránič 2 pól. s napr. ochr. 16B / 2P / 0,03A, AC pro ZO</t>
  </si>
  <si>
    <t>sv. zářivk. 2xZ36W, stříbrná mřížka, IP20 na strop</t>
  </si>
  <si>
    <t>sv. zářivk. 4xZ18W, stříbr. mříž., IP20 vestavné do podhledu 600/600</t>
  </si>
  <si>
    <t xml:space="preserve">zdroj světla - zářivka 18W teple bílá 840 </t>
  </si>
  <si>
    <t>částku nutno úvést do pol. č. 90 rozpočtu objektu: 1 - Stavební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</si>
</sst>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9"/>
      <name val="Arial"/>
      <family val="2"/>
    </font>
    <font>
      <u/>
      <sz val="9"/>
      <name val="Arial CE"/>
      <family val="2"/>
      <charset val="238"/>
    </font>
    <font>
      <sz val="10"/>
      <name val="Helv"/>
      <charset val="238"/>
    </font>
    <font>
      <u/>
      <sz val="10"/>
      <color indexed="36"/>
      <name val="Arial"/>
      <charset val="238"/>
    </font>
    <font>
      <u/>
      <sz val="10"/>
      <color indexed="12"/>
      <name val="Arial"/>
      <charset val="238"/>
    </font>
    <font>
      <u/>
      <sz val="10"/>
      <color indexed="12"/>
      <name val="Arial"/>
      <family val="2"/>
      <charset val="238"/>
    </font>
    <font>
      <u/>
      <sz val="10"/>
      <color indexed="36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238"/>
    </font>
    <font>
      <sz val="9"/>
      <name val="Arial"/>
      <family val="2"/>
      <charset val="238"/>
    </font>
    <font>
      <i/>
      <sz val="9"/>
      <name val="Arial CE"/>
      <charset val="238"/>
    </font>
    <font>
      <sz val="8"/>
      <name val="Arial"/>
      <family val="2"/>
      <charset val="238"/>
    </font>
    <font>
      <i/>
      <sz val="9"/>
      <color rgb="FFFF0000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93">
    <xf numFmtId="0" fontId="0" fillId="0" borderId="0"/>
    <xf numFmtId="0" fontId="5" fillId="0" borderId="0"/>
    <xf numFmtId="0" fontId="5" fillId="0" borderId="0"/>
    <xf numFmtId="0" fontId="31" fillId="0" borderId="0"/>
    <xf numFmtId="0" fontId="31" fillId="0" borderId="0"/>
    <xf numFmtId="0" fontId="5" fillId="0" borderId="0"/>
    <xf numFmtId="0" fontId="31" fillId="0" borderId="0"/>
    <xf numFmtId="0" fontId="3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30" fillId="0" borderId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1" applyNumberFormat="0" applyFill="0" applyAlignment="0" applyProtection="0"/>
    <xf numFmtId="0" fontId="13" fillId="3" borderId="0" applyNumberFormat="0" applyBorder="0" applyAlignment="0" applyProtection="0"/>
    <xf numFmtId="0" fontId="14" fillId="16" borderId="2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30" fillId="0" borderId="0"/>
    <xf numFmtId="0" fontId="1" fillId="0" borderId="0"/>
    <xf numFmtId="0" fontId="29" fillId="0" borderId="0"/>
    <xf numFmtId="0" fontId="1" fillId="0" borderId="0"/>
    <xf numFmtId="0" fontId="30" fillId="0" borderId="0"/>
    <xf numFmtId="0" fontId="1" fillId="0" borderId="0"/>
    <xf numFmtId="0" fontId="31" fillId="0" borderId="0"/>
    <xf numFmtId="0" fontId="5" fillId="0" borderId="0"/>
    <xf numFmtId="0" fontId="5" fillId="0" borderId="0"/>
    <xf numFmtId="0" fontId="1" fillId="18" borderId="6" applyNumberFormat="0" applyFont="0" applyAlignment="0" applyProtection="0"/>
    <xf numFmtId="0" fontId="20" fillId="0" borderId="7" applyNumberFormat="0" applyFill="0" applyAlignment="0" applyProtection="0"/>
    <xf numFmtId="0" fontId="21" fillId="4" borderId="0" applyNumberFormat="0" applyBorder="0" applyAlignment="0" applyProtection="0"/>
    <xf numFmtId="0" fontId="29" fillId="0" borderId="0"/>
    <xf numFmtId="0" fontId="22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3" borderId="0" applyNumberFormat="0" applyBorder="0" applyAlignment="0" applyProtection="0"/>
  </cellStyleXfs>
  <cellXfs count="12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0" fillId="0" borderId="0" xfId="0" applyFill="1"/>
    <xf numFmtId="1" fontId="2" fillId="0" borderId="0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1" fontId="2" fillId="0" borderId="10" xfId="0" applyNumberFormat="1" applyFont="1" applyFill="1" applyBorder="1" applyAlignment="1" applyProtection="1">
      <alignment horizontal="center" vertical="center"/>
      <protection locked="0"/>
    </xf>
    <xf numFmtId="1" fontId="2" fillId="0" borderId="10" xfId="0" applyNumberFormat="1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1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left" vertical="center"/>
    </xf>
    <xf numFmtId="0" fontId="2" fillId="0" borderId="10" xfId="1" applyFont="1" applyFill="1" applyBorder="1" applyAlignment="1">
      <alignment horizontal="center" vertical="center"/>
    </xf>
    <xf numFmtId="1" fontId="2" fillId="0" borderId="10" xfId="1" applyNumberFormat="1" applyFont="1" applyFill="1" applyBorder="1" applyAlignment="1">
      <alignment horizontal="center" vertical="center"/>
    </xf>
    <xf numFmtId="0" fontId="3" fillId="0" borderId="10" xfId="0" applyFont="1" applyFill="1" applyBorder="1"/>
    <xf numFmtId="0" fontId="2" fillId="0" borderId="12" xfId="71" applyFont="1" applyFill="1" applyBorder="1" applyAlignment="1">
      <alignment horizontal="left" vertical="center"/>
    </xf>
    <xf numFmtId="0" fontId="2" fillId="0" borderId="12" xfId="71" applyFont="1" applyFill="1" applyBorder="1" applyAlignment="1">
      <alignment horizontal="center" vertical="center"/>
    </xf>
    <xf numFmtId="1" fontId="2" fillId="0" borderId="12" xfId="71" applyNumberFormat="1" applyFont="1" applyFill="1" applyBorder="1" applyAlignment="1" applyProtection="1">
      <alignment horizontal="center" vertical="center"/>
      <protection locked="0"/>
    </xf>
    <xf numFmtId="0" fontId="2" fillId="0" borderId="10" xfId="71" applyFont="1" applyFill="1" applyBorder="1" applyAlignment="1">
      <alignment horizontal="left" vertical="center"/>
    </xf>
    <xf numFmtId="0" fontId="33" fillId="0" borderId="10" xfId="71" applyFont="1" applyFill="1" applyBorder="1" applyAlignment="1">
      <alignment horizontal="center" vertical="center"/>
    </xf>
    <xf numFmtId="1" fontId="33" fillId="0" borderId="10" xfId="71" applyNumberFormat="1" applyFont="1" applyFill="1" applyBorder="1" applyAlignment="1" applyProtection="1">
      <alignment horizontal="center" vertical="center"/>
      <protection locked="0"/>
    </xf>
    <xf numFmtId="1" fontId="2" fillId="0" borderId="10" xfId="0" applyNumberFormat="1" applyFont="1" applyFill="1" applyBorder="1" applyAlignment="1">
      <alignment horizontal="center"/>
    </xf>
    <xf numFmtId="0" fontId="2" fillId="0" borderId="13" xfId="71" applyFont="1" applyFill="1" applyBorder="1" applyAlignment="1">
      <alignment horizontal="center" vertical="center"/>
    </xf>
    <xf numFmtId="1" fontId="2" fillId="0" borderId="12" xfId="71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 vertical="center"/>
    </xf>
    <xf numFmtId="0" fontId="3" fillId="0" borderId="10" xfId="70" applyFont="1" applyFill="1" applyBorder="1" applyAlignment="1">
      <alignment horizontal="left" vertical="center"/>
    </xf>
    <xf numFmtId="0" fontId="3" fillId="0" borderId="10" xfId="70" applyFont="1" applyFill="1" applyBorder="1" applyAlignment="1">
      <alignment horizontal="center" vertical="center"/>
    </xf>
    <xf numFmtId="1" fontId="3" fillId="0" borderId="10" xfId="70" applyNumberFormat="1" applyFont="1" applyFill="1" applyBorder="1" applyAlignment="1">
      <alignment horizontal="center" vertical="center"/>
    </xf>
    <xf numFmtId="0" fontId="2" fillId="0" borderId="10" xfId="0" applyFont="1" applyFill="1" applyBorder="1"/>
    <xf numFmtId="0" fontId="4" fillId="0" borderId="10" xfId="0" applyFont="1" applyFill="1" applyBorder="1" applyAlignment="1">
      <alignment horizontal="center" vertical="center"/>
    </xf>
    <xf numFmtId="1" fontId="0" fillId="0" borderId="0" xfId="0" applyNumberFormat="1" applyFill="1"/>
    <xf numFmtId="0" fontId="3" fillId="0" borderId="10" xfId="1" applyFont="1" applyFill="1" applyBorder="1" applyAlignment="1">
      <alignment horizontal="left" vertical="center"/>
    </xf>
    <xf numFmtId="0" fontId="3" fillId="0" borderId="10" xfId="1" applyFont="1" applyFill="1" applyBorder="1" applyAlignment="1">
      <alignment horizontal="center" vertical="center"/>
    </xf>
    <xf numFmtId="1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/>
    <xf numFmtId="49" fontId="2" fillId="0" borderId="12" xfId="73" applyNumberFormat="1" applyFont="1" applyFill="1" applyBorder="1" applyAlignment="1">
      <alignment horizontal="left" vertical="center"/>
    </xf>
    <xf numFmtId="0" fontId="2" fillId="0" borderId="13" xfId="73" applyFont="1" applyFill="1" applyBorder="1" applyAlignment="1">
      <alignment horizontal="center" vertical="center"/>
    </xf>
    <xf numFmtId="1" fontId="2" fillId="0" borderId="12" xfId="73" applyNumberFormat="1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>
      <alignment horizontal="right" vertical="center"/>
    </xf>
    <xf numFmtId="0" fontId="2" fillId="0" borderId="10" xfId="1" applyFont="1" applyFill="1" applyBorder="1"/>
    <xf numFmtId="1" fontId="2" fillId="0" borderId="10" xfId="1" applyNumberFormat="1" applyFont="1" applyFill="1" applyBorder="1" applyAlignment="1">
      <alignment horizontal="center"/>
    </xf>
    <xf numFmtId="2" fontId="2" fillId="0" borderId="10" xfId="1" applyNumberFormat="1" applyFont="1" applyFill="1" applyBorder="1" applyAlignment="1">
      <alignment horizontal="center"/>
    </xf>
    <xf numFmtId="2" fontId="2" fillId="0" borderId="10" xfId="1" applyNumberFormat="1" applyFont="1" applyFill="1" applyBorder="1" applyAlignment="1" applyProtection="1">
      <alignment horizontal="center"/>
      <protection locked="0"/>
    </xf>
    <xf numFmtId="0" fontId="2" fillId="0" borderId="10" xfId="0" applyFont="1" applyFill="1" applyBorder="1" applyAlignment="1">
      <alignment horizontal="center"/>
    </xf>
    <xf numFmtId="0" fontId="4" fillId="0" borderId="10" xfId="0" applyFont="1" applyFill="1" applyBorder="1"/>
    <xf numFmtId="0" fontId="27" fillId="0" borderId="10" xfId="0" applyFont="1" applyFill="1" applyBorder="1"/>
    <xf numFmtId="0" fontId="27" fillId="0" borderId="10" xfId="0" applyFont="1" applyFill="1" applyBorder="1" applyAlignment="1">
      <alignment horizontal="center"/>
    </xf>
    <xf numFmtId="1" fontId="27" fillId="0" borderId="10" xfId="0" applyNumberFormat="1" applyFont="1" applyFill="1" applyBorder="1" applyAlignment="1" applyProtection="1">
      <alignment horizontal="center"/>
      <protection locked="0"/>
    </xf>
    <xf numFmtId="0" fontId="2" fillId="0" borderId="14" xfId="0" applyFont="1" applyFill="1" applyBorder="1"/>
    <xf numFmtId="2" fontId="2" fillId="0" borderId="0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 applyProtection="1">
      <alignment horizontal="center"/>
      <protection locked="0"/>
    </xf>
    <xf numFmtId="2" fontId="3" fillId="0" borderId="10" xfId="0" applyNumberFormat="1" applyFont="1" applyFill="1" applyBorder="1" applyAlignment="1" applyProtection="1">
      <alignment horizontal="center"/>
      <protection locked="0"/>
    </xf>
    <xf numFmtId="2" fontId="3" fillId="0" borderId="10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 applyProtection="1">
      <alignment horizontal="center" vertical="center"/>
      <protection locked="0"/>
    </xf>
    <xf numFmtId="2" fontId="2" fillId="0" borderId="10" xfId="0" applyNumberFormat="1" applyFont="1" applyFill="1" applyBorder="1" applyAlignment="1">
      <alignment horizontal="center" vertical="center"/>
    </xf>
    <xf numFmtId="2" fontId="3" fillId="0" borderId="10" xfId="1" applyNumberFormat="1" applyFont="1" applyFill="1" applyBorder="1" applyAlignment="1" applyProtection="1">
      <alignment horizontal="center"/>
      <protection locked="0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49" fontId="2" fillId="0" borderId="0" xfId="77" applyNumberFormat="1" applyFont="1" applyFill="1" applyBorder="1" applyAlignment="1" applyProtection="1">
      <alignment vertical="center"/>
      <protection locked="0"/>
    </xf>
    <xf numFmtId="0" fontId="28" fillId="0" borderId="0" xfId="77" applyFont="1" applyFill="1" applyBorder="1"/>
    <xf numFmtId="2" fontId="27" fillId="0" borderId="10" xfId="0" applyNumberFormat="1" applyFont="1" applyFill="1" applyBorder="1" applyAlignment="1" applyProtection="1">
      <alignment horizont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left" vertical="center"/>
    </xf>
    <xf numFmtId="2" fontId="3" fillId="0" borderId="10" xfId="0" applyNumberFormat="1" applyFont="1" applyFill="1" applyBorder="1" applyAlignment="1" applyProtection="1">
      <alignment horizontal="center" vertical="center"/>
      <protection locked="0"/>
    </xf>
    <xf numFmtId="2" fontId="3" fillId="0" borderId="10" xfId="70" applyNumberFormat="1" applyFont="1" applyFill="1" applyBorder="1" applyAlignment="1">
      <alignment horizontal="center" vertical="center"/>
    </xf>
    <xf numFmtId="2" fontId="2" fillId="0" borderId="16" xfId="0" applyNumberFormat="1" applyFont="1" applyFill="1" applyBorder="1" applyAlignment="1" applyProtection="1">
      <alignment horizontal="center"/>
      <protection locked="0"/>
    </xf>
    <xf numFmtId="2" fontId="3" fillId="0" borderId="16" xfId="0" applyNumberFormat="1" applyFont="1" applyFill="1" applyBorder="1" applyAlignment="1" applyProtection="1">
      <alignment horizontal="center"/>
      <protection locked="0"/>
    </xf>
    <xf numFmtId="2" fontId="2" fillId="0" borderId="12" xfId="71" applyNumberFormat="1" applyFont="1" applyFill="1" applyBorder="1" applyAlignment="1" applyProtection="1">
      <alignment horizontal="center"/>
      <protection locked="0"/>
    </xf>
    <xf numFmtId="2" fontId="33" fillId="0" borderId="10" xfId="71" applyNumberFormat="1" applyFont="1" applyFill="1" applyBorder="1" applyAlignment="1" applyProtection="1">
      <alignment horizontal="center"/>
      <protection locked="0"/>
    </xf>
    <xf numFmtId="2" fontId="33" fillId="0" borderId="12" xfId="71" applyNumberFormat="1" applyFont="1" applyFill="1" applyBorder="1" applyAlignment="1" applyProtection="1">
      <alignment horizontal="center"/>
      <protection locked="0"/>
    </xf>
    <xf numFmtId="2" fontId="2" fillId="0" borderId="12" xfId="73" applyNumberFormat="1" applyFont="1" applyFill="1" applyBorder="1" applyAlignment="1" applyProtection="1">
      <alignment horizontal="center" vertical="center"/>
      <protection locked="0"/>
    </xf>
    <xf numFmtId="2" fontId="2" fillId="0" borderId="11" xfId="76" applyNumberFormat="1" applyFont="1" applyFill="1" applyBorder="1" applyAlignment="1" applyProtection="1">
      <alignment horizontal="center"/>
      <protection locked="0"/>
    </xf>
    <xf numFmtId="2" fontId="2" fillId="0" borderId="14" xfId="76" applyNumberFormat="1" applyFont="1" applyFill="1" applyBorder="1" applyAlignment="1" applyProtection="1">
      <alignment horizontal="center"/>
      <protection locked="0"/>
    </xf>
    <xf numFmtId="0" fontId="34" fillId="0" borderId="17" xfId="76" applyFont="1" applyFill="1" applyBorder="1" applyAlignment="1">
      <alignment horizontal="center" vertical="center"/>
    </xf>
    <xf numFmtId="2" fontId="27" fillId="0" borderId="18" xfId="76" applyNumberFormat="1" applyFont="1" applyFill="1" applyBorder="1" applyAlignment="1" applyProtection="1">
      <alignment horizontal="center"/>
      <protection locked="0"/>
    </xf>
    <xf numFmtId="2" fontId="27" fillId="0" borderId="19" xfId="76" applyNumberFormat="1" applyFont="1" applyFill="1" applyBorder="1" applyAlignment="1" applyProtection="1">
      <alignment horizontal="center"/>
      <protection locked="0"/>
    </xf>
    <xf numFmtId="2" fontId="27" fillId="0" borderId="11" xfId="76" applyNumberFormat="1" applyFont="1" applyFill="1" applyBorder="1" applyAlignment="1" applyProtection="1">
      <alignment horizontal="center"/>
      <protection locked="0"/>
    </xf>
    <xf numFmtId="2" fontId="27" fillId="0" borderId="14" xfId="76" applyNumberFormat="1" applyFont="1" applyFill="1" applyBorder="1" applyAlignment="1" applyProtection="1">
      <alignment horizontal="center"/>
      <protection locked="0"/>
    </xf>
    <xf numFmtId="1" fontId="34" fillId="0" borderId="11" xfId="76" applyNumberFormat="1" applyFont="1" applyFill="1" applyBorder="1" applyAlignment="1" applyProtection="1">
      <alignment horizontal="right" vertical="center"/>
      <protection locked="0"/>
    </xf>
    <xf numFmtId="2" fontId="34" fillId="0" borderId="14" xfId="76" applyNumberFormat="1" applyFont="1" applyFill="1" applyBorder="1" applyAlignment="1" applyProtection="1">
      <alignment horizontal="left"/>
      <protection locked="0"/>
    </xf>
    <xf numFmtId="0" fontId="34" fillId="0" borderId="17" xfId="76" applyFont="1" applyFill="1" applyBorder="1" applyAlignment="1">
      <alignment horizontal="left" vertical="center"/>
    </xf>
    <xf numFmtId="2" fontId="32" fillId="0" borderId="14" xfId="76" applyNumberFormat="1" applyFont="1" applyFill="1" applyBorder="1" applyAlignment="1" applyProtection="1">
      <alignment horizontal="left"/>
      <protection locked="0"/>
    </xf>
    <xf numFmtId="0" fontId="3" fillId="0" borderId="10" xfId="74" applyFont="1" applyFill="1" applyBorder="1" applyAlignment="1">
      <alignment horizontal="left" vertical="center"/>
    </xf>
    <xf numFmtId="0" fontId="33" fillId="0" borderId="10" xfId="71" applyFont="1" applyFill="1" applyBorder="1" applyAlignment="1">
      <alignment horizontal="left" vertical="center"/>
    </xf>
    <xf numFmtId="0" fontId="3" fillId="0" borderId="11" xfId="76" applyFont="1" applyFill="1" applyBorder="1" applyAlignment="1">
      <alignment horizontal="center" vertical="center"/>
    </xf>
    <xf numFmtId="1" fontId="3" fillId="0" borderId="10" xfId="76" applyNumberFormat="1" applyFont="1" applyFill="1" applyBorder="1" applyAlignment="1" applyProtection="1">
      <alignment horizontal="center" vertical="center"/>
      <protection locked="0"/>
    </xf>
    <xf numFmtId="2" fontId="2" fillId="0" borderId="10" xfId="76" applyNumberFormat="1" applyFont="1" applyFill="1" applyBorder="1" applyAlignment="1" applyProtection="1">
      <alignment horizontal="center" vertical="center"/>
      <protection locked="0"/>
    </xf>
    <xf numFmtId="0" fontId="3" fillId="0" borderId="10" xfId="81" applyFont="1" applyFill="1" applyBorder="1" applyAlignment="1">
      <alignment horizontal="left" vertical="center"/>
    </xf>
    <xf numFmtId="0" fontId="2" fillId="0" borderId="14" xfId="76" applyFont="1" applyFill="1" applyBorder="1" applyAlignment="1">
      <alignment vertical="center"/>
    </xf>
    <xf numFmtId="0" fontId="2" fillId="0" borderId="10" xfId="76" applyFont="1" applyFill="1" applyBorder="1" applyAlignment="1">
      <alignment horizontal="center"/>
    </xf>
    <xf numFmtId="1" fontId="2" fillId="0" borderId="10" xfId="76" applyNumberFormat="1" applyFont="1" applyFill="1" applyBorder="1" applyAlignment="1" applyProtection="1">
      <alignment horizontal="center"/>
      <protection locked="0"/>
    </xf>
    <xf numFmtId="2" fontId="2" fillId="0" borderId="10" xfId="76" applyNumberFormat="1" applyFont="1" applyFill="1" applyBorder="1" applyAlignment="1" applyProtection="1">
      <alignment horizontal="center"/>
      <protection locked="0"/>
    </xf>
    <xf numFmtId="2" fontId="2" fillId="0" borderId="20" xfId="76" applyNumberFormat="1" applyFont="1" applyFill="1" applyBorder="1" applyAlignment="1" applyProtection="1">
      <alignment horizontal="center" vertical="center"/>
      <protection locked="0"/>
    </xf>
    <xf numFmtId="2" fontId="27" fillId="0" borderId="21" xfId="76" applyNumberFormat="1" applyFont="1" applyFill="1" applyBorder="1" applyAlignment="1" applyProtection="1">
      <alignment horizontal="left"/>
      <protection locked="0"/>
    </xf>
    <xf numFmtId="2" fontId="27" fillId="0" borderId="17" xfId="76" applyNumberFormat="1" applyFont="1" applyFill="1" applyBorder="1" applyAlignment="1" applyProtection="1">
      <alignment horizontal="left"/>
      <protection locked="0"/>
    </xf>
    <xf numFmtId="0" fontId="27" fillId="0" borderId="22" xfId="0" applyFont="1" applyFill="1" applyBorder="1"/>
    <xf numFmtId="0" fontId="27" fillId="0" borderId="22" xfId="0" applyFont="1" applyFill="1" applyBorder="1" applyAlignment="1">
      <alignment horizontal="center"/>
    </xf>
    <xf numFmtId="1" fontId="27" fillId="0" borderId="22" xfId="0" applyNumberFormat="1" applyFont="1" applyFill="1" applyBorder="1" applyAlignment="1" applyProtection="1">
      <alignment horizontal="center"/>
      <protection locked="0"/>
    </xf>
    <xf numFmtId="2" fontId="27" fillId="0" borderId="22" xfId="0" applyNumberFormat="1" applyFont="1" applyFill="1" applyBorder="1" applyAlignment="1" applyProtection="1">
      <alignment horizontal="center"/>
      <protection locked="0"/>
    </xf>
    <xf numFmtId="0" fontId="27" fillId="0" borderId="23" xfId="0" applyFont="1" applyFill="1" applyBorder="1" applyAlignment="1">
      <alignment horizontal="center"/>
    </xf>
    <xf numFmtId="0" fontId="27" fillId="0" borderId="23" xfId="0" applyFont="1" applyFill="1" applyBorder="1"/>
    <xf numFmtId="1" fontId="27" fillId="0" borderId="23" xfId="0" applyNumberFormat="1" applyFont="1" applyFill="1" applyBorder="1" applyAlignment="1" applyProtection="1">
      <alignment horizontal="center"/>
      <protection locked="0"/>
    </xf>
    <xf numFmtId="2" fontId="27" fillId="0" borderId="23" xfId="0" applyNumberFormat="1" applyFont="1" applyFill="1" applyBorder="1" applyAlignment="1" applyProtection="1">
      <alignment horizontal="center"/>
      <protection locked="0"/>
    </xf>
    <xf numFmtId="0" fontId="2" fillId="0" borderId="10" xfId="75" applyFont="1" applyFill="1" applyBorder="1" applyAlignment="1">
      <alignment horizontal="center" vertical="center"/>
    </xf>
    <xf numFmtId="0" fontId="2" fillId="0" borderId="10" xfId="75" applyFont="1" applyFill="1" applyBorder="1" applyAlignment="1">
      <alignment horizontal="left" vertical="center"/>
    </xf>
    <xf numFmtId="0" fontId="2" fillId="0" borderId="11" xfId="75" applyFont="1" applyFill="1" applyBorder="1" applyAlignment="1">
      <alignment horizontal="center" vertical="center"/>
    </xf>
    <xf numFmtId="1" fontId="2" fillId="0" borderId="10" xfId="75" applyNumberFormat="1" applyFont="1" applyFill="1" applyBorder="1" applyAlignment="1" applyProtection="1">
      <alignment horizontal="center" vertical="center"/>
      <protection locked="0"/>
    </xf>
    <xf numFmtId="2" fontId="2" fillId="0" borderId="10" xfId="75" applyNumberFormat="1" applyFont="1" applyFill="1" applyBorder="1" applyAlignment="1" applyProtection="1">
      <alignment horizontal="center" vertical="center"/>
      <protection locked="0"/>
    </xf>
    <xf numFmtId="2" fontId="2" fillId="0" borderId="10" xfId="77" applyNumberFormat="1" applyFont="1" applyFill="1" applyBorder="1" applyAlignment="1" applyProtection="1">
      <alignment horizontal="center" vertical="center"/>
      <protection locked="0"/>
    </xf>
    <xf numFmtId="49" fontId="2" fillId="0" borderId="10" xfId="72" applyNumberFormat="1" applyFont="1" applyFill="1" applyBorder="1" applyAlignment="1">
      <alignment horizontal="left" vertical="center"/>
    </xf>
    <xf numFmtId="1" fontId="2" fillId="0" borderId="10" xfId="72" applyNumberFormat="1" applyFont="1" applyFill="1" applyBorder="1" applyAlignment="1" applyProtection="1">
      <alignment horizontal="center" vertical="center"/>
      <protection locked="0"/>
    </xf>
    <xf numFmtId="2" fontId="2" fillId="0" borderId="24" xfId="76" applyNumberFormat="1" applyFont="1" applyFill="1" applyBorder="1" applyAlignment="1" applyProtection="1">
      <alignment horizontal="center"/>
      <protection locked="0"/>
    </xf>
    <xf numFmtId="0" fontId="4" fillId="0" borderId="10" xfId="75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 applyProtection="1">
      <alignment horizontal="center"/>
      <protection locked="0"/>
    </xf>
    <xf numFmtId="2" fontId="2" fillId="0" borderId="22" xfId="76" applyNumberFormat="1" applyFont="1" applyFill="1" applyBorder="1" applyAlignment="1" applyProtection="1">
      <alignment horizontal="center"/>
      <protection locked="0"/>
    </xf>
    <xf numFmtId="2" fontId="2" fillId="0" borderId="26" xfId="0" applyNumberFormat="1" applyFont="1" applyFill="1" applyBorder="1" applyAlignment="1" applyProtection="1">
      <alignment horizontal="center"/>
      <protection locked="0"/>
    </xf>
    <xf numFmtId="2" fontId="2" fillId="24" borderId="10" xfId="0" applyNumberFormat="1" applyFont="1" applyFill="1" applyBorder="1" applyAlignment="1" applyProtection="1">
      <alignment horizontal="center"/>
      <protection locked="0"/>
    </xf>
    <xf numFmtId="2" fontId="2" fillId="24" borderId="10" xfId="0" applyNumberFormat="1" applyFont="1" applyFill="1" applyBorder="1" applyAlignment="1" applyProtection="1">
      <alignment horizontal="center" vertical="center"/>
      <protection locked="0"/>
    </xf>
    <xf numFmtId="2" fontId="2" fillId="24" borderId="10" xfId="1" applyNumberFormat="1" applyFont="1" applyFill="1" applyBorder="1" applyAlignment="1">
      <alignment horizontal="center"/>
    </xf>
    <xf numFmtId="2" fontId="2" fillId="24" borderId="10" xfId="0" applyNumberFormat="1" applyFont="1" applyFill="1" applyBorder="1" applyAlignment="1">
      <alignment horizontal="center"/>
    </xf>
    <xf numFmtId="2" fontId="2" fillId="25" borderId="25" xfId="0" applyNumberFormat="1" applyFont="1" applyFill="1" applyBorder="1" applyAlignment="1" applyProtection="1">
      <alignment horizontal="center"/>
      <protection locked="0"/>
    </xf>
    <xf numFmtId="2" fontId="2" fillId="26" borderId="10" xfId="0" applyNumberFormat="1" applyFont="1" applyFill="1" applyBorder="1" applyAlignment="1" applyProtection="1">
      <alignment horizontal="center" vertical="center"/>
      <protection locked="0"/>
    </xf>
    <xf numFmtId="2" fontId="2" fillId="26" borderId="10" xfId="0" applyNumberFormat="1" applyFont="1" applyFill="1" applyBorder="1" applyAlignment="1" applyProtection="1">
      <alignment horizontal="center"/>
      <protection locked="0"/>
    </xf>
    <xf numFmtId="2" fontId="36" fillId="0" borderId="17" xfId="0" applyNumberFormat="1" applyFont="1" applyFill="1" applyBorder="1" applyAlignment="1" applyProtection="1">
      <alignment horizontal="left"/>
      <protection locked="0"/>
    </xf>
  </cellXfs>
  <cellStyles count="93">
    <cellStyle name="_D.1.4._08 SPEC MAT ROZPOČETt" xfId="2" xr:uid="{00000000-0005-0000-0000-000000000000}"/>
    <cellStyle name="_en. bil. SOEX a rozpocet" xfId="3" xr:uid="{00000000-0005-0000-0000-000001000000}"/>
    <cellStyle name="_ROPICE ROZPOČET OPRAVA ELI V BUD OU 08 2014" xfId="4" xr:uid="{00000000-0005-0000-0000-000002000000}"/>
    <cellStyle name="_ROZPOCET 1 SILNOPROUD 05_2014" xfId="5" xr:uid="{00000000-0005-0000-0000-000003000000}"/>
    <cellStyle name="_rozpocet CT BD Hlavní reko HDV 10 2017" xfId="6" xr:uid="{00000000-0005-0000-0000-000004000000}"/>
    <cellStyle name="_ROZPOČETTřinec Oldřichovice 2BD " xfId="7" xr:uid="{00000000-0005-0000-0000-000005000000}"/>
    <cellStyle name="_sezn. příloh,legenda" xfId="8" xr:uid="{00000000-0005-0000-0000-000006000000}"/>
    <cellStyle name="_sezn. příloh,legenda_6.ZS_B,C,D1, atrium - rozpocet realiz exped.AKTUAL09 09" xfId="9" xr:uid="{00000000-0005-0000-0000-000007000000}"/>
    <cellStyle name="_sezn. příloh,legenda_EPS ROZPOČeT_Ov Landek 11 08" xfId="10" xr:uid="{00000000-0005-0000-0000-000008000000}"/>
    <cellStyle name="_sezn. příloh,legenda_rozpocet slabopr expedicni ZS_Slezska_E_2009" xfId="11" xr:uid="{00000000-0005-0000-0000-000009000000}"/>
    <cellStyle name="_sezn. příloh,legenda_Rozpočet 6ZŠ_pavilon F silnoproud" xfId="12" xr:uid="{00000000-0005-0000-0000-00000A000000}"/>
    <cellStyle name="_sezn. příloh,legenda_Rozpočet 6ZŠ_pavilon F silnoproud 09 09" xfId="13" xr:uid="{00000000-0005-0000-0000-00000B000000}"/>
    <cellStyle name="_sezn. příloh,legenda_Rozpočet 6ZŠ_pavilon F slaboproud" xfId="14" xr:uid="{00000000-0005-0000-0000-00000C000000}"/>
    <cellStyle name="_sezn. příloh,legenda_Rozpočet 6ZŠ_pavilon F slaboproud 09 09" xfId="15" xr:uid="{00000000-0005-0000-0000-00000D000000}"/>
    <cellStyle name="_sezn. příloh,legenda_rozpočet 6ZŠ_pavilonE DPS 01_2008_EXPED" xfId="16" xr:uid="{00000000-0005-0000-0000-00000E000000}"/>
    <cellStyle name="_sezn. příloh,legenda_Trinec  Oldřichovice Siko koup ROZP 9 09" xfId="17" xr:uid="{00000000-0005-0000-0000-00000F000000}"/>
    <cellStyle name="_sezn. příloh,legenda_Trinec Tyrska MS 2-etapa 04_ 2008" xfId="18" xr:uid="{00000000-0005-0000-0000-000010000000}"/>
    <cellStyle name="_sezn. příloh,legendaPZS Lomna" xfId="19" xr:uid="{00000000-0005-0000-0000-000011000000}"/>
    <cellStyle name="_sezn. příloh,legendaPZS Lomna_1" xfId="20" xr:uid="{00000000-0005-0000-0000-000012000000}"/>
    <cellStyle name="_sezn. příloh,legendaPZS Lomna_1_6.ZS_B,C,D1, atrium - rozpocet realiz exped.AKTUAL09 09" xfId="21" xr:uid="{00000000-0005-0000-0000-000013000000}"/>
    <cellStyle name="_sezn. příloh,legendaPZS Lomna_1_EPS ROZPOČeT_Ov Landek 11 08" xfId="22" xr:uid="{00000000-0005-0000-0000-000014000000}"/>
    <cellStyle name="_sezn. příloh,legendaPZS Lomna_1_rozpocet slabopr expedicni ZS_Slezska_E_2009" xfId="23" xr:uid="{00000000-0005-0000-0000-000015000000}"/>
    <cellStyle name="_sezn. příloh,legendaPZS Lomna_1_Rozpočet 6ZŠ_pavilon F silnoproud" xfId="24" xr:uid="{00000000-0005-0000-0000-000016000000}"/>
    <cellStyle name="_sezn. příloh,legendaPZS Lomna_1_Rozpočet 6ZŠ_pavilon F silnoproud 09 09" xfId="25" xr:uid="{00000000-0005-0000-0000-000017000000}"/>
    <cellStyle name="_sezn. příloh,legendaPZS Lomna_1_Rozpočet 6ZŠ_pavilon F slaboproud" xfId="26" xr:uid="{00000000-0005-0000-0000-000018000000}"/>
    <cellStyle name="_sezn. příloh,legendaPZS Lomna_1_Rozpočet 6ZŠ_pavilon F slaboproud 09 09" xfId="27" xr:uid="{00000000-0005-0000-0000-000019000000}"/>
    <cellStyle name="_sezn. příloh,legendaPZS Lomna_1_rozpočet 6ZŠ_pavilonE DPS 01_2008_EXPED" xfId="28" xr:uid="{00000000-0005-0000-0000-00001A000000}"/>
    <cellStyle name="_sezn. příloh,legendaPZS Lomna_1_Trinec  Oldřichovice Siko koup ROZP 9 09" xfId="29" xr:uid="{00000000-0005-0000-0000-00001B000000}"/>
    <cellStyle name="_sezn. příloh,legendaPZS Lomna_1_Trinec Tyrska MS 2-etapa 04_ 2008" xfId="30" xr:uid="{00000000-0005-0000-0000-00001C000000}"/>
    <cellStyle name="_sezn. příloh,legendaPZS Lomna_6.ZS_B,C,D1, atrium - rozpocet realiz exped.AKTUAL09 09" xfId="31" xr:uid="{00000000-0005-0000-0000-00001D000000}"/>
    <cellStyle name="_sezn. příloh,legendaPZS Lomna_EPS ROZPOČeT_Ov Landek 11 08" xfId="32" xr:uid="{00000000-0005-0000-0000-00001E000000}"/>
    <cellStyle name="_sezn. příloh,legendaPZS Lomna_rozpocet slabopr expedicni ZS_Slezska_E_2009" xfId="33" xr:uid="{00000000-0005-0000-0000-00001F000000}"/>
    <cellStyle name="_sezn. příloh,legendaPZS Lomna_Rozpočet 6ZŠ_pavilon F silnoproud" xfId="34" xr:uid="{00000000-0005-0000-0000-000020000000}"/>
    <cellStyle name="_sezn. příloh,legendaPZS Lomna_Rozpočet 6ZŠ_pavilon F silnoproud 09 09" xfId="35" xr:uid="{00000000-0005-0000-0000-000021000000}"/>
    <cellStyle name="_sezn. příloh,legendaPZS Lomna_Rozpočet 6ZŠ_pavilon F slaboproud" xfId="36" xr:uid="{00000000-0005-0000-0000-000022000000}"/>
    <cellStyle name="_sezn. příloh,legendaPZS Lomna_Rozpočet 6ZŠ_pavilon F slaboproud 09 09" xfId="37" xr:uid="{00000000-0005-0000-0000-000023000000}"/>
    <cellStyle name="_sezn. příloh,legendaPZS Lomna_rozpočet 6ZŠ_pavilonE DPS 01_2008_EXPED" xfId="38" xr:uid="{00000000-0005-0000-0000-000024000000}"/>
    <cellStyle name="_sezn. příloh,legendaPZS Lomna_Trinec  Oldřichovice Siko koup ROZP 9 09" xfId="39" xr:uid="{00000000-0005-0000-0000-000025000000}"/>
    <cellStyle name="_sezn. příloh,legendaPZS Lomna_Trinec Tyrska MS 2-etapa 04_ 2008" xfId="40" xr:uid="{00000000-0005-0000-0000-000026000000}"/>
    <cellStyle name="_Trinec  Oldřichovice Siko koup ROZP 9 09" xfId="41" xr:uid="{00000000-0005-0000-0000-000027000000}"/>
    <cellStyle name="20 % – Zvýraznění1" xfId="42" xr:uid="{00000000-0005-0000-0000-000028000000}"/>
    <cellStyle name="20 % – Zvýraznění2" xfId="43" xr:uid="{00000000-0005-0000-0000-000029000000}"/>
    <cellStyle name="20 % – Zvýraznění3" xfId="44" xr:uid="{00000000-0005-0000-0000-00002A000000}"/>
    <cellStyle name="20 % – Zvýraznění4" xfId="45" xr:uid="{00000000-0005-0000-0000-00002B000000}"/>
    <cellStyle name="20 % – Zvýraznění5" xfId="46" xr:uid="{00000000-0005-0000-0000-00002C000000}"/>
    <cellStyle name="20 % – Zvýraznění6" xfId="47" xr:uid="{00000000-0005-0000-0000-00002D000000}"/>
    <cellStyle name="40 % – Zvýraznění1" xfId="48" xr:uid="{00000000-0005-0000-0000-00002E000000}"/>
    <cellStyle name="40 % – Zvýraznění2" xfId="49" xr:uid="{00000000-0005-0000-0000-00002F000000}"/>
    <cellStyle name="40 % – Zvýraznění3" xfId="50" xr:uid="{00000000-0005-0000-0000-000030000000}"/>
    <cellStyle name="40 % – Zvýraznění4" xfId="51" xr:uid="{00000000-0005-0000-0000-000031000000}"/>
    <cellStyle name="40 % – Zvýraznění5" xfId="52" xr:uid="{00000000-0005-0000-0000-000032000000}"/>
    <cellStyle name="40 % – Zvýraznění6" xfId="53" xr:uid="{00000000-0005-0000-0000-000033000000}"/>
    <cellStyle name="60 % – Zvýraznění1" xfId="54" xr:uid="{00000000-0005-0000-0000-000034000000}"/>
    <cellStyle name="60 % – Zvýraznění2" xfId="55" xr:uid="{00000000-0005-0000-0000-000035000000}"/>
    <cellStyle name="60 % – Zvýraznění3" xfId="56" xr:uid="{00000000-0005-0000-0000-000036000000}"/>
    <cellStyle name="60 % – Zvýraznění4" xfId="57" xr:uid="{00000000-0005-0000-0000-000037000000}"/>
    <cellStyle name="60 % – Zvýraznění5" xfId="58" xr:uid="{00000000-0005-0000-0000-000038000000}"/>
    <cellStyle name="60 % – Zvýraznění6" xfId="59" xr:uid="{00000000-0005-0000-0000-000039000000}"/>
    <cellStyle name="Celkem" xfId="60" builtinId="25" customBuiltin="1"/>
    <cellStyle name="Chybně" xfId="61" xr:uid="{00000000-0005-0000-0000-00003B000000}"/>
    <cellStyle name="Kontrolní buňka" xfId="62" builtinId="23" customBuiltin="1"/>
    <cellStyle name="Nadpis 1" xfId="63" builtinId="16" customBuiltin="1"/>
    <cellStyle name="Nadpis 2" xfId="64" builtinId="17" customBuiltin="1"/>
    <cellStyle name="Nadpis 3" xfId="65" builtinId="18" customBuiltin="1"/>
    <cellStyle name="Nadpis 4" xfId="66" builtinId="19" customBuiltin="1"/>
    <cellStyle name="Název" xfId="67" builtinId="15" customBuiltin="1"/>
    <cellStyle name="Neutrální" xfId="68" builtinId="28" customBuiltin="1"/>
    <cellStyle name="Normální" xfId="0" builtinId="0"/>
    <cellStyle name="normální 2" xfId="69" xr:uid="{00000000-0005-0000-0000-000044000000}"/>
    <cellStyle name="normální_DPS D. Lomná rozpočet aktual verze" xfId="70" xr:uid="{00000000-0005-0000-0000-000045000000}"/>
    <cellStyle name="normální_FM_azyl_dum_rozpocet_I EXPED" xfId="71" xr:uid="{00000000-0005-0000-0000-000046000000}"/>
    <cellStyle name="normální_reko BD 511 na Palackého - rozpočet" xfId="72" xr:uid="{00000000-0005-0000-0000-000047000000}"/>
    <cellStyle name="normální_reko BD 511 na Palackého - rozpočet 2" xfId="73" xr:uid="{00000000-0005-0000-0000-000048000000}"/>
    <cellStyle name="normální_ROZPOCET 1 SILNOPROUD 05_2014" xfId="74" xr:uid="{00000000-0005-0000-0000-000049000000}"/>
    <cellStyle name="normální_rozpocet CT BD Hlavní reko HDV 10 2017" xfId="75" xr:uid="{00000000-0005-0000-0000-00004A000000}"/>
    <cellStyle name="normální_SO01_01 ROZP exped _04_2016_2ETAPA" xfId="76" xr:uid="{00000000-0005-0000-0000-00004B000000}"/>
    <cellStyle name="normální_VO LidickA_07_2006_rozpocet DSP" xfId="77" xr:uid="{00000000-0005-0000-0000-00004C000000}"/>
    <cellStyle name="Poznámka" xfId="78" builtinId="10" customBuiltin="1"/>
    <cellStyle name="Propojená buňka" xfId="79" builtinId="24" customBuiltin="1"/>
    <cellStyle name="Správně" xfId="80" builtinId="26" customBuiltin="1"/>
    <cellStyle name="Styl 1" xfId="1" xr:uid="{00000000-0005-0000-0000-000050000000}"/>
    <cellStyle name="Styl 1_H Lomná_reko střechy Kostel ROZPOČET" xfId="81" xr:uid="{00000000-0005-0000-0000-000051000000}"/>
    <cellStyle name="Text upozornění" xfId="82" builtinId="11" customBuiltin="1"/>
    <cellStyle name="Vstup" xfId="83" builtinId="20" customBuiltin="1"/>
    <cellStyle name="Výpočet" xfId="84" builtinId="22" customBuiltin="1"/>
    <cellStyle name="Výstup" xfId="85" builtinId="21" customBuiltin="1"/>
    <cellStyle name="Vysvětlující text" xfId="86" builtinId="53" customBuiltin="1"/>
    <cellStyle name="Zvýraznění 1" xfId="87" builtinId="29" customBuiltin="1"/>
    <cellStyle name="Zvýraznění 2" xfId="88" builtinId="33" customBuiltin="1"/>
    <cellStyle name="Zvýraznění 3" xfId="89" builtinId="37" customBuiltin="1"/>
    <cellStyle name="Zvýraznění 4" xfId="90" builtinId="41" customBuiltin="1"/>
    <cellStyle name="Zvýraznění 5" xfId="91" builtinId="45" customBuiltin="1"/>
    <cellStyle name="Zvýraznění 6" xfId="9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rel\data%20(d)\Dokumenty\B-Projekce%20elektro%20aktual\A_rekonstrukce%20panelov&#253;ch%20dom&#367;\&#268;T%20Poln&#237;%2022_05_2007\Cenov&#253;%20rozpo&#269;et%20SBD%20T&#283;&#353;&#237;&#328;an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 netto cen"/>
      <sheetName val="Byt - typ 1."/>
      <sheetName val="Byt - typ 2."/>
      <sheetName val="Byt . typ 3."/>
      <sheetName val="Byt - typ 4."/>
      <sheetName val="Technické informace"/>
    </sheetNames>
    <sheetDataSet>
      <sheetData sheetId="0">
        <row r="7">
          <cell r="B7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2"/>
  <sheetViews>
    <sheetView tabSelected="1" topLeftCell="A58" zoomScale="115" workbookViewId="0">
      <selection activeCell="G15" sqref="G15"/>
    </sheetView>
  </sheetViews>
  <sheetFormatPr defaultRowHeight="12.75" x14ac:dyDescent="0.2"/>
  <cols>
    <col min="1" max="1" width="4.85546875" customWidth="1"/>
    <col min="2" max="2" width="4.5703125" style="1" customWidth="1"/>
    <col min="3" max="3" width="54.42578125" style="1" customWidth="1"/>
    <col min="4" max="4" width="3.5703125" style="2" customWidth="1"/>
    <col min="5" max="5" width="6.140625" style="3" customWidth="1"/>
    <col min="6" max="6" width="9.42578125" style="59" bestFit="1" customWidth="1"/>
    <col min="7" max="7" width="9.140625" style="59"/>
    <col min="8" max="8" width="9.42578125" style="59" bestFit="1" customWidth="1"/>
    <col min="9" max="9" width="9.140625" style="59"/>
    <col min="10" max="10" width="5.7109375" style="4" customWidth="1"/>
    <col min="11" max="11" width="3.7109375" style="4" customWidth="1"/>
    <col min="12" max="12" width="22.42578125" style="4" customWidth="1"/>
    <col min="13" max="13" width="5.85546875" customWidth="1"/>
    <col min="14" max="15" width="6.140625" customWidth="1"/>
    <col min="16" max="16" width="6" customWidth="1"/>
  </cols>
  <sheetData>
    <row r="1" spans="1:12" x14ac:dyDescent="0.2">
      <c r="A1" s="4"/>
      <c r="B1" s="60"/>
      <c r="C1" s="61" t="s">
        <v>77</v>
      </c>
      <c r="D1" s="62"/>
      <c r="E1" s="5"/>
      <c r="F1" s="52"/>
      <c r="G1" s="52"/>
      <c r="H1" s="52"/>
      <c r="I1" s="52"/>
    </row>
    <row r="2" spans="1:12" x14ac:dyDescent="0.2">
      <c r="A2" s="4"/>
      <c r="B2" s="60"/>
      <c r="C2" s="61" t="s">
        <v>80</v>
      </c>
      <c r="D2" s="62"/>
      <c r="E2" s="5"/>
      <c r="F2" s="52"/>
      <c r="G2" s="52"/>
      <c r="H2" s="52"/>
      <c r="I2" s="52"/>
    </row>
    <row r="3" spans="1:12" x14ac:dyDescent="0.2">
      <c r="A3" s="4"/>
      <c r="B3" s="60"/>
      <c r="C3" s="63" t="s">
        <v>78</v>
      </c>
      <c r="D3" s="64"/>
      <c r="E3" s="5"/>
      <c r="F3" s="52"/>
      <c r="G3" s="52"/>
      <c r="H3" s="52"/>
      <c r="I3" s="52"/>
    </row>
    <row r="4" spans="1:12" x14ac:dyDescent="0.2">
      <c r="A4" s="4"/>
      <c r="B4" s="60"/>
      <c r="C4" s="63" t="s">
        <v>79</v>
      </c>
      <c r="D4" s="64"/>
      <c r="E4" s="5"/>
      <c r="F4" s="52"/>
      <c r="G4" s="52"/>
      <c r="H4" s="52"/>
      <c r="I4" s="52"/>
    </row>
    <row r="5" spans="1:12" x14ac:dyDescent="0.2">
      <c r="A5" s="4"/>
      <c r="B5" s="60"/>
      <c r="C5" s="63" t="s">
        <v>53</v>
      </c>
      <c r="D5" s="64"/>
      <c r="E5" s="5"/>
      <c r="F5" s="52"/>
      <c r="G5" s="52"/>
      <c r="H5" s="52"/>
      <c r="I5" s="52"/>
    </row>
    <row r="6" spans="1:12" x14ac:dyDescent="0.2">
      <c r="A6" s="4"/>
      <c r="B6" s="60"/>
      <c r="C6" s="63" t="s">
        <v>42</v>
      </c>
      <c r="D6" s="64"/>
      <c r="E6" s="5"/>
      <c r="F6" s="52"/>
      <c r="G6" s="52"/>
      <c r="H6" s="52"/>
      <c r="I6" s="52"/>
    </row>
    <row r="7" spans="1:12" x14ac:dyDescent="0.2">
      <c r="A7" s="4"/>
      <c r="B7" s="60"/>
      <c r="C7" s="63" t="s">
        <v>43</v>
      </c>
      <c r="D7" s="64"/>
      <c r="E7" s="5"/>
      <c r="F7" s="52"/>
      <c r="G7" s="52"/>
      <c r="H7" s="52"/>
      <c r="I7" s="52"/>
    </row>
    <row r="8" spans="1:12" x14ac:dyDescent="0.2">
      <c r="A8" s="4"/>
      <c r="B8" s="60"/>
      <c r="C8" s="63" t="s">
        <v>55</v>
      </c>
      <c r="D8" s="64"/>
      <c r="E8" s="5"/>
      <c r="F8" s="52"/>
      <c r="G8" s="52"/>
      <c r="H8" s="52"/>
      <c r="I8" s="52"/>
    </row>
    <row r="9" spans="1:12" x14ac:dyDescent="0.2">
      <c r="A9" s="4"/>
      <c r="B9" s="60"/>
      <c r="C9" s="63" t="s">
        <v>54</v>
      </c>
      <c r="D9" s="64"/>
      <c r="E9" s="5"/>
      <c r="F9" s="52"/>
      <c r="G9" s="52"/>
      <c r="H9" s="52"/>
      <c r="I9" s="52"/>
    </row>
    <row r="10" spans="1:12" x14ac:dyDescent="0.2">
      <c r="A10" s="4"/>
      <c r="B10" s="60"/>
      <c r="C10" s="63"/>
      <c r="D10" s="64"/>
      <c r="E10" s="5"/>
      <c r="F10" s="52"/>
      <c r="G10" s="52"/>
      <c r="H10" s="52"/>
      <c r="I10" s="52"/>
    </row>
    <row r="11" spans="1:12" ht="12.4" customHeight="1" x14ac:dyDescent="0.2">
      <c r="A11" s="1"/>
      <c r="B11" s="6"/>
      <c r="C11" s="47" t="s">
        <v>17</v>
      </c>
      <c r="D11" s="46"/>
      <c r="E11" s="9"/>
      <c r="F11" s="53"/>
      <c r="G11" s="53"/>
      <c r="H11" s="53"/>
      <c r="I11" s="53"/>
      <c r="J11" s="76"/>
      <c r="K11" s="77"/>
      <c r="L11" s="78"/>
    </row>
    <row r="12" spans="1:12" ht="12.4" customHeight="1" x14ac:dyDescent="0.2">
      <c r="A12" s="1"/>
      <c r="B12" s="6">
        <v>1</v>
      </c>
      <c r="C12" s="31" t="s">
        <v>1</v>
      </c>
      <c r="D12" s="46"/>
      <c r="E12" s="9"/>
      <c r="F12" s="53">
        <f>G61</f>
        <v>0</v>
      </c>
      <c r="G12" s="53"/>
      <c r="H12" s="53"/>
      <c r="I12" s="53"/>
      <c r="J12" s="76"/>
      <c r="K12" s="77"/>
      <c r="L12" s="78"/>
    </row>
    <row r="13" spans="1:12" ht="12.4" customHeight="1" x14ac:dyDescent="0.2">
      <c r="A13" s="1"/>
      <c r="B13" s="6">
        <v>2</v>
      </c>
      <c r="C13" s="31" t="s">
        <v>2</v>
      </c>
      <c r="D13" s="46"/>
      <c r="E13" s="9"/>
      <c r="F13" s="53">
        <f>F12*0.036</f>
        <v>0</v>
      </c>
      <c r="G13" s="53"/>
      <c r="H13" s="53"/>
      <c r="I13" s="53"/>
      <c r="J13" s="76"/>
      <c r="K13" s="77"/>
      <c r="L13" s="78"/>
    </row>
    <row r="14" spans="1:12" ht="12.4" customHeight="1" x14ac:dyDescent="0.2">
      <c r="A14" s="1"/>
      <c r="B14" s="6">
        <v>3</v>
      </c>
      <c r="C14" s="31" t="s">
        <v>3</v>
      </c>
      <c r="D14" s="46"/>
      <c r="E14" s="9"/>
      <c r="F14" s="53">
        <f>F12*0.01</f>
        <v>0</v>
      </c>
      <c r="G14" s="53"/>
      <c r="H14" s="53"/>
      <c r="I14" s="53"/>
      <c r="J14" s="76"/>
      <c r="K14" s="77"/>
      <c r="L14" s="78"/>
    </row>
    <row r="15" spans="1:12" ht="12.4" customHeight="1" x14ac:dyDescent="0.2">
      <c r="A15" s="1"/>
      <c r="B15" s="6">
        <v>4</v>
      </c>
      <c r="C15" s="31" t="s">
        <v>4</v>
      </c>
      <c r="D15" s="46"/>
      <c r="E15" s="9"/>
      <c r="F15" s="53"/>
      <c r="G15" s="53"/>
      <c r="H15" s="59">
        <f>I61</f>
        <v>0</v>
      </c>
      <c r="I15" s="53"/>
      <c r="J15" s="76"/>
      <c r="K15" s="77"/>
      <c r="L15" s="78"/>
    </row>
    <row r="16" spans="1:12" ht="12.4" customHeight="1" x14ac:dyDescent="0.2">
      <c r="A16" s="1"/>
      <c r="B16" s="6">
        <v>5</v>
      </c>
      <c r="C16" s="31" t="s">
        <v>37</v>
      </c>
      <c r="D16" s="46"/>
      <c r="E16" s="9"/>
      <c r="F16" s="53"/>
      <c r="G16" s="53"/>
      <c r="H16" s="53">
        <f>H15*0.036</f>
        <v>0</v>
      </c>
      <c r="I16" s="53"/>
      <c r="J16" s="76"/>
      <c r="K16" s="77"/>
      <c r="L16" s="78"/>
    </row>
    <row r="17" spans="1:12" ht="12.4" customHeight="1" x14ac:dyDescent="0.2">
      <c r="A17" s="1"/>
      <c r="B17" s="6">
        <v>6</v>
      </c>
      <c r="C17" s="31" t="s">
        <v>5</v>
      </c>
      <c r="D17" s="46"/>
      <c r="E17" s="9"/>
      <c r="F17" s="53">
        <f>SUM(F12:F16)</f>
        <v>0</v>
      </c>
      <c r="G17" s="53"/>
      <c r="H17" s="53">
        <f>SUM(H15:H16)</f>
        <v>0</v>
      </c>
      <c r="I17" s="53"/>
      <c r="J17" s="76"/>
      <c r="K17" s="77"/>
      <c r="L17" s="78"/>
    </row>
    <row r="18" spans="1:12" ht="12.4" customHeight="1" x14ac:dyDescent="0.2">
      <c r="A18" s="1"/>
      <c r="B18" s="6">
        <v>7</v>
      </c>
      <c r="C18" s="31" t="s">
        <v>22</v>
      </c>
      <c r="D18" s="46"/>
      <c r="E18" s="9"/>
      <c r="F18" s="53"/>
      <c r="G18" s="53"/>
      <c r="H18" s="53">
        <v>0</v>
      </c>
      <c r="I18" s="53"/>
      <c r="J18" s="76"/>
      <c r="K18" s="77"/>
      <c r="L18" s="78"/>
    </row>
    <row r="19" spans="1:12" ht="12.4" customHeight="1" x14ac:dyDescent="0.2">
      <c r="A19" s="1"/>
      <c r="B19" s="6">
        <v>8</v>
      </c>
      <c r="C19" s="31" t="s">
        <v>6</v>
      </c>
      <c r="D19" s="46"/>
      <c r="E19" s="9"/>
      <c r="F19" s="53"/>
      <c r="G19" s="53"/>
      <c r="H19" s="53">
        <f>I70</f>
        <v>0</v>
      </c>
      <c r="I19" s="53"/>
      <c r="J19" s="76"/>
      <c r="K19" s="77"/>
      <c r="L19" s="78"/>
    </row>
    <row r="20" spans="1:12" ht="12.4" customHeight="1" x14ac:dyDescent="0.2">
      <c r="A20" s="1"/>
      <c r="B20" s="6">
        <v>9</v>
      </c>
      <c r="C20" s="31" t="s">
        <v>7</v>
      </c>
      <c r="D20" s="46"/>
      <c r="E20" s="9"/>
      <c r="F20" s="53"/>
      <c r="G20" s="53"/>
      <c r="H20" s="53">
        <f>F17+H17+H19+H18</f>
        <v>0</v>
      </c>
      <c r="I20" s="53"/>
      <c r="J20" s="76"/>
      <c r="K20" s="77"/>
      <c r="L20" s="78"/>
    </row>
    <row r="21" spans="1:12" ht="12.4" customHeight="1" thickBot="1" x14ac:dyDescent="0.25">
      <c r="A21" s="1"/>
      <c r="B21" s="6">
        <v>10</v>
      </c>
      <c r="C21" s="93" t="s">
        <v>68</v>
      </c>
      <c r="D21" s="94"/>
      <c r="E21" s="95"/>
      <c r="F21" s="119"/>
      <c r="G21" s="96"/>
      <c r="H21" s="97">
        <f>H20*0.024</f>
        <v>0</v>
      </c>
      <c r="I21" s="9"/>
      <c r="J21" s="76"/>
      <c r="K21" s="77"/>
      <c r="L21" s="78"/>
    </row>
    <row r="22" spans="1:12" ht="12.4" customHeight="1" thickBot="1" x14ac:dyDescent="0.25">
      <c r="A22" s="1"/>
      <c r="B22" s="6">
        <v>11</v>
      </c>
      <c r="C22" s="31" t="s">
        <v>56</v>
      </c>
      <c r="D22" s="46"/>
      <c r="E22" s="118"/>
      <c r="F22" s="125">
        <f>H20+H21</f>
        <v>0</v>
      </c>
      <c r="G22" s="128" t="s">
        <v>99</v>
      </c>
      <c r="H22" s="53"/>
      <c r="I22" s="53"/>
      <c r="J22" s="76"/>
      <c r="K22" s="77"/>
      <c r="L22" s="78"/>
    </row>
    <row r="23" spans="1:12" ht="12.4" customHeight="1" x14ac:dyDescent="0.2">
      <c r="A23" s="1"/>
      <c r="B23" s="6">
        <v>12</v>
      </c>
      <c r="C23" s="31" t="s">
        <v>57</v>
      </c>
      <c r="D23" s="46"/>
      <c r="E23" s="9"/>
      <c r="F23" s="120">
        <f>F22*0.21</f>
        <v>0</v>
      </c>
      <c r="G23" s="53"/>
      <c r="H23" s="53"/>
      <c r="I23" s="53"/>
      <c r="J23" s="76"/>
      <c r="K23" s="77"/>
      <c r="L23" s="78"/>
    </row>
    <row r="24" spans="1:12" ht="12.4" customHeight="1" x14ac:dyDescent="0.2">
      <c r="A24" s="1"/>
      <c r="B24" s="6">
        <v>13</v>
      </c>
      <c r="C24" s="31" t="s">
        <v>16</v>
      </c>
      <c r="D24" s="46"/>
      <c r="E24" s="9"/>
      <c r="F24" s="53"/>
      <c r="G24" s="53"/>
      <c r="H24" s="53">
        <f>F22+F23</f>
        <v>0</v>
      </c>
      <c r="I24" s="53"/>
      <c r="J24" s="76"/>
      <c r="K24" s="77"/>
      <c r="L24" s="78"/>
    </row>
    <row r="25" spans="1:12" ht="12.4" customHeight="1" x14ac:dyDescent="0.2">
      <c r="A25" s="1"/>
      <c r="B25" s="6"/>
      <c r="C25" s="31" t="s">
        <v>18</v>
      </c>
      <c r="D25" s="46"/>
      <c r="E25" s="9"/>
      <c r="F25" s="53"/>
      <c r="G25" s="53"/>
      <c r="H25" s="53"/>
      <c r="I25" s="53"/>
      <c r="J25" s="76"/>
      <c r="K25" s="77"/>
      <c r="L25" s="78"/>
    </row>
    <row r="26" spans="1:12" ht="12.4" customHeight="1" x14ac:dyDescent="0.2">
      <c r="A26" s="1"/>
      <c r="B26" s="6"/>
      <c r="C26" s="31" t="s">
        <v>19</v>
      </c>
      <c r="D26" s="46"/>
      <c r="E26" s="9"/>
      <c r="F26" s="53"/>
      <c r="G26" s="53"/>
      <c r="H26" s="53"/>
      <c r="I26" s="53"/>
      <c r="J26" s="76"/>
      <c r="K26" s="77"/>
      <c r="L26" s="78"/>
    </row>
    <row r="27" spans="1:12" ht="12.4" customHeight="1" x14ac:dyDescent="0.2">
      <c r="A27" s="4"/>
      <c r="B27" s="100"/>
      <c r="C27" s="100"/>
      <c r="D27" s="101"/>
      <c r="E27" s="102"/>
      <c r="F27" s="103"/>
      <c r="G27" s="103" t="s">
        <v>23</v>
      </c>
      <c r="H27" s="103"/>
      <c r="I27" s="103"/>
      <c r="J27" s="116"/>
      <c r="K27" s="77"/>
      <c r="L27" s="78"/>
    </row>
    <row r="28" spans="1:12" ht="12.4" customHeight="1" x14ac:dyDescent="0.2">
      <c r="A28" s="4"/>
      <c r="B28" s="104" t="s">
        <v>8</v>
      </c>
      <c r="C28" s="105" t="s">
        <v>9</v>
      </c>
      <c r="D28" s="104" t="s">
        <v>10</v>
      </c>
      <c r="E28" s="106" t="s">
        <v>24</v>
      </c>
      <c r="F28" s="107" t="s">
        <v>25</v>
      </c>
      <c r="G28" s="107"/>
      <c r="H28" s="107" t="s">
        <v>26</v>
      </c>
      <c r="I28" s="107"/>
      <c r="J28" s="79"/>
      <c r="K28" s="80"/>
      <c r="L28" s="98" t="s">
        <v>63</v>
      </c>
    </row>
    <row r="29" spans="1:12" ht="12.4" customHeight="1" x14ac:dyDescent="0.2">
      <c r="A29" s="4"/>
      <c r="B29" s="48"/>
      <c r="C29" s="32" t="s">
        <v>60</v>
      </c>
      <c r="D29" s="49"/>
      <c r="E29" s="50"/>
      <c r="F29" s="65" t="s">
        <v>27</v>
      </c>
      <c r="G29" s="65" t="s">
        <v>28</v>
      </c>
      <c r="H29" s="65" t="s">
        <v>29</v>
      </c>
      <c r="I29" s="65" t="s">
        <v>28</v>
      </c>
      <c r="J29" s="81"/>
      <c r="K29" s="82"/>
      <c r="L29" s="99" t="s">
        <v>64</v>
      </c>
    </row>
    <row r="30" spans="1:12" ht="12.4" customHeight="1" x14ac:dyDescent="0.2">
      <c r="A30" s="4"/>
      <c r="B30" s="48"/>
      <c r="C30" s="66" t="s">
        <v>52</v>
      </c>
      <c r="D30" s="49"/>
      <c r="E30" s="50"/>
      <c r="F30" s="65"/>
      <c r="G30" s="65"/>
      <c r="H30" s="65"/>
      <c r="I30" s="65"/>
      <c r="J30" s="81"/>
      <c r="K30" s="82"/>
      <c r="L30" s="99" t="s">
        <v>65</v>
      </c>
    </row>
    <row r="31" spans="1:12" ht="12.4" customHeight="1" x14ac:dyDescent="0.2">
      <c r="A31" s="4"/>
      <c r="B31" s="48"/>
      <c r="C31" s="67" t="s">
        <v>75</v>
      </c>
      <c r="D31" s="49"/>
      <c r="E31" s="50"/>
      <c r="F31" s="65"/>
      <c r="G31" s="65"/>
      <c r="H31" s="65"/>
      <c r="I31" s="65"/>
      <c r="J31" s="76"/>
      <c r="K31" s="77"/>
      <c r="L31" s="99" t="s">
        <v>66</v>
      </c>
    </row>
    <row r="32" spans="1:12" s="4" customFormat="1" ht="12.4" customHeight="1" x14ac:dyDescent="0.2">
      <c r="B32" s="6">
        <v>1</v>
      </c>
      <c r="C32" s="109" t="s">
        <v>83</v>
      </c>
      <c r="D32" s="6" t="s">
        <v>11</v>
      </c>
      <c r="E32" s="8">
        <v>1</v>
      </c>
      <c r="F32" s="126">
        <f>H80</f>
        <v>0</v>
      </c>
      <c r="G32" s="53">
        <f t="shared" ref="G32:G47" si="0">F32*E32</f>
        <v>0</v>
      </c>
      <c r="H32" s="121">
        <v>0</v>
      </c>
      <c r="I32" s="53">
        <f>E32*H32</f>
        <v>0</v>
      </c>
      <c r="J32" s="83">
        <f t="shared" ref="J32:J47" si="1">E32</f>
        <v>1</v>
      </c>
      <c r="K32" s="84" t="str">
        <f t="shared" ref="K32:K47" si="2">D32</f>
        <v>ks</v>
      </c>
      <c r="L32" s="85" t="s">
        <v>85</v>
      </c>
    </row>
    <row r="33" spans="2:12" s="4" customFormat="1" ht="12.4" customHeight="1" x14ac:dyDescent="0.2">
      <c r="B33" s="6">
        <v>2</v>
      </c>
      <c r="C33" s="109" t="s">
        <v>84</v>
      </c>
      <c r="D33" s="6" t="s">
        <v>11</v>
      </c>
      <c r="E33" s="8">
        <v>1</v>
      </c>
      <c r="F33" s="126">
        <f>H87</f>
        <v>0</v>
      </c>
      <c r="G33" s="53">
        <f t="shared" si="0"/>
        <v>0</v>
      </c>
      <c r="H33" s="121">
        <v>0</v>
      </c>
      <c r="I33" s="53">
        <f>E33*H33</f>
        <v>0</v>
      </c>
      <c r="J33" s="83">
        <f t="shared" si="1"/>
        <v>1</v>
      </c>
      <c r="K33" s="84" t="str">
        <f t="shared" si="2"/>
        <v>ks</v>
      </c>
      <c r="L33" s="85" t="s">
        <v>85</v>
      </c>
    </row>
    <row r="34" spans="2:12" s="4" customFormat="1" ht="12.4" customHeight="1" x14ac:dyDescent="0.2">
      <c r="B34" s="6">
        <v>3</v>
      </c>
      <c r="C34" s="10" t="s">
        <v>59</v>
      </c>
      <c r="D34" s="11" t="s">
        <v>0</v>
      </c>
      <c r="E34" s="12">
        <v>53</v>
      </c>
      <c r="F34" s="122">
        <v>0</v>
      </c>
      <c r="G34" s="53">
        <f t="shared" si="0"/>
        <v>0</v>
      </c>
      <c r="H34" s="121">
        <v>0</v>
      </c>
      <c r="I34" s="54">
        <f>H34*E34</f>
        <v>0</v>
      </c>
      <c r="J34" s="83">
        <f t="shared" si="1"/>
        <v>53</v>
      </c>
      <c r="K34" s="84" t="str">
        <f t="shared" si="2"/>
        <v>m</v>
      </c>
      <c r="L34" s="85" t="s">
        <v>89</v>
      </c>
    </row>
    <row r="35" spans="2:12" s="4" customFormat="1" ht="12.4" customHeight="1" x14ac:dyDescent="0.2">
      <c r="B35" s="6">
        <v>4</v>
      </c>
      <c r="C35" s="10" t="s">
        <v>35</v>
      </c>
      <c r="D35" s="11" t="s">
        <v>0</v>
      </c>
      <c r="E35" s="12">
        <v>65</v>
      </c>
      <c r="F35" s="122">
        <v>0</v>
      </c>
      <c r="G35" s="53">
        <f t="shared" si="0"/>
        <v>0</v>
      </c>
      <c r="H35" s="121">
        <v>0</v>
      </c>
      <c r="I35" s="54">
        <f>H35*E35</f>
        <v>0</v>
      </c>
      <c r="J35" s="83">
        <f t="shared" si="1"/>
        <v>65</v>
      </c>
      <c r="K35" s="84" t="str">
        <f t="shared" si="2"/>
        <v>m</v>
      </c>
      <c r="L35" s="85" t="s">
        <v>89</v>
      </c>
    </row>
    <row r="36" spans="2:12" s="4" customFormat="1" ht="12.4" customHeight="1" x14ac:dyDescent="0.2">
      <c r="B36" s="6">
        <v>5</v>
      </c>
      <c r="C36" s="10" t="s">
        <v>39</v>
      </c>
      <c r="D36" s="11" t="s">
        <v>0</v>
      </c>
      <c r="E36" s="12">
        <v>193</v>
      </c>
      <c r="F36" s="122">
        <v>0</v>
      </c>
      <c r="G36" s="53">
        <f t="shared" si="0"/>
        <v>0</v>
      </c>
      <c r="H36" s="121">
        <v>0</v>
      </c>
      <c r="I36" s="54">
        <f>H36*E36</f>
        <v>0</v>
      </c>
      <c r="J36" s="83">
        <f t="shared" si="1"/>
        <v>193</v>
      </c>
      <c r="K36" s="84" t="str">
        <f t="shared" si="2"/>
        <v>m</v>
      </c>
      <c r="L36" s="85" t="s">
        <v>89</v>
      </c>
    </row>
    <row r="37" spans="2:12" s="4" customFormat="1" ht="12.4" customHeight="1" x14ac:dyDescent="0.2">
      <c r="B37" s="6">
        <v>6</v>
      </c>
      <c r="C37" s="7" t="s">
        <v>40</v>
      </c>
      <c r="D37" s="11" t="s">
        <v>0</v>
      </c>
      <c r="E37" s="12">
        <v>36</v>
      </c>
      <c r="F37" s="122">
        <v>0</v>
      </c>
      <c r="G37" s="53">
        <f t="shared" si="0"/>
        <v>0</v>
      </c>
      <c r="H37" s="121">
        <v>0</v>
      </c>
      <c r="I37" s="54">
        <f>H37*E37</f>
        <v>0</v>
      </c>
      <c r="J37" s="83">
        <f t="shared" si="1"/>
        <v>36</v>
      </c>
      <c r="K37" s="84" t="str">
        <f t="shared" si="2"/>
        <v>m</v>
      </c>
      <c r="L37" s="85" t="s">
        <v>89</v>
      </c>
    </row>
    <row r="38" spans="2:12" s="4" customFormat="1" ht="12.4" customHeight="1" x14ac:dyDescent="0.2">
      <c r="B38" s="6">
        <v>7</v>
      </c>
      <c r="C38" s="7" t="s">
        <v>41</v>
      </c>
      <c r="D38" s="11" t="s">
        <v>0</v>
      </c>
      <c r="E38" s="12">
        <v>14</v>
      </c>
      <c r="F38" s="122">
        <v>0</v>
      </c>
      <c r="G38" s="53">
        <f t="shared" si="0"/>
        <v>0</v>
      </c>
      <c r="H38" s="121">
        <v>0</v>
      </c>
      <c r="I38" s="54">
        <f>H38*E38</f>
        <v>0</v>
      </c>
      <c r="J38" s="83">
        <f t="shared" si="1"/>
        <v>14</v>
      </c>
      <c r="K38" s="84" t="str">
        <f t="shared" si="2"/>
        <v>m</v>
      </c>
      <c r="L38" s="85" t="s">
        <v>89</v>
      </c>
    </row>
    <row r="39" spans="2:12" s="4" customFormat="1" ht="12.4" customHeight="1" x14ac:dyDescent="0.2">
      <c r="B39" s="6">
        <v>8</v>
      </c>
      <c r="C39" s="14" t="s">
        <v>70</v>
      </c>
      <c r="D39" s="15" t="s">
        <v>0</v>
      </c>
      <c r="E39" s="16">
        <v>8</v>
      </c>
      <c r="F39" s="122">
        <v>0</v>
      </c>
      <c r="G39" s="45">
        <f t="shared" si="0"/>
        <v>0</v>
      </c>
      <c r="H39" s="121">
        <v>0</v>
      </c>
      <c r="I39" s="45">
        <f>E39*H39</f>
        <v>0</v>
      </c>
      <c r="J39" s="83">
        <f t="shared" si="1"/>
        <v>8</v>
      </c>
      <c r="K39" s="84" t="str">
        <f t="shared" si="2"/>
        <v>m</v>
      </c>
      <c r="L39" s="85" t="s">
        <v>89</v>
      </c>
    </row>
    <row r="40" spans="2:12" s="4" customFormat="1" ht="12.4" customHeight="1" x14ac:dyDescent="0.2">
      <c r="B40" s="6">
        <v>9</v>
      </c>
      <c r="C40" s="14" t="s">
        <v>71</v>
      </c>
      <c r="D40" s="15" t="s">
        <v>0</v>
      </c>
      <c r="E40" s="16">
        <v>177</v>
      </c>
      <c r="F40" s="122">
        <v>0</v>
      </c>
      <c r="G40" s="45">
        <f t="shared" si="0"/>
        <v>0</v>
      </c>
      <c r="H40" s="121">
        <v>0</v>
      </c>
      <c r="I40" s="45">
        <f>E40*H40</f>
        <v>0</v>
      </c>
      <c r="J40" s="83">
        <f t="shared" si="1"/>
        <v>177</v>
      </c>
      <c r="K40" s="84" t="str">
        <f t="shared" si="2"/>
        <v>m</v>
      </c>
      <c r="L40" s="85" t="s">
        <v>89</v>
      </c>
    </row>
    <row r="41" spans="2:12" s="4" customFormat="1" ht="12.4" customHeight="1" x14ac:dyDescent="0.2">
      <c r="B41" s="6">
        <v>10</v>
      </c>
      <c r="C41" s="28" t="s">
        <v>62</v>
      </c>
      <c r="D41" s="29" t="s">
        <v>0</v>
      </c>
      <c r="E41" s="30">
        <v>12</v>
      </c>
      <c r="F41" s="122">
        <v>0</v>
      </c>
      <c r="G41" s="53">
        <f t="shared" si="0"/>
        <v>0</v>
      </c>
      <c r="H41" s="121">
        <v>0</v>
      </c>
      <c r="I41" s="69">
        <f>H41*E41</f>
        <v>0</v>
      </c>
      <c r="J41" s="83">
        <f t="shared" si="1"/>
        <v>12</v>
      </c>
      <c r="K41" s="84" t="str">
        <f t="shared" si="2"/>
        <v>m</v>
      </c>
      <c r="L41" s="85" t="s">
        <v>89</v>
      </c>
    </row>
    <row r="42" spans="2:12" s="4" customFormat="1" ht="12.4" customHeight="1" x14ac:dyDescent="0.2">
      <c r="B42" s="6">
        <v>11</v>
      </c>
      <c r="C42" s="17" t="s">
        <v>96</v>
      </c>
      <c r="D42" s="11" t="s">
        <v>11</v>
      </c>
      <c r="E42" s="12">
        <v>23</v>
      </c>
      <c r="F42" s="122">
        <v>0</v>
      </c>
      <c r="G42" s="70">
        <f t="shared" si="0"/>
        <v>0</v>
      </c>
      <c r="H42" s="121">
        <v>0</v>
      </c>
      <c r="I42" s="71">
        <f>E42*H42</f>
        <v>0</v>
      </c>
      <c r="J42" s="83">
        <f t="shared" si="1"/>
        <v>23</v>
      </c>
      <c r="K42" s="84" t="str">
        <f t="shared" si="2"/>
        <v>ks</v>
      </c>
      <c r="L42" s="85" t="s">
        <v>89</v>
      </c>
    </row>
    <row r="43" spans="2:12" s="4" customFormat="1" ht="12.4" customHeight="1" x14ac:dyDescent="0.2">
      <c r="B43" s="6">
        <v>12</v>
      </c>
      <c r="C43" s="17" t="s">
        <v>97</v>
      </c>
      <c r="D43" s="11" t="s">
        <v>11</v>
      </c>
      <c r="E43" s="12">
        <v>84</v>
      </c>
      <c r="F43" s="122">
        <v>0</v>
      </c>
      <c r="G43" s="70">
        <f>F43*E43</f>
        <v>0</v>
      </c>
      <c r="H43" s="121">
        <v>0</v>
      </c>
      <c r="I43" s="71">
        <f>E43*H43</f>
        <v>0</v>
      </c>
      <c r="J43" s="83">
        <f>E43</f>
        <v>84</v>
      </c>
      <c r="K43" s="84" t="str">
        <f>D43</f>
        <v>ks</v>
      </c>
      <c r="L43" s="85" t="s">
        <v>89</v>
      </c>
    </row>
    <row r="44" spans="2:12" s="4" customFormat="1" ht="12.4" customHeight="1" x14ac:dyDescent="0.2">
      <c r="B44" s="6">
        <v>13</v>
      </c>
      <c r="C44" s="17" t="s">
        <v>86</v>
      </c>
      <c r="D44" s="11" t="s">
        <v>11</v>
      </c>
      <c r="E44" s="12">
        <v>15</v>
      </c>
      <c r="F44" s="122">
        <v>0</v>
      </c>
      <c r="G44" s="70">
        <f t="shared" si="0"/>
        <v>0</v>
      </c>
      <c r="H44" s="121">
        <v>0</v>
      </c>
      <c r="I44" s="71">
        <f>E44*H44</f>
        <v>0</v>
      </c>
      <c r="J44" s="83">
        <f t="shared" si="1"/>
        <v>15</v>
      </c>
      <c r="K44" s="84" t="str">
        <f t="shared" si="2"/>
        <v>ks</v>
      </c>
      <c r="L44" s="85" t="s">
        <v>89</v>
      </c>
    </row>
    <row r="45" spans="2:12" s="4" customFormat="1" ht="12.4" customHeight="1" x14ac:dyDescent="0.2">
      <c r="B45" s="6">
        <v>14</v>
      </c>
      <c r="C45" s="87" t="s">
        <v>69</v>
      </c>
      <c r="D45" s="22" t="s">
        <v>11</v>
      </c>
      <c r="E45" s="23">
        <v>7</v>
      </c>
      <c r="F45" s="122">
        <v>0</v>
      </c>
      <c r="G45" s="68">
        <f t="shared" si="0"/>
        <v>0</v>
      </c>
      <c r="H45" s="121">
        <v>0</v>
      </c>
      <c r="I45" s="68">
        <f>E45*H45</f>
        <v>0</v>
      </c>
      <c r="J45" s="83">
        <f t="shared" si="1"/>
        <v>7</v>
      </c>
      <c r="K45" s="84" t="str">
        <f t="shared" si="2"/>
        <v>ks</v>
      </c>
      <c r="L45" s="85" t="s">
        <v>89</v>
      </c>
    </row>
    <row r="46" spans="2:12" s="4" customFormat="1" ht="12.4" customHeight="1" x14ac:dyDescent="0.2">
      <c r="B46" s="6">
        <v>15</v>
      </c>
      <c r="C46" s="88" t="s">
        <v>91</v>
      </c>
      <c r="D46" s="89" t="s">
        <v>11</v>
      </c>
      <c r="E46" s="90">
        <v>7</v>
      </c>
      <c r="F46" s="122">
        <v>0</v>
      </c>
      <c r="G46" s="91">
        <f t="shared" si="0"/>
        <v>0</v>
      </c>
      <c r="H46" s="121">
        <v>0</v>
      </c>
      <c r="I46" s="91">
        <f>H46*E46</f>
        <v>0</v>
      </c>
      <c r="J46" s="83">
        <f t="shared" si="1"/>
        <v>7</v>
      </c>
      <c r="K46" s="84" t="str">
        <f t="shared" si="2"/>
        <v>ks</v>
      </c>
      <c r="L46" s="85" t="s">
        <v>89</v>
      </c>
    </row>
    <row r="47" spans="2:12" s="4" customFormat="1" ht="12.4" customHeight="1" x14ac:dyDescent="0.2">
      <c r="B47" s="6">
        <v>16</v>
      </c>
      <c r="C47" s="18" t="s">
        <v>30</v>
      </c>
      <c r="D47" s="19" t="s">
        <v>11</v>
      </c>
      <c r="E47" s="20">
        <v>46</v>
      </c>
      <c r="F47" s="122">
        <v>0</v>
      </c>
      <c r="G47" s="72">
        <f t="shared" si="0"/>
        <v>0</v>
      </c>
      <c r="H47" s="121">
        <v>0</v>
      </c>
      <c r="I47" s="72">
        <f>E47*H47</f>
        <v>0</v>
      </c>
      <c r="J47" s="83">
        <f t="shared" si="1"/>
        <v>46</v>
      </c>
      <c r="K47" s="84" t="str">
        <f t="shared" si="2"/>
        <v>ks</v>
      </c>
      <c r="L47" s="85" t="s">
        <v>89</v>
      </c>
    </row>
    <row r="48" spans="2:12" s="4" customFormat="1" ht="12.4" customHeight="1" x14ac:dyDescent="0.2">
      <c r="B48" s="6">
        <v>17</v>
      </c>
      <c r="C48" s="18" t="s">
        <v>98</v>
      </c>
      <c r="D48" s="19" t="s">
        <v>11</v>
      </c>
      <c r="E48" s="20">
        <v>84</v>
      </c>
      <c r="F48" s="122">
        <v>0</v>
      </c>
      <c r="G48" s="72">
        <f>F48*E48</f>
        <v>0</v>
      </c>
      <c r="H48" s="121">
        <v>0</v>
      </c>
      <c r="I48" s="72">
        <f>E48*H48</f>
        <v>0</v>
      </c>
      <c r="J48" s="83">
        <f>E48</f>
        <v>84</v>
      </c>
      <c r="K48" s="84" t="str">
        <f>D48</f>
        <v>ks</v>
      </c>
      <c r="L48" s="85" t="s">
        <v>89</v>
      </c>
    </row>
    <row r="49" spans="2:15" s="4" customFormat="1" ht="12.4" customHeight="1" x14ac:dyDescent="0.2">
      <c r="B49" s="6">
        <v>18</v>
      </c>
      <c r="C49" s="21" t="s">
        <v>44</v>
      </c>
      <c r="D49" s="22" t="s">
        <v>11</v>
      </c>
      <c r="E49" s="23">
        <v>1</v>
      </c>
      <c r="F49" s="122">
        <v>0</v>
      </c>
      <c r="G49" s="73">
        <f t="shared" ref="G49:G57" si="3">F49*E49</f>
        <v>0</v>
      </c>
      <c r="H49" s="121">
        <v>0</v>
      </c>
      <c r="I49" s="73">
        <f t="shared" ref="I49:I55" si="4">H49*E49</f>
        <v>0</v>
      </c>
      <c r="J49" s="83">
        <f t="shared" ref="J49:J55" si="5">E49</f>
        <v>1</v>
      </c>
      <c r="K49" s="84" t="str">
        <f t="shared" ref="K49:K55" si="6">D49</f>
        <v>ks</v>
      </c>
      <c r="L49" s="85" t="s">
        <v>89</v>
      </c>
    </row>
    <row r="50" spans="2:15" s="4" customFormat="1" ht="12.4" customHeight="1" x14ac:dyDescent="0.2">
      <c r="B50" s="6">
        <v>19</v>
      </c>
      <c r="C50" s="21" t="s">
        <v>45</v>
      </c>
      <c r="D50" s="22" t="s">
        <v>11</v>
      </c>
      <c r="E50" s="23">
        <v>4</v>
      </c>
      <c r="F50" s="122">
        <v>0</v>
      </c>
      <c r="G50" s="73">
        <f t="shared" si="3"/>
        <v>0</v>
      </c>
      <c r="H50" s="121">
        <v>0</v>
      </c>
      <c r="I50" s="73">
        <f t="shared" si="4"/>
        <v>0</v>
      </c>
      <c r="J50" s="83">
        <f t="shared" si="5"/>
        <v>4</v>
      </c>
      <c r="K50" s="84" t="str">
        <f t="shared" si="6"/>
        <v>ks</v>
      </c>
      <c r="L50" s="85" t="s">
        <v>89</v>
      </c>
    </row>
    <row r="51" spans="2:15" s="4" customFormat="1" ht="12.4" customHeight="1" x14ac:dyDescent="0.2">
      <c r="B51" s="6">
        <v>20</v>
      </c>
      <c r="C51" s="21" t="s">
        <v>46</v>
      </c>
      <c r="D51" s="22" t="s">
        <v>11</v>
      </c>
      <c r="E51" s="23">
        <v>3</v>
      </c>
      <c r="F51" s="122">
        <v>0</v>
      </c>
      <c r="G51" s="73">
        <f t="shared" si="3"/>
        <v>0</v>
      </c>
      <c r="H51" s="121">
        <v>0</v>
      </c>
      <c r="I51" s="73">
        <f t="shared" si="4"/>
        <v>0</v>
      </c>
      <c r="J51" s="83">
        <f t="shared" si="5"/>
        <v>3</v>
      </c>
      <c r="K51" s="84" t="str">
        <f t="shared" si="6"/>
        <v>ks</v>
      </c>
      <c r="L51" s="85" t="s">
        <v>89</v>
      </c>
    </row>
    <row r="52" spans="2:15" s="4" customFormat="1" ht="12.4" customHeight="1" x14ac:dyDescent="0.2">
      <c r="B52" s="6">
        <v>21</v>
      </c>
      <c r="C52" s="7" t="s">
        <v>47</v>
      </c>
      <c r="D52" s="22" t="s">
        <v>11</v>
      </c>
      <c r="E52" s="23">
        <v>3</v>
      </c>
      <c r="F52" s="122">
        <v>0</v>
      </c>
      <c r="G52" s="73">
        <f t="shared" si="3"/>
        <v>0</v>
      </c>
      <c r="H52" s="121">
        <v>0</v>
      </c>
      <c r="I52" s="73">
        <f t="shared" si="4"/>
        <v>0</v>
      </c>
      <c r="J52" s="83">
        <f t="shared" si="5"/>
        <v>3</v>
      </c>
      <c r="K52" s="84" t="str">
        <f t="shared" si="6"/>
        <v>ks</v>
      </c>
      <c r="L52" s="85" t="s">
        <v>89</v>
      </c>
    </row>
    <row r="53" spans="2:15" s="4" customFormat="1" ht="12.4" customHeight="1" x14ac:dyDescent="0.2">
      <c r="B53" s="6">
        <v>22</v>
      </c>
      <c r="C53" s="7" t="s">
        <v>48</v>
      </c>
      <c r="D53" s="22" t="s">
        <v>11</v>
      </c>
      <c r="E53" s="23">
        <v>1</v>
      </c>
      <c r="F53" s="122">
        <v>0</v>
      </c>
      <c r="G53" s="73">
        <f t="shared" si="3"/>
        <v>0</v>
      </c>
      <c r="H53" s="121">
        <v>0</v>
      </c>
      <c r="I53" s="73">
        <f t="shared" si="4"/>
        <v>0</v>
      </c>
      <c r="J53" s="83">
        <f t="shared" si="5"/>
        <v>1</v>
      </c>
      <c r="K53" s="84" t="str">
        <f t="shared" si="6"/>
        <v>ks</v>
      </c>
      <c r="L53" s="85" t="s">
        <v>89</v>
      </c>
    </row>
    <row r="54" spans="2:15" s="4" customFormat="1" ht="12.4" customHeight="1" x14ac:dyDescent="0.2">
      <c r="B54" s="6">
        <v>23</v>
      </c>
      <c r="C54" s="7" t="s">
        <v>49</v>
      </c>
      <c r="D54" s="25" t="s">
        <v>11</v>
      </c>
      <c r="E54" s="26">
        <v>1</v>
      </c>
      <c r="F54" s="122">
        <v>0</v>
      </c>
      <c r="G54" s="74">
        <f t="shared" si="3"/>
        <v>0</v>
      </c>
      <c r="H54" s="121">
        <v>0</v>
      </c>
      <c r="I54" s="74">
        <f t="shared" si="4"/>
        <v>0</v>
      </c>
      <c r="J54" s="83">
        <f t="shared" si="5"/>
        <v>1</v>
      </c>
      <c r="K54" s="84" t="str">
        <f t="shared" si="6"/>
        <v>ks</v>
      </c>
      <c r="L54" s="85" t="s">
        <v>89</v>
      </c>
    </row>
    <row r="55" spans="2:15" s="4" customFormat="1" ht="12.4" customHeight="1" x14ac:dyDescent="0.2">
      <c r="B55" s="6">
        <v>24</v>
      </c>
      <c r="C55" s="7" t="s">
        <v>76</v>
      </c>
      <c r="D55" s="25" t="s">
        <v>11</v>
      </c>
      <c r="E55" s="26">
        <v>9</v>
      </c>
      <c r="F55" s="122">
        <v>0</v>
      </c>
      <c r="G55" s="74">
        <f t="shared" si="3"/>
        <v>0</v>
      </c>
      <c r="H55" s="121">
        <v>0</v>
      </c>
      <c r="I55" s="74">
        <f t="shared" si="4"/>
        <v>0</v>
      </c>
      <c r="J55" s="83">
        <f t="shared" si="5"/>
        <v>9</v>
      </c>
      <c r="K55" s="84" t="str">
        <f t="shared" si="6"/>
        <v>ks</v>
      </c>
      <c r="L55" s="85" t="s">
        <v>89</v>
      </c>
    </row>
    <row r="56" spans="2:15" s="4" customFormat="1" ht="12.4" customHeight="1" x14ac:dyDescent="0.2">
      <c r="B56" s="6">
        <v>25</v>
      </c>
      <c r="C56" s="7" t="s">
        <v>87</v>
      </c>
      <c r="D56" s="6" t="s">
        <v>11</v>
      </c>
      <c r="E56" s="8">
        <v>21</v>
      </c>
      <c r="F56" s="122">
        <v>0</v>
      </c>
      <c r="G56" s="53">
        <f t="shared" si="3"/>
        <v>0</v>
      </c>
      <c r="H56" s="121">
        <v>0</v>
      </c>
      <c r="I56" s="53">
        <f>E56*H56</f>
        <v>0</v>
      </c>
      <c r="J56" s="83">
        <f>E56</f>
        <v>21</v>
      </c>
      <c r="K56" s="84" t="str">
        <f>D56</f>
        <v>ks</v>
      </c>
      <c r="L56" s="85" t="s">
        <v>89</v>
      </c>
    </row>
    <row r="57" spans="2:15" s="4" customFormat="1" ht="12.4" customHeight="1" x14ac:dyDescent="0.2">
      <c r="B57" s="6">
        <v>26</v>
      </c>
      <c r="C57" s="18" t="s">
        <v>50</v>
      </c>
      <c r="D57" s="6" t="s">
        <v>11</v>
      </c>
      <c r="E57" s="27">
        <v>7</v>
      </c>
      <c r="F57" s="122">
        <v>0</v>
      </c>
      <c r="G57" s="53">
        <f t="shared" si="3"/>
        <v>0</v>
      </c>
      <c r="H57" s="121">
        <v>0</v>
      </c>
      <c r="I57" s="53">
        <f>E57*H57</f>
        <v>0</v>
      </c>
      <c r="J57" s="83">
        <f>E57</f>
        <v>7</v>
      </c>
      <c r="K57" s="84" t="str">
        <f>D57</f>
        <v>ks</v>
      </c>
      <c r="L57" s="85" t="s">
        <v>89</v>
      </c>
    </row>
    <row r="58" spans="2:15" s="4" customFormat="1" ht="12.4" customHeight="1" x14ac:dyDescent="0.2">
      <c r="B58" s="6">
        <v>27</v>
      </c>
      <c r="C58" s="7" t="s">
        <v>92</v>
      </c>
      <c r="D58" s="6" t="s">
        <v>11</v>
      </c>
      <c r="E58" s="8">
        <v>4</v>
      </c>
      <c r="F58" s="126"/>
      <c r="G58" s="53">
        <f>F58*E58</f>
        <v>0</v>
      </c>
      <c r="H58" s="121">
        <v>0</v>
      </c>
      <c r="I58" s="53">
        <f>E58*H58</f>
        <v>0</v>
      </c>
      <c r="J58" s="83">
        <f>E58</f>
        <v>4</v>
      </c>
      <c r="K58" s="84" t="str">
        <f>D58</f>
        <v>ks</v>
      </c>
      <c r="L58" s="85" t="s">
        <v>89</v>
      </c>
    </row>
    <row r="59" spans="2:15" s="4" customFormat="1" ht="12.4" customHeight="1" x14ac:dyDescent="0.2">
      <c r="B59" s="6">
        <v>28</v>
      </c>
      <c r="C59" s="7" t="s">
        <v>31</v>
      </c>
      <c r="D59" s="6" t="s">
        <v>11</v>
      </c>
      <c r="E59" s="8">
        <v>2</v>
      </c>
      <c r="F59" s="126"/>
      <c r="G59" s="53">
        <f>E59*F59</f>
        <v>0</v>
      </c>
      <c r="H59" s="121">
        <v>0</v>
      </c>
      <c r="I59" s="53">
        <f>E59*H59</f>
        <v>0</v>
      </c>
      <c r="J59" s="83">
        <f>E59</f>
        <v>2</v>
      </c>
      <c r="K59" s="84" t="str">
        <f>D59</f>
        <v>ks</v>
      </c>
      <c r="L59" s="85" t="s">
        <v>89</v>
      </c>
    </row>
    <row r="60" spans="2:15" s="4" customFormat="1" ht="12.4" customHeight="1" x14ac:dyDescent="0.2">
      <c r="B60" s="6">
        <v>29</v>
      </c>
      <c r="C60" s="7" t="s">
        <v>51</v>
      </c>
      <c r="D60" s="6" t="s">
        <v>33</v>
      </c>
      <c r="E60" s="8">
        <v>3</v>
      </c>
      <c r="F60" s="122">
        <v>0</v>
      </c>
      <c r="G60" s="53">
        <f>F60*E60</f>
        <v>0</v>
      </c>
      <c r="H60" s="127"/>
      <c r="I60" s="53">
        <f>H60*E60</f>
        <v>0</v>
      </c>
      <c r="J60" s="83">
        <f>E60</f>
        <v>3</v>
      </c>
      <c r="K60" s="84" t="str">
        <f>D60</f>
        <v>%</v>
      </c>
      <c r="L60" s="85" t="s">
        <v>67</v>
      </c>
    </row>
    <row r="61" spans="2:15" s="4" customFormat="1" ht="12.4" customHeight="1" x14ac:dyDescent="0.2">
      <c r="B61" s="6">
        <v>30</v>
      </c>
      <c r="D61" s="13"/>
      <c r="E61" s="12"/>
      <c r="F61" s="54"/>
      <c r="G61" s="54">
        <f>SUM(G32:G60)</f>
        <v>0</v>
      </c>
      <c r="H61" s="53"/>
      <c r="I61" s="53">
        <f>SUM(I32:I60)</f>
        <v>0</v>
      </c>
      <c r="J61" s="83"/>
      <c r="K61" s="84"/>
      <c r="L61" s="85"/>
    </row>
    <row r="62" spans="2:15" s="4" customFormat="1" ht="12.4" customHeight="1" x14ac:dyDescent="0.2">
      <c r="B62" s="6"/>
      <c r="C62" s="32" t="s">
        <v>36</v>
      </c>
      <c r="D62" s="6"/>
      <c r="E62" s="8"/>
      <c r="F62" s="56"/>
      <c r="G62" s="53"/>
      <c r="H62" s="53"/>
      <c r="I62" s="53"/>
      <c r="J62" s="83"/>
      <c r="K62" s="84"/>
      <c r="L62" s="85"/>
      <c r="O62" s="33"/>
    </row>
    <row r="63" spans="2:15" s="4" customFormat="1" ht="12.4" customHeight="1" x14ac:dyDescent="0.2">
      <c r="B63" s="6">
        <v>1</v>
      </c>
      <c r="C63" s="7" t="s">
        <v>88</v>
      </c>
      <c r="D63" s="6" t="s">
        <v>13</v>
      </c>
      <c r="E63" s="8">
        <v>16</v>
      </c>
      <c r="F63" s="56"/>
      <c r="G63" s="53">
        <f>F63*E63</f>
        <v>0</v>
      </c>
      <c r="H63" s="121">
        <v>0</v>
      </c>
      <c r="I63" s="53">
        <f t="shared" ref="I63:I69" si="7">E63*H63</f>
        <v>0</v>
      </c>
      <c r="J63" s="83">
        <f t="shared" ref="J63:J69" si="8">E63</f>
        <v>16</v>
      </c>
      <c r="K63" s="84" t="str">
        <f t="shared" ref="K63:K69" si="9">D63</f>
        <v>hod</v>
      </c>
      <c r="L63" s="85" t="s">
        <v>67</v>
      </c>
    </row>
    <row r="64" spans="2:15" s="4" customFormat="1" ht="12.4" customHeight="1" x14ac:dyDescent="0.2">
      <c r="B64" s="6">
        <v>2</v>
      </c>
      <c r="C64" s="7" t="s">
        <v>90</v>
      </c>
      <c r="D64" s="6" t="s">
        <v>13</v>
      </c>
      <c r="E64" s="8">
        <v>4</v>
      </c>
      <c r="F64" s="54"/>
      <c r="G64" s="55">
        <f>E64*F64</f>
        <v>0</v>
      </c>
      <c r="H64" s="121">
        <v>0</v>
      </c>
      <c r="I64" s="53">
        <f t="shared" si="7"/>
        <v>0</v>
      </c>
      <c r="J64" s="83">
        <f t="shared" si="8"/>
        <v>4</v>
      </c>
      <c r="K64" s="84" t="str">
        <f t="shared" si="9"/>
        <v>hod</v>
      </c>
      <c r="L64" s="85" t="s">
        <v>67</v>
      </c>
    </row>
    <row r="65" spans="2:16" s="4" customFormat="1" ht="12.4" customHeight="1" x14ac:dyDescent="0.2">
      <c r="B65" s="6">
        <v>4</v>
      </c>
      <c r="C65" s="92" t="s">
        <v>72</v>
      </c>
      <c r="D65" s="6" t="s">
        <v>13</v>
      </c>
      <c r="E65" s="8">
        <v>1</v>
      </c>
      <c r="F65" s="56"/>
      <c r="G65" s="53">
        <f>F65*E65</f>
        <v>0</v>
      </c>
      <c r="H65" s="121">
        <v>0</v>
      </c>
      <c r="I65" s="53">
        <f t="shared" si="7"/>
        <v>0</v>
      </c>
      <c r="J65" s="83">
        <f t="shared" si="8"/>
        <v>1</v>
      </c>
      <c r="K65" s="84" t="str">
        <f t="shared" si="9"/>
        <v>hod</v>
      </c>
      <c r="L65" s="85" t="s">
        <v>67</v>
      </c>
    </row>
    <row r="66" spans="2:16" s="4" customFormat="1" ht="12.4" customHeight="1" x14ac:dyDescent="0.2">
      <c r="B66" s="6">
        <v>6</v>
      </c>
      <c r="C66" s="10" t="s">
        <v>21</v>
      </c>
      <c r="D66" s="13" t="s">
        <v>13</v>
      </c>
      <c r="E66" s="8">
        <v>2</v>
      </c>
      <c r="F66" s="56"/>
      <c r="G66" s="53">
        <f>F66*E66</f>
        <v>0</v>
      </c>
      <c r="H66" s="121">
        <v>0</v>
      </c>
      <c r="I66" s="53">
        <f t="shared" si="7"/>
        <v>0</v>
      </c>
      <c r="J66" s="83">
        <f t="shared" si="8"/>
        <v>2</v>
      </c>
      <c r="K66" s="84" t="str">
        <f t="shared" si="9"/>
        <v>hod</v>
      </c>
      <c r="L66" s="85" t="s">
        <v>67</v>
      </c>
    </row>
    <row r="67" spans="2:16" s="4" customFormat="1" ht="12.4" customHeight="1" x14ac:dyDescent="0.2">
      <c r="B67" s="6">
        <v>7</v>
      </c>
      <c r="C67" s="34" t="s">
        <v>34</v>
      </c>
      <c r="D67" s="35" t="s">
        <v>13</v>
      </c>
      <c r="E67" s="36">
        <v>4</v>
      </c>
      <c r="F67" s="54"/>
      <c r="G67" s="55">
        <f>E67*F67</f>
        <v>0</v>
      </c>
      <c r="H67" s="121">
        <v>0</v>
      </c>
      <c r="I67" s="58">
        <f t="shared" si="7"/>
        <v>0</v>
      </c>
      <c r="J67" s="83">
        <f t="shared" si="8"/>
        <v>4</v>
      </c>
      <c r="K67" s="84" t="str">
        <f t="shared" si="9"/>
        <v>hod</v>
      </c>
      <c r="L67" s="85" t="s">
        <v>67</v>
      </c>
    </row>
    <row r="68" spans="2:16" s="4" customFormat="1" ht="12.4" customHeight="1" x14ac:dyDescent="0.2">
      <c r="B68" s="6">
        <v>8</v>
      </c>
      <c r="C68" s="7" t="s">
        <v>20</v>
      </c>
      <c r="D68" s="6" t="s">
        <v>13</v>
      </c>
      <c r="E68" s="27">
        <v>4</v>
      </c>
      <c r="F68" s="56"/>
      <c r="G68" s="53">
        <f>F68*E68</f>
        <v>0</v>
      </c>
      <c r="H68" s="121">
        <v>0</v>
      </c>
      <c r="I68" s="53">
        <f t="shared" si="7"/>
        <v>0</v>
      </c>
      <c r="J68" s="83">
        <f t="shared" si="8"/>
        <v>4</v>
      </c>
      <c r="K68" s="84" t="str">
        <f t="shared" si="9"/>
        <v>hod</v>
      </c>
      <c r="L68" s="85" t="s">
        <v>67</v>
      </c>
    </row>
    <row r="69" spans="2:16" s="4" customFormat="1" ht="12.4" customHeight="1" x14ac:dyDescent="0.2">
      <c r="B69" s="6">
        <v>9</v>
      </c>
      <c r="C69" s="7" t="s">
        <v>61</v>
      </c>
      <c r="D69" s="6" t="s">
        <v>14</v>
      </c>
      <c r="E69" s="8">
        <v>8</v>
      </c>
      <c r="F69" s="54"/>
      <c r="G69" s="55">
        <f>E69*F69</f>
        <v>0</v>
      </c>
      <c r="H69" s="121">
        <v>0</v>
      </c>
      <c r="I69" s="53">
        <f t="shared" si="7"/>
        <v>0</v>
      </c>
      <c r="J69" s="83">
        <f t="shared" si="8"/>
        <v>8</v>
      </c>
      <c r="K69" s="84" t="str">
        <f t="shared" si="9"/>
        <v xml:space="preserve">hod </v>
      </c>
      <c r="L69" s="85" t="s">
        <v>67</v>
      </c>
    </row>
    <row r="70" spans="2:16" s="4" customFormat="1" ht="12.4" customHeight="1" x14ac:dyDescent="0.2">
      <c r="B70" s="6">
        <v>10</v>
      </c>
      <c r="D70" s="6"/>
      <c r="E70" s="8"/>
      <c r="F70" s="56"/>
      <c r="G70" s="53"/>
      <c r="H70" s="57"/>
      <c r="I70" s="53">
        <f>SUM(I63:I69)</f>
        <v>0</v>
      </c>
      <c r="J70" s="83"/>
      <c r="K70" s="84"/>
      <c r="L70" s="85"/>
    </row>
    <row r="71" spans="2:16" s="4" customFormat="1" ht="12.4" customHeight="1" x14ac:dyDescent="0.2">
      <c r="B71" s="6"/>
      <c r="C71" s="117" t="s">
        <v>81</v>
      </c>
      <c r="D71" s="6"/>
      <c r="E71" s="8"/>
      <c r="F71" s="56"/>
      <c r="G71" s="53"/>
      <c r="H71" s="53"/>
      <c r="I71" s="53"/>
      <c r="J71" s="83"/>
      <c r="K71" s="84"/>
      <c r="L71" s="85"/>
      <c r="M71" s="37"/>
      <c r="N71" s="37"/>
      <c r="O71" s="37"/>
      <c r="P71" s="37"/>
    </row>
    <row r="72" spans="2:16" s="4" customFormat="1" ht="12.4" customHeight="1" x14ac:dyDescent="0.2">
      <c r="B72" s="19">
        <v>1</v>
      </c>
      <c r="C72" s="42" t="s">
        <v>58</v>
      </c>
      <c r="D72" s="15" t="s">
        <v>11</v>
      </c>
      <c r="E72" s="43">
        <v>3</v>
      </c>
      <c r="F72" s="123">
        <v>0</v>
      </c>
      <c r="G72" s="45">
        <f t="shared" ref="G72:G78" si="10">F72*E72</f>
        <v>0</v>
      </c>
      <c r="H72" s="123">
        <v>0</v>
      </c>
      <c r="I72" s="75">
        <f>H72*E72</f>
        <v>0</v>
      </c>
      <c r="J72" s="83">
        <f t="shared" ref="J72:J77" si="11">E72</f>
        <v>3</v>
      </c>
      <c r="K72" s="84" t="str">
        <f t="shared" ref="K72:K77" si="12">D72</f>
        <v>ks</v>
      </c>
      <c r="L72" s="85" t="s">
        <v>85</v>
      </c>
      <c r="M72" s="37"/>
      <c r="N72" s="37"/>
      <c r="O72" s="37"/>
      <c r="P72" s="37"/>
    </row>
    <row r="73" spans="2:16" s="4" customFormat="1" ht="12.4" customHeight="1" x14ac:dyDescent="0.2">
      <c r="B73" s="19">
        <v>2</v>
      </c>
      <c r="C73" s="42" t="s">
        <v>95</v>
      </c>
      <c r="D73" s="15" t="s">
        <v>11</v>
      </c>
      <c r="E73" s="43">
        <v>3</v>
      </c>
      <c r="F73" s="123">
        <v>0</v>
      </c>
      <c r="G73" s="45">
        <f t="shared" si="10"/>
        <v>0</v>
      </c>
      <c r="H73" s="123">
        <v>0</v>
      </c>
      <c r="I73" s="75">
        <f>H73*E73</f>
        <v>0</v>
      </c>
      <c r="J73" s="83">
        <f t="shared" si="11"/>
        <v>3</v>
      </c>
      <c r="K73" s="84" t="str">
        <f t="shared" si="12"/>
        <v>ks</v>
      </c>
      <c r="L73" s="85" t="s">
        <v>85</v>
      </c>
      <c r="M73" s="37"/>
      <c r="N73" s="37"/>
      <c r="O73" s="37"/>
      <c r="P73" s="37"/>
    </row>
    <row r="74" spans="2:16" s="4" customFormat="1" ht="12.4" customHeight="1" x14ac:dyDescent="0.2">
      <c r="B74" s="19">
        <v>3</v>
      </c>
      <c r="C74" s="51" t="s">
        <v>94</v>
      </c>
      <c r="D74" s="6" t="s">
        <v>11</v>
      </c>
      <c r="E74" s="24">
        <v>3</v>
      </c>
      <c r="F74" s="123">
        <v>0</v>
      </c>
      <c r="G74" s="45">
        <f t="shared" si="10"/>
        <v>0</v>
      </c>
      <c r="H74" s="123">
        <v>0</v>
      </c>
      <c r="I74" s="75">
        <f>H74*E74</f>
        <v>0</v>
      </c>
      <c r="J74" s="83">
        <f t="shared" si="11"/>
        <v>3</v>
      </c>
      <c r="K74" s="84" t="str">
        <f t="shared" si="12"/>
        <v>ks</v>
      </c>
      <c r="L74" s="85" t="s">
        <v>85</v>
      </c>
      <c r="M74" s="37"/>
      <c r="N74" s="37"/>
      <c r="O74" s="37"/>
      <c r="P74" s="37"/>
    </row>
    <row r="75" spans="2:16" s="4" customFormat="1" ht="12.4" customHeight="1" x14ac:dyDescent="0.2">
      <c r="B75" s="19">
        <v>4</v>
      </c>
      <c r="C75" s="51" t="s">
        <v>93</v>
      </c>
      <c r="D75" s="6" t="s">
        <v>11</v>
      </c>
      <c r="E75" s="24">
        <v>3</v>
      </c>
      <c r="F75" s="123">
        <v>0</v>
      </c>
      <c r="G75" s="45">
        <f>F75*E75</f>
        <v>0</v>
      </c>
      <c r="H75" s="123">
        <v>0</v>
      </c>
      <c r="I75" s="75">
        <f>H75*E75</f>
        <v>0</v>
      </c>
      <c r="J75" s="83">
        <f t="shared" si="11"/>
        <v>3</v>
      </c>
      <c r="K75" s="84" t="str">
        <f t="shared" si="12"/>
        <v>ks</v>
      </c>
      <c r="L75" s="85" t="s">
        <v>85</v>
      </c>
      <c r="M75" s="37"/>
      <c r="N75" s="37"/>
      <c r="O75" s="37"/>
      <c r="P75" s="37"/>
    </row>
    <row r="76" spans="2:16" s="4" customFormat="1" ht="12.4" customHeight="1" x14ac:dyDescent="0.2">
      <c r="B76" s="19">
        <v>5</v>
      </c>
      <c r="C76" s="114" t="s">
        <v>73</v>
      </c>
      <c r="D76" s="108" t="s">
        <v>11</v>
      </c>
      <c r="E76" s="115">
        <v>9</v>
      </c>
      <c r="F76" s="123">
        <v>0</v>
      </c>
      <c r="G76" s="113">
        <f t="shared" si="10"/>
        <v>0</v>
      </c>
      <c r="H76" s="123">
        <v>0</v>
      </c>
      <c r="I76" s="113">
        <f>E76*H76</f>
        <v>0</v>
      </c>
      <c r="J76" s="83">
        <f t="shared" si="11"/>
        <v>9</v>
      </c>
      <c r="K76" s="86" t="str">
        <f t="shared" si="12"/>
        <v>ks</v>
      </c>
      <c r="L76" s="85" t="s">
        <v>85</v>
      </c>
      <c r="M76" s="37"/>
      <c r="N76" s="37"/>
      <c r="O76" s="37"/>
      <c r="P76" s="37"/>
    </row>
    <row r="77" spans="2:16" s="4" customFormat="1" ht="12.4" customHeight="1" x14ac:dyDescent="0.2">
      <c r="B77" s="19">
        <v>6</v>
      </c>
      <c r="C77" s="38" t="s">
        <v>38</v>
      </c>
      <c r="D77" s="39" t="s">
        <v>11</v>
      </c>
      <c r="E77" s="40">
        <v>1</v>
      </c>
      <c r="F77" s="123">
        <v>0</v>
      </c>
      <c r="G77" s="75">
        <f t="shared" si="10"/>
        <v>0</v>
      </c>
      <c r="H77" s="123">
        <v>0</v>
      </c>
      <c r="I77" s="75">
        <f>H77*E77</f>
        <v>0</v>
      </c>
      <c r="J77" s="83">
        <f t="shared" si="11"/>
        <v>1</v>
      </c>
      <c r="K77" s="84" t="str">
        <f t="shared" si="12"/>
        <v>ks</v>
      </c>
      <c r="L77" s="85" t="s">
        <v>85</v>
      </c>
      <c r="M77" s="37"/>
      <c r="N77" s="37"/>
      <c r="O77" s="37"/>
      <c r="P77" s="37"/>
    </row>
    <row r="78" spans="2:16" s="4" customFormat="1" ht="12.4" customHeight="1" x14ac:dyDescent="0.2">
      <c r="B78" s="19">
        <v>7</v>
      </c>
      <c r="C78" s="109" t="s">
        <v>74</v>
      </c>
      <c r="D78" s="110" t="s">
        <v>33</v>
      </c>
      <c r="E78" s="111">
        <v>3</v>
      </c>
      <c r="F78" s="123">
        <v>0</v>
      </c>
      <c r="G78" s="112">
        <f t="shared" si="10"/>
        <v>0</v>
      </c>
      <c r="H78" s="44"/>
      <c r="I78" s="112">
        <f>H78*E78</f>
        <v>0</v>
      </c>
      <c r="J78" s="83"/>
      <c r="K78" s="86"/>
      <c r="L78" s="85"/>
      <c r="M78" s="37"/>
      <c r="N78" s="37"/>
      <c r="O78" s="37"/>
      <c r="P78" s="37"/>
    </row>
    <row r="79" spans="2:16" s="4" customFormat="1" ht="12.4" customHeight="1" x14ac:dyDescent="0.2">
      <c r="B79" s="19">
        <v>8</v>
      </c>
      <c r="C79" s="41" t="s">
        <v>12</v>
      </c>
      <c r="D79" s="6"/>
      <c r="E79" s="8"/>
      <c r="F79" s="56"/>
      <c r="G79" s="53">
        <f>SUM(G72:G78)</f>
        <v>0</v>
      </c>
      <c r="H79" s="53"/>
      <c r="I79" s="53">
        <f>SUM(I72:I78)</f>
        <v>0</v>
      </c>
      <c r="J79" s="83"/>
      <c r="K79" s="84"/>
      <c r="L79" s="85"/>
      <c r="M79" s="37"/>
      <c r="N79" s="37"/>
      <c r="O79" s="37"/>
      <c r="P79" s="37"/>
    </row>
    <row r="80" spans="2:16" s="4" customFormat="1" ht="12.4" customHeight="1" x14ac:dyDescent="0.2">
      <c r="B80" s="19">
        <v>9</v>
      </c>
      <c r="C80" s="41" t="s">
        <v>15</v>
      </c>
      <c r="D80" s="6"/>
      <c r="E80" s="8"/>
      <c r="F80" s="56"/>
      <c r="G80" s="53"/>
      <c r="H80" s="53">
        <f>G79+I79</f>
        <v>0</v>
      </c>
      <c r="I80" s="53"/>
      <c r="J80" s="83"/>
      <c r="K80" s="84"/>
      <c r="L80" s="85"/>
      <c r="M80" s="37"/>
      <c r="N80" s="37"/>
      <c r="O80" s="37"/>
      <c r="P80" s="37"/>
    </row>
    <row r="81" spans="2:12" s="4" customFormat="1" ht="12.95" customHeight="1" x14ac:dyDescent="0.2">
      <c r="B81" s="6"/>
      <c r="C81" s="32" t="s">
        <v>82</v>
      </c>
      <c r="D81" s="6"/>
      <c r="E81" s="8"/>
      <c r="F81" s="56"/>
      <c r="G81" s="53"/>
      <c r="H81" s="53"/>
      <c r="I81" s="53"/>
      <c r="J81" s="83"/>
      <c r="K81" s="84"/>
      <c r="L81" s="85"/>
    </row>
    <row r="82" spans="2:12" s="4" customFormat="1" ht="12.95" customHeight="1" x14ac:dyDescent="0.2">
      <c r="B82" s="19">
        <v>1</v>
      </c>
      <c r="C82" s="51" t="s">
        <v>94</v>
      </c>
      <c r="D82" s="6" t="s">
        <v>11</v>
      </c>
      <c r="E82" s="24">
        <v>2</v>
      </c>
      <c r="F82" s="124">
        <v>0</v>
      </c>
      <c r="G82" s="45">
        <f>F82*E82</f>
        <v>0</v>
      </c>
      <c r="H82" s="45">
        <v>0</v>
      </c>
      <c r="I82" s="75">
        <f>H82*E82</f>
        <v>0</v>
      </c>
      <c r="J82" s="83">
        <f>E82</f>
        <v>2</v>
      </c>
      <c r="K82" s="84" t="str">
        <f>D82</f>
        <v>ks</v>
      </c>
      <c r="L82" s="85" t="s">
        <v>85</v>
      </c>
    </row>
    <row r="83" spans="2:12" s="4" customFormat="1" ht="12.95" customHeight="1" x14ac:dyDescent="0.2">
      <c r="B83" s="19">
        <v>2</v>
      </c>
      <c r="C83" s="114" t="s">
        <v>73</v>
      </c>
      <c r="D83" s="108" t="s">
        <v>11</v>
      </c>
      <c r="E83" s="115">
        <v>4</v>
      </c>
      <c r="F83" s="124">
        <v>0</v>
      </c>
      <c r="G83" s="113">
        <f>F83*E83</f>
        <v>0</v>
      </c>
      <c r="H83" s="45">
        <v>0</v>
      </c>
      <c r="I83" s="113">
        <f>E83*H83</f>
        <v>0</v>
      </c>
      <c r="J83" s="83">
        <f>E83</f>
        <v>4</v>
      </c>
      <c r="K83" s="86" t="str">
        <f>D83</f>
        <v>ks</v>
      </c>
      <c r="L83" s="85" t="s">
        <v>85</v>
      </c>
    </row>
    <row r="84" spans="2:12" s="4" customFormat="1" ht="12.95" customHeight="1" x14ac:dyDescent="0.2">
      <c r="B84" s="19">
        <v>3</v>
      </c>
      <c r="C84" s="38" t="s">
        <v>38</v>
      </c>
      <c r="D84" s="39" t="s">
        <v>11</v>
      </c>
      <c r="E84" s="40">
        <v>1</v>
      </c>
      <c r="F84" s="124">
        <v>0</v>
      </c>
      <c r="G84" s="75">
        <f>F84*E84</f>
        <v>0</v>
      </c>
      <c r="H84" s="45">
        <v>0</v>
      </c>
      <c r="I84" s="75">
        <f>H84*E84</f>
        <v>0</v>
      </c>
      <c r="J84" s="83">
        <f>E84</f>
        <v>1</v>
      </c>
      <c r="K84" s="84" t="str">
        <f>D84</f>
        <v>ks</v>
      </c>
      <c r="L84" s="85" t="s">
        <v>85</v>
      </c>
    </row>
    <row r="85" spans="2:12" s="4" customFormat="1" ht="12.95" customHeight="1" x14ac:dyDescent="0.2">
      <c r="B85" s="19">
        <v>4</v>
      </c>
      <c r="C85" s="7" t="s">
        <v>32</v>
      </c>
      <c r="D85" s="6" t="s">
        <v>33</v>
      </c>
      <c r="E85" s="8">
        <v>3</v>
      </c>
      <c r="F85" s="124">
        <v>0</v>
      </c>
      <c r="G85" s="53">
        <f>F85*E85</f>
        <v>0</v>
      </c>
      <c r="H85" s="45"/>
      <c r="I85" s="53">
        <f>H85*E85</f>
        <v>0</v>
      </c>
      <c r="J85" s="83"/>
      <c r="K85" s="84"/>
      <c r="L85" s="85"/>
    </row>
    <row r="86" spans="2:12" s="4" customFormat="1" ht="12.95" customHeight="1" x14ac:dyDescent="0.2">
      <c r="B86" s="19">
        <v>5</v>
      </c>
      <c r="C86" s="41" t="s">
        <v>12</v>
      </c>
      <c r="D86" s="6"/>
      <c r="E86" s="8"/>
      <c r="F86" s="56"/>
      <c r="G86" s="53">
        <f>SUM(G82:G85)</f>
        <v>0</v>
      </c>
      <c r="H86" s="53"/>
      <c r="I86" s="53">
        <f>SUM(I82:I85)</f>
        <v>0</v>
      </c>
      <c r="J86" s="83"/>
      <c r="K86" s="84"/>
      <c r="L86" s="85"/>
    </row>
    <row r="87" spans="2:12" x14ac:dyDescent="0.2">
      <c r="B87" s="19">
        <v>6</v>
      </c>
      <c r="C87" s="41" t="s">
        <v>15</v>
      </c>
      <c r="D87" s="6"/>
      <c r="E87" s="8"/>
      <c r="F87" s="56"/>
      <c r="G87" s="53"/>
      <c r="H87" s="53">
        <f>G86+I86</f>
        <v>0</v>
      </c>
      <c r="I87" s="53"/>
      <c r="J87" s="83"/>
      <c r="K87" s="84"/>
      <c r="L87" s="85"/>
    </row>
    <row r="93" spans="2:12" x14ac:dyDescent="0.2">
      <c r="F93" s="3"/>
      <c r="G93" s="3"/>
      <c r="H93" s="3"/>
      <c r="I93" s="3"/>
      <c r="J93" s="3"/>
    </row>
    <row r="94" spans="2:12" x14ac:dyDescent="0.2">
      <c r="F94" s="3"/>
      <c r="G94" s="3"/>
      <c r="H94" s="3"/>
      <c r="I94" s="3"/>
      <c r="J94" s="3"/>
    </row>
    <row r="95" spans="2:12" x14ac:dyDescent="0.2">
      <c r="F95" s="3"/>
      <c r="G95" s="3"/>
      <c r="H95" s="3"/>
      <c r="I95" s="3"/>
      <c r="J95" s="3"/>
    </row>
    <row r="96" spans="2:12" x14ac:dyDescent="0.2">
      <c r="F96" s="3"/>
      <c r="G96" s="3"/>
      <c r="H96" s="3"/>
      <c r="I96" s="3"/>
      <c r="J96" s="3"/>
    </row>
    <row r="97" spans="6:10" x14ac:dyDescent="0.2">
      <c r="F97" s="3"/>
      <c r="G97" s="3"/>
      <c r="H97" s="3"/>
      <c r="I97" s="3"/>
      <c r="J97" s="3"/>
    </row>
    <row r="98" spans="6:10" x14ac:dyDescent="0.2">
      <c r="F98" s="3"/>
      <c r="G98" s="3"/>
      <c r="H98" s="3"/>
      <c r="I98" s="3"/>
      <c r="J98" s="3"/>
    </row>
    <row r="99" spans="6:10" x14ac:dyDescent="0.2">
      <c r="F99" s="3"/>
      <c r="G99" s="3"/>
      <c r="H99" s="3"/>
      <c r="I99" s="3"/>
      <c r="J99" s="3"/>
    </row>
    <row r="100" spans="6:10" x14ac:dyDescent="0.2">
      <c r="F100" s="3"/>
      <c r="G100" s="3"/>
      <c r="H100" s="3"/>
      <c r="I100" s="3"/>
      <c r="J100" s="3"/>
    </row>
    <row r="101" spans="6:10" x14ac:dyDescent="0.2">
      <c r="F101" s="3"/>
      <c r="G101" s="3"/>
      <c r="H101" s="3"/>
      <c r="I101" s="3"/>
      <c r="J101" s="3"/>
    </row>
    <row r="102" spans="6:10" x14ac:dyDescent="0.2">
      <c r="F102" s="3"/>
      <c r="G102" s="3"/>
      <c r="H102" s="3"/>
      <c r="I102" s="3"/>
      <c r="J102" s="3"/>
    </row>
  </sheetData>
  <phoneticPr fontId="0" type="noConversion"/>
  <pageMargins left="0.51" right="0.19685039370078741" top="0.66" bottom="0.46" header="0.31496062992125984" footer="0.19685039370078741"/>
  <pageSetup paperSize="9" scale="95" orientation="landscape" horizontalDpi="4294967293" verticalDpi="4294967293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ELI silo</vt:lpstr>
    </vt:vector>
  </TitlesOfParts>
  <Company>2/9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Nezval</dc:creator>
  <cp:lastModifiedBy>ryska</cp:lastModifiedBy>
  <cp:lastPrinted>2018-02-28T08:26:55Z</cp:lastPrinted>
  <dcterms:created xsi:type="dcterms:W3CDTF">2000-04-28T08:06:11Z</dcterms:created>
  <dcterms:modified xsi:type="dcterms:W3CDTF">2018-05-10T07:28:24Z</dcterms:modified>
</cp:coreProperties>
</file>