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8-OST-006 - Dětské hři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'2018-OST-006 - Dětské hři...'!$C$77:$K$145</definedName>
    <definedName name="_xlnm.Print_Area" localSheetId="1">'2018-OST-006 - Dětské hři...'!$C$4:$J$34,'2018-OST-006 - Dětské hři...'!$C$40:$J$61,'2018-OST-006 - Dětské hři...'!$C$67:$K$145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'2018-OST-006 - Dětské hři...'!$77:$77</definedName>
  </definedNames>
  <calcPr fullCalcOnLoad="1"/>
</workbook>
</file>

<file path=xl/sharedStrings.xml><?xml version="1.0" encoding="utf-8"?>
<sst xmlns="http://schemas.openxmlformats.org/spreadsheetml/2006/main" count="1455" uniqueCount="446">
  <si>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</si>
  <si>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</si>
  <si>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</si>
  <si>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</si>
  <si>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</si>
  <si>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</si>
  <si>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</si>
  <si>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{b42d08bd-15d6-404c-891f-cd77245ab376}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</si>
  <si>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</si>
  <si>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</si>
  <si>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</si>
  <si>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</si>
  <si>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</si>
  <si>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</si>
  <si>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</si>
  <si>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</si>
  <si>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2018-OST-006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</si>
  <si>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</si>
  <si>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0,1</t>
  </si>
  <si>
    <t>Stavba:</t>
  </si>
  <si>
    <t>Dětské hřiště Chlebovice</t>
  </si>
  <si>
    <t>KSO:</t>
  </si>
  <si>
    <t/>
  </si>
  <si>
    <t>CC-CZ:</t>
  </si>
  <si>
    <t>Místo:</t>
  </si>
  <si>
    <t xml:space="preserve"> </t>
  </si>
  <si>
    <t>Datum:</t>
  </si>
  <si>
    <t>16. 5. 2018</t>
  </si>
  <si>
    <t>Zadavatel:</t>
  </si>
  <si>
    <t>IČ:</t>
  </si>
  <si>
    <t>Statutární město Frýdek-Místek</t>
  </si>
  <si>
    <t>DIČ:</t>
  </si>
  <si>
    <t>Uchazeč:</t>
  </si>
  <si>
    <t>Vyplň údaj</t>
  </si>
  <si>
    <t>Projektant: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</si>
  <si>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</si>
  <si>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</si>
  <si>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</si>
  <si>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</si>
  <si>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</si>
  <si>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</si>
  <si>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</si>
  <si>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</si>
  <si>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</si>
  <si>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</si>
  <si>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</si>
  <si>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</si>
  <si>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</si>
  <si>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</si>
  <si>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</si>
  <si>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</si>
  <si>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</si>
  <si>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</si>
  <si>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</si>
  <si>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</si>
  <si>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</si>
  <si>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</si>
  <si>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</si>
  <si>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</si>
  <si>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</si>
  <si>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</si>
  <si>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</si>
  <si>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</si>
  <si>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</si>
  <si>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</si>
  <si>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</si>
  <si>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</si>
  <si>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</si>
  <si>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</si>
  <si>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</si>
  <si>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</si>
  <si>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</si>
  <si>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</si>
  <si>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</si>
  <si>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</si>
  <si>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</si>
  <si>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</si>
  <si>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</si>
  <si>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</si>
  <si>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</si>
  <si>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</si>
  <si>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</si>
  <si>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</si>
  <si>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</si>
  <si>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</si>
  <si>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</si>
  <si>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</si>
  <si>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</si>
  <si>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</si>
  <si>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</si>
  <si>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</si>
  <si>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1 - Zemní práce</t>
  </si>
  <si>
    <t>2 - Zakládání</t>
  </si>
  <si>
    <t>5 - Komunikace pozemní</t>
  </si>
  <si>
    <t>9 - Ostatní konstrukce a práce, bourání</t>
  </si>
  <si>
    <t>998 - Přesun hmot</t>
  </si>
  <si>
    <t>N01 - Prvky dětského hřiště</t>
  </si>
  <si>
    <t>VRN1 - Průzkumné, geodetické a projektové práce</t>
  </si>
  <si>
    <t>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</si>
  <si>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</si>
  <si>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</si>
  <si>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</si>
  <si>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</si>
  <si>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</si>
  <si>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</si>
  <si>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</si>
  <si>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</si>
  <si>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</si>
  <si>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</si>
  <si>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</si>
  <si>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</si>
  <si>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</si>
  <si>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</si>
  <si>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Zemní práce</t>
  </si>
  <si>
    <t>ROZPOCET</t>
  </si>
  <si>
    <t>K</t>
  </si>
  <si>
    <t>131203101</t>
  </si>
  <si>
    <t>Hloubení zapažených i nezapažených jam ručním nebo pneumatickým nářadím s urovnáním dna do předepsaného profilu a spádu v horninách tř. 3 soudržných</t>
  </si>
  <si>
    <t>m3</t>
  </si>
  <si>
    <t>CS ÚRS 2018 01</t>
  </si>
  <si>
    <t>4</t>
  </si>
  <si>
    <t>24853798</t>
  </si>
  <si>
    <t>VV</t>
  </si>
  <si>
    <t>108,00*0,30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</si>
  <si>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</si>
  <si>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</si>
  <si>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1458959575</t>
  </si>
  <si>
    <t>3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</si>
  <si>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</si>
  <si>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</si>
  <si>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-1456232158</t>
  </si>
  <si>
    <t>pružinová kolébačka</t>
  </si>
  <si>
    <t>0,50*0,50*0,60</t>
  </si>
  <si>
    <t>houpačka dvoumístná mini</t>
  </si>
  <si>
    <t>0,40*0,40*0,80*4</t>
  </si>
  <si>
    <t>tělocvična</t>
  </si>
  <si>
    <t>0,40*0,40*0,80*6</t>
  </si>
  <si>
    <t>0,30*0,30*0,80*2</t>
  </si>
  <si>
    <t>vahadlová kolébačka</t>
  </si>
  <si>
    <t>0,50*0,50*0,80</t>
  </si>
  <si>
    <t>věžička</t>
  </si>
  <si>
    <t>0,40*0,40*0,80*8</t>
  </si>
  <si>
    <t>0,30*0,65*0,80</t>
  </si>
  <si>
    <t>0,20*0,40*0,80</t>
  </si>
  <si>
    <t>Součet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</si>
  <si>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</si>
  <si>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</si>
  <si>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-449629932</t>
  </si>
  <si>
    <t>5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</si>
  <si>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</si>
  <si>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</si>
  <si>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-155047738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</si>
  <si>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</si>
  <si>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</si>
  <si>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</si>
  <si>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317834833</t>
  </si>
  <si>
    <t>32,40+3,162</t>
  </si>
  <si>
    <t>7</t>
  </si>
  <si>
    <t>167101101</t>
  </si>
  <si>
    <t>Nakládání, skládání a překládání neulehlého výkopku nebo sypaniny nakládání, množství do 100 m3, z hornin tř. 1 až 4</t>
  </si>
  <si>
    <t>-1871971216</t>
  </si>
  <si>
    <t>8</t>
  </si>
  <si>
    <t>171201201</t>
  </si>
  <si>
    <t>Uložení sypaniny na skládky</t>
  </si>
  <si>
    <t>1474128067</t>
  </si>
  <si>
    <t>9</t>
  </si>
  <si>
    <t>171201211</t>
  </si>
  <si>
    <t>Poplatek za uložení stavebního odpadu na skládce (skládkovné) zeminy a kameniva zatříděného do Katalogu odpadů pod kódem 170 504</t>
  </si>
  <si>
    <t>t</t>
  </si>
  <si>
    <t>-1208593435</t>
  </si>
  <si>
    <t>35,562*1,8 'Přepočtené koeficientem množství</t>
  </si>
  <si>
    <t>10</t>
  </si>
  <si>
    <t>181951102</t>
  </si>
  <si>
    <t>Úprava pláně vyrovnáním výškových rozdílů v hornině tř. 1 až 4 se zhutněním</t>
  </si>
  <si>
    <t>m2</t>
  </si>
  <si>
    <t>-100815121</t>
  </si>
  <si>
    <t>Zakládání</t>
  </si>
  <si>
    <t>11</t>
  </si>
  <si>
    <t>275313711</t>
  </si>
  <si>
    <t>Základy z betonu prostého patky a bloky z betonu kamenem neprokládaného tř. C 20/25</t>
  </si>
  <si>
    <t>-500038944</t>
  </si>
  <si>
    <t>0,40*0,40*0,40*4</t>
  </si>
  <si>
    <t>0,40*0,40*0,40*6</t>
  </si>
  <si>
    <t>0,30*0,30*0,40*2</t>
  </si>
  <si>
    <t>0,50*0,50*0,40</t>
  </si>
  <si>
    <t>0,40*0,40*0,40*8</t>
  </si>
  <si>
    <t>0,30*0,65*0,40</t>
  </si>
  <si>
    <t>0,20*0,40*0,40</t>
  </si>
  <si>
    <t>Komunikace pozemní</t>
  </si>
  <si>
    <t>12</t>
  </si>
  <si>
    <t>579-R01</t>
  </si>
  <si>
    <t>Litý polyuretanový povrch z EPDM granulátu tl. 35 mm</t>
  </si>
  <si>
    <t>R</t>
  </si>
  <si>
    <t>-2014469497</t>
  </si>
  <si>
    <t>13</t>
  </si>
  <si>
    <t>579-R02</t>
  </si>
  <si>
    <t>Litý polyuretanový povrch z EPDM granulátu tl. 90 mm</t>
  </si>
  <si>
    <t>-10798623</t>
  </si>
  <si>
    <t>Ostatní konstrukce a práce, bourání</t>
  </si>
  <si>
    <t>14</t>
  </si>
  <si>
    <t>916232111</t>
  </si>
  <si>
    <t>Doplňující konstrukce krytů venkovních ploch pro tělovýchovu obruba z obrubníků do betonového lože, výšky 25 cm</t>
  </si>
  <si>
    <t>m</t>
  </si>
  <si>
    <t>-1345279291</t>
  </si>
  <si>
    <t>936009111</t>
  </si>
  <si>
    <t>Bezpečnostní dopadová plocha na dětském hřišti tloušťky 30 cm ze štěrku frakce 4-8 mm</t>
  </si>
  <si>
    <t>437172616</t>
  </si>
  <si>
    <t>998</t>
  </si>
  <si>
    <t>Přesun hmot</t>
  </si>
  <si>
    <t>16</t>
  </si>
  <si>
    <t>998222012</t>
  </si>
  <si>
    <t>Přesun hmot pro tělovýchovné plochy dopravní vzdálenost do 200 m</t>
  </si>
  <si>
    <t>1447135623</t>
  </si>
  <si>
    <t>N01</t>
  </si>
  <si>
    <t>Prvky dětského hřiště</t>
  </si>
  <si>
    <t>17</t>
  </si>
  <si>
    <t>N001</t>
  </si>
  <si>
    <t>Montáž prvků dětského hřiště</t>
  </si>
  <si>
    <t>set</t>
  </si>
  <si>
    <t>-1112220644</t>
  </si>
  <si>
    <t>18</t>
  </si>
  <si>
    <t>M</t>
  </si>
  <si>
    <t>N002</t>
  </si>
  <si>
    <t>Tělocvična</t>
  </si>
  <si>
    <t>ks</t>
  </si>
  <si>
    <t>32</t>
  </si>
  <si>
    <t>441822053</t>
  </si>
  <si>
    <t>19</t>
  </si>
  <si>
    <t>N003</t>
  </si>
  <si>
    <t>Věžička 1m</t>
  </si>
  <si>
    <t>-1850585422</t>
  </si>
  <si>
    <t>20</t>
  </si>
  <si>
    <t>N004</t>
  </si>
  <si>
    <t>Vahadlová kolébačka</t>
  </si>
  <si>
    <t>-722843949</t>
  </si>
  <si>
    <t>N005</t>
  </si>
  <si>
    <t>Houpačka dvoumístná mini</t>
  </si>
  <si>
    <t>-1572205718</t>
  </si>
  <si>
    <t>22</t>
  </si>
  <si>
    <t>N006</t>
  </si>
  <si>
    <t>Kolébačka na pružině</t>
  </si>
  <si>
    <t>-603558905</t>
  </si>
  <si>
    <t>23</t>
  </si>
  <si>
    <t>N007</t>
  </si>
  <si>
    <t>Doprava</t>
  </si>
  <si>
    <t>suma</t>
  </si>
  <si>
    <t>-176112258</t>
  </si>
  <si>
    <t>VRN1</t>
  </si>
  <si>
    <t>Průzkumné, geodetické a projektové práce</t>
  </si>
  <si>
    <t>24</t>
  </si>
  <si>
    <t>012002000</t>
  </si>
  <si>
    <t>Geodetické práce</t>
  </si>
  <si>
    <t>1024</t>
  </si>
  <si>
    <t>-1235797784</t>
  </si>
  <si>
    <t>25</t>
  </si>
  <si>
    <t>013254000</t>
  </si>
  <si>
    <t>Dokumentace skutečného provedení stavby</t>
  </si>
  <si>
    <t>-2071719384</t>
  </si>
  <si>
    <t>VRN3</t>
  </si>
  <si>
    <t>Zařízení staveniště</t>
  </si>
  <si>
    <t>26</t>
  </si>
  <si>
    <t>030001000</t>
  </si>
  <si>
    <t>752648783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</si>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</sst>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17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8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18</v>
      </c>
    </row>
    <row r="6" spans="2:71" ht="36.95" customHeight="1">
      <c r="B6" s="26"/>
      <c r="C6" s="27"/>
      <c r="D6" s="35" t="s">
        <v>19</v>
      </c>
      <c r="E6" s="27"/>
      <c r="F6" s="27"/>
      <c r="G6" s="27"/>
      <c r="H6" s="27"/>
      <c r="I6" s="27"/>
      <c r="J6" s="27"/>
      <c r="K6" s="36" t="s">
        <v>20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18</v>
      </c>
    </row>
    <row r="7" spans="2:71" ht="14.4" customHeight="1">
      <c r="B7" s="26"/>
      <c r="C7" s="27"/>
      <c r="D7" s="38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23</v>
      </c>
      <c r="AL7" s="27"/>
      <c r="AM7" s="27"/>
      <c r="AN7" s="33" t="s">
        <v>22</v>
      </c>
      <c r="AO7" s="27"/>
      <c r="AP7" s="27"/>
      <c r="AQ7" s="29"/>
      <c r="BE7" s="37"/>
      <c r="BS7" s="22" t="s">
        <v>18</v>
      </c>
    </row>
    <row r="8" spans="2:71" ht="14.4" customHeight="1">
      <c r="B8" s="26"/>
      <c r="C8" s="27"/>
      <c r="D8" s="38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26</v>
      </c>
      <c r="AL8" s="27"/>
      <c r="AM8" s="27"/>
      <c r="AN8" s="39" t="s">
        <v>27</v>
      </c>
      <c r="AO8" s="27"/>
      <c r="AP8" s="27"/>
      <c r="AQ8" s="29"/>
      <c r="BE8" s="37"/>
      <c r="BS8" s="22" t="s">
        <v>18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18</v>
      </c>
    </row>
    <row r="10" spans="2:71" ht="14.4" customHeight="1">
      <c r="B10" s="26"/>
      <c r="C10" s="27"/>
      <c r="D10" s="38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29</v>
      </c>
      <c r="AL10" s="27"/>
      <c r="AM10" s="27"/>
      <c r="AN10" s="33" t="s">
        <v>22</v>
      </c>
      <c r="AO10" s="27"/>
      <c r="AP10" s="27"/>
      <c r="AQ10" s="29"/>
      <c r="BE10" s="37"/>
      <c r="BS10" s="22" t="s">
        <v>18</v>
      </c>
    </row>
    <row r="11" spans="2:71" ht="18.45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31</v>
      </c>
      <c r="AL11" s="27"/>
      <c r="AM11" s="27"/>
      <c r="AN11" s="33" t="s">
        <v>22</v>
      </c>
      <c r="AO11" s="27"/>
      <c r="AP11" s="27"/>
      <c r="AQ11" s="29"/>
      <c r="BE11" s="37"/>
      <c r="BS11" s="22" t="s">
        <v>18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18</v>
      </c>
    </row>
    <row r="13" spans="2:71" ht="14.4" customHeight="1">
      <c r="B13" s="26"/>
      <c r="C13" s="27"/>
      <c r="D13" s="38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29</v>
      </c>
      <c r="AL13" s="27"/>
      <c r="AM13" s="27"/>
      <c r="AN13" s="40" t="s">
        <v>33</v>
      </c>
      <c r="AO13" s="27"/>
      <c r="AP13" s="27"/>
      <c r="AQ13" s="29"/>
      <c r="BE13" s="37"/>
      <c r="BS13" s="22" t="s">
        <v>18</v>
      </c>
    </row>
    <row r="14" spans="2:71" ht="13.5">
      <c r="B14" s="26"/>
      <c r="C14" s="27"/>
      <c r="D14" s="27"/>
      <c r="E14" s="40" t="s">
        <v>33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31</v>
      </c>
      <c r="AL14" s="27"/>
      <c r="AM14" s="27"/>
      <c r="AN14" s="40" t="s">
        <v>33</v>
      </c>
      <c r="AO14" s="27"/>
      <c r="AP14" s="27"/>
      <c r="AQ14" s="29"/>
      <c r="BE14" s="37"/>
      <c r="BS14" s="22" t="s">
        <v>18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29</v>
      </c>
      <c r="AL16" s="27"/>
      <c r="AM16" s="27"/>
      <c r="AN16" s="33" t="s">
        <v>22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31</v>
      </c>
      <c r="AL17" s="27"/>
      <c r="AM17" s="27"/>
      <c r="AN17" s="33" t="s">
        <v>22</v>
      </c>
      <c r="AO17" s="27"/>
      <c r="AP17" s="27"/>
      <c r="AQ17" s="29"/>
      <c r="BE17" s="3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57" customHeight="1">
      <c r="B20" s="26"/>
      <c r="C20" s="27"/>
      <c r="D20" s="27"/>
      <c r="E20" s="42" t="s">
        <v>37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39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40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41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42</v>
      </c>
      <c r="E26" s="52"/>
      <c r="F26" s="53" t="s">
        <v>43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44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45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46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47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48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49</v>
      </c>
      <c r="U32" s="59"/>
      <c r="V32" s="59"/>
      <c r="W32" s="59"/>
      <c r="X32" s="61" t="s">
        <v>50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2018-OST-006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19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Dětské hřiště Chlebovice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24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26</v>
      </c>
      <c r="AJ44" s="72"/>
      <c r="AK44" s="72"/>
      <c r="AL44" s="72"/>
      <c r="AM44" s="83" t="str">
        <f>IF(AN8="","",AN8)</f>
        <v>16. 5. 2018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28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Statutární město Frýdek-Místek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34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52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32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53</v>
      </c>
      <c r="D49" s="95"/>
      <c r="E49" s="95"/>
      <c r="F49" s="95"/>
      <c r="G49" s="95"/>
      <c r="H49" s="96"/>
      <c r="I49" s="97" t="s">
        <v>54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55</v>
      </c>
      <c r="AH49" s="95"/>
      <c r="AI49" s="95"/>
      <c r="AJ49" s="95"/>
      <c r="AK49" s="95"/>
      <c r="AL49" s="95"/>
      <c r="AM49" s="95"/>
      <c r="AN49" s="97" t="s">
        <v>56</v>
      </c>
      <c r="AO49" s="95"/>
      <c r="AP49" s="95"/>
      <c r="AQ49" s="99" t="s">
        <v>57</v>
      </c>
      <c r="AR49" s="70"/>
      <c r="AS49" s="100" t="s">
        <v>58</v>
      </c>
      <c r="AT49" s="101" t="s">
        <v>59</v>
      </c>
      <c r="AU49" s="101" t="s">
        <v>60</v>
      </c>
      <c r="AV49" s="101" t="s">
        <v>61</v>
      </c>
      <c r="AW49" s="101" t="s">
        <v>62</v>
      </c>
      <c r="AX49" s="101" t="s">
        <v>63</v>
      </c>
      <c r="AY49" s="101" t="s">
        <v>64</v>
      </c>
      <c r="AZ49" s="101" t="s">
        <v>65</v>
      </c>
      <c r="BA49" s="101" t="s">
        <v>66</v>
      </c>
      <c r="BB49" s="101" t="s">
        <v>67</v>
      </c>
      <c r="BC49" s="101" t="s">
        <v>68</v>
      </c>
      <c r="BD49" s="102" t="s">
        <v>69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70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22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71</v>
      </c>
      <c r="BT51" s="115" t="s">
        <v>72</v>
      </c>
      <c r="BV51" s="115" t="s">
        <v>73</v>
      </c>
      <c r="BW51" s="115" t="s">
        <v>7</v>
      </c>
      <c r="BX51" s="115" t="s">
        <v>74</v>
      </c>
      <c r="CL51" s="115" t="s">
        <v>22</v>
      </c>
    </row>
    <row r="52" spans="1:90" s="5" customFormat="1" ht="31.5" customHeight="1">
      <c r="A52" s="116" t="s">
        <v>75</v>
      </c>
      <c r="B52" s="117"/>
      <c r="C52" s="118"/>
      <c r="D52" s="119" t="s">
        <v>16</v>
      </c>
      <c r="E52" s="119"/>
      <c r="F52" s="119"/>
      <c r="G52" s="119"/>
      <c r="H52" s="119"/>
      <c r="I52" s="120"/>
      <c r="J52" s="119" t="s">
        <v>20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'2018-OST-006 - Dětské hři...'!J25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76</v>
      </c>
      <c r="AR52" s="123"/>
      <c r="AS52" s="124">
        <v>0</v>
      </c>
      <c r="AT52" s="125">
        <f>ROUND(SUM(AV52:AW52),2)</f>
        <v>0</v>
      </c>
      <c r="AU52" s="126">
        <f>'2018-OST-006 - Dětské hři...'!P78</f>
        <v>0</v>
      </c>
      <c r="AV52" s="125">
        <f>'2018-OST-006 - Dětské hři...'!J28</f>
        <v>0</v>
      </c>
      <c r="AW52" s="125">
        <f>'2018-OST-006 - Dětské hři...'!J29</f>
        <v>0</v>
      </c>
      <c r="AX52" s="125">
        <f>'2018-OST-006 - Dětské hři...'!J30</f>
        <v>0</v>
      </c>
      <c r="AY52" s="125">
        <f>'2018-OST-006 - Dětské hři...'!J31</f>
        <v>0</v>
      </c>
      <c r="AZ52" s="125">
        <f>'2018-OST-006 - Dětské hři...'!F28</f>
        <v>0</v>
      </c>
      <c r="BA52" s="125">
        <f>'2018-OST-006 - Dětské hři...'!F29</f>
        <v>0</v>
      </c>
      <c r="BB52" s="125">
        <f>'2018-OST-006 - Dětské hři...'!F30</f>
        <v>0</v>
      </c>
      <c r="BC52" s="125">
        <f>'2018-OST-006 - Dětské hři...'!F31</f>
        <v>0</v>
      </c>
      <c r="BD52" s="127">
        <f>'2018-OST-006 - Dětské hři...'!F32</f>
        <v>0</v>
      </c>
      <c r="BT52" s="128" t="s">
        <v>77</v>
      </c>
      <c r="BU52" s="128" t="s">
        <v>78</v>
      </c>
      <c r="BV52" s="128" t="s">
        <v>73</v>
      </c>
      <c r="BW52" s="128" t="s">
        <v>7</v>
      </c>
      <c r="BX52" s="128" t="s">
        <v>74</v>
      </c>
      <c r="CL52" s="128" t="s">
        <v>22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018-OST-006 - Dětské hř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0"/>
      <c r="C1" s="130"/>
      <c r="D1" s="131" t="s">
        <v>1</v>
      </c>
      <c r="E1" s="130"/>
      <c r="F1" s="132" t="s">
        <v>79</v>
      </c>
      <c r="G1" s="132" t="s">
        <v>80</v>
      </c>
      <c r="H1" s="132"/>
      <c r="I1" s="133"/>
      <c r="J1" s="132" t="s">
        <v>81</v>
      </c>
      <c r="K1" s="131" t="s">
        <v>82</v>
      </c>
      <c r="L1" s="132" t="s">
        <v>83</v>
      </c>
      <c r="M1" s="132"/>
      <c r="N1" s="132"/>
      <c r="O1" s="132"/>
      <c r="P1" s="132"/>
      <c r="Q1" s="132"/>
      <c r="R1" s="132"/>
      <c r="S1" s="132"/>
      <c r="T1" s="13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</v>
      </c>
    </row>
    <row r="3" spans="2:46" ht="6.95" customHeight="1">
      <c r="B3" s="23"/>
      <c r="C3" s="24"/>
      <c r="D3" s="24"/>
      <c r="E3" s="24"/>
      <c r="F3" s="24"/>
      <c r="G3" s="24"/>
      <c r="H3" s="24"/>
      <c r="I3" s="134"/>
      <c r="J3" s="24"/>
      <c r="K3" s="25"/>
      <c r="AT3" s="22" t="s">
        <v>84</v>
      </c>
    </row>
    <row r="4" spans="2:46" ht="36.95" customHeight="1">
      <c r="B4" s="26"/>
      <c r="C4" s="27"/>
      <c r="D4" s="28" t="s">
        <v>85</v>
      </c>
      <c r="E4" s="27"/>
      <c r="F4" s="27"/>
      <c r="G4" s="27"/>
      <c r="H4" s="27"/>
      <c r="I4" s="13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5"/>
      <c r="J5" s="27"/>
      <c r="K5" s="29"/>
    </row>
    <row r="6" spans="2:11" s="1" customFormat="1" ht="13.5">
      <c r="B6" s="44"/>
      <c r="C6" s="45"/>
      <c r="D6" s="38" t="s">
        <v>19</v>
      </c>
      <c r="E6" s="45"/>
      <c r="F6" s="45"/>
      <c r="G6" s="45"/>
      <c r="H6" s="45"/>
      <c r="I6" s="136"/>
      <c r="J6" s="45"/>
      <c r="K6" s="49"/>
    </row>
    <row r="7" spans="2:11" s="1" customFormat="1" ht="36.95" customHeight="1">
      <c r="B7" s="44"/>
      <c r="C7" s="45"/>
      <c r="D7" s="45"/>
      <c r="E7" s="137" t="s">
        <v>20</v>
      </c>
      <c r="F7" s="45"/>
      <c r="G7" s="45"/>
      <c r="H7" s="45"/>
      <c r="I7" s="136"/>
      <c r="J7" s="45"/>
      <c r="K7" s="49"/>
    </row>
    <row r="8" spans="2:11" s="1" customFormat="1" ht="13.5">
      <c r="B8" s="44"/>
      <c r="C8" s="45"/>
      <c r="D8" s="45"/>
      <c r="E8" s="45"/>
      <c r="F8" s="45"/>
      <c r="G8" s="45"/>
      <c r="H8" s="45"/>
      <c r="I8" s="136"/>
      <c r="J8" s="45"/>
      <c r="K8" s="49"/>
    </row>
    <row r="9" spans="2:11" s="1" customFormat="1" ht="14.4" customHeight="1">
      <c r="B9" s="44"/>
      <c r="C9" s="45"/>
      <c r="D9" s="38" t="s">
        <v>21</v>
      </c>
      <c r="E9" s="45"/>
      <c r="F9" s="33" t="s">
        <v>22</v>
      </c>
      <c r="G9" s="45"/>
      <c r="H9" s="45"/>
      <c r="I9" s="138" t="s">
        <v>23</v>
      </c>
      <c r="J9" s="33" t="s">
        <v>22</v>
      </c>
      <c r="K9" s="49"/>
    </row>
    <row r="10" spans="2:11" s="1" customFormat="1" ht="14.4" customHeight="1">
      <c r="B10" s="44"/>
      <c r="C10" s="45"/>
      <c r="D10" s="38" t="s">
        <v>24</v>
      </c>
      <c r="E10" s="45"/>
      <c r="F10" s="33" t="s">
        <v>25</v>
      </c>
      <c r="G10" s="45"/>
      <c r="H10" s="45"/>
      <c r="I10" s="138" t="s">
        <v>26</v>
      </c>
      <c r="J10" s="139" t="str">
        <f>'Rekapitulace stavby'!AN8</f>
        <v>16. 5. 2018</v>
      </c>
      <c r="K10" s="49"/>
    </row>
    <row r="11" spans="2:11" s="1" customFormat="1" ht="10.8" customHeight="1">
      <c r="B11" s="44"/>
      <c r="C11" s="45"/>
      <c r="D11" s="45"/>
      <c r="E11" s="45"/>
      <c r="F11" s="45"/>
      <c r="G11" s="45"/>
      <c r="H11" s="45"/>
      <c r="I11" s="136"/>
      <c r="J11" s="45"/>
      <c r="K11" s="49"/>
    </row>
    <row r="12" spans="2:11" s="1" customFormat="1" ht="14.4" customHeight="1">
      <c r="B12" s="44"/>
      <c r="C12" s="45"/>
      <c r="D12" s="38" t="s">
        <v>28</v>
      </c>
      <c r="E12" s="45"/>
      <c r="F12" s="45"/>
      <c r="G12" s="45"/>
      <c r="H12" s="45"/>
      <c r="I12" s="138" t="s">
        <v>29</v>
      </c>
      <c r="J12" s="33" t="s">
        <v>22</v>
      </c>
      <c r="K12" s="49"/>
    </row>
    <row r="13" spans="2:11" s="1" customFormat="1" ht="18" customHeight="1">
      <c r="B13" s="44"/>
      <c r="C13" s="45"/>
      <c r="D13" s="45"/>
      <c r="E13" s="33" t="s">
        <v>30</v>
      </c>
      <c r="F13" s="45"/>
      <c r="G13" s="45"/>
      <c r="H13" s="45"/>
      <c r="I13" s="138" t="s">
        <v>31</v>
      </c>
      <c r="J13" s="33" t="s">
        <v>22</v>
      </c>
      <c r="K13" s="49"/>
    </row>
    <row r="14" spans="2:11" s="1" customFormat="1" ht="6.95" customHeight="1">
      <c r="B14" s="44"/>
      <c r="C14" s="45"/>
      <c r="D14" s="45"/>
      <c r="E14" s="45"/>
      <c r="F14" s="45"/>
      <c r="G14" s="45"/>
      <c r="H14" s="45"/>
      <c r="I14" s="136"/>
      <c r="J14" s="45"/>
      <c r="K14" s="49"/>
    </row>
    <row r="15" spans="2:11" s="1" customFormat="1" ht="14.4" customHeight="1">
      <c r="B15" s="44"/>
      <c r="C15" s="45"/>
      <c r="D15" s="38" t="s">
        <v>32</v>
      </c>
      <c r="E15" s="45"/>
      <c r="F15" s="45"/>
      <c r="G15" s="45"/>
      <c r="H15" s="45"/>
      <c r="I15" s="138" t="s">
        <v>29</v>
      </c>
      <c r="J15" s="33" t="str">
        <f>IF('Rekapitulace stavby'!AN13="Vyplň údaj","",IF('Rekapitulace stavby'!AN13="","",'Rekapitulace stavby'!AN13))</f>
        <v/>
      </c>
      <c r="K15" s="49"/>
    </row>
    <row r="16" spans="2:11" s="1" customFormat="1" ht="18" customHeight="1">
      <c r="B16" s="44"/>
      <c r="C16" s="45"/>
      <c r="D16" s="45"/>
      <c r="E16" s="33" t="str">
        <f>IF('Rekapitulace stavby'!E14="Vyplň údaj","",IF('Rekapitulace stavby'!E14="","",'Rekapitulace stavby'!E14))</f>
        <v/>
      </c>
      <c r="F16" s="45"/>
      <c r="G16" s="45"/>
      <c r="H16" s="45"/>
      <c r="I16" s="138" t="s">
        <v>31</v>
      </c>
      <c r="J16" s="33" t="str">
        <f>IF('Rekapitulace stavby'!AN14="Vyplň údaj","",IF('Rekapitulace stavby'!AN14="","",'Rekapitulace stavby'!AN14))</f>
        <v/>
      </c>
      <c r="K16" s="49"/>
    </row>
    <row r="17" spans="2:11" s="1" customFormat="1" ht="6.95" customHeight="1">
      <c r="B17" s="44"/>
      <c r="C17" s="45"/>
      <c r="D17" s="45"/>
      <c r="E17" s="45"/>
      <c r="F17" s="45"/>
      <c r="G17" s="45"/>
      <c r="H17" s="45"/>
      <c r="I17" s="136"/>
      <c r="J17" s="45"/>
      <c r="K17" s="49"/>
    </row>
    <row r="18" spans="2:11" s="1" customFormat="1" ht="14.4" customHeight="1">
      <c r="B18" s="44"/>
      <c r="C18" s="45"/>
      <c r="D18" s="38" t="s">
        <v>34</v>
      </c>
      <c r="E18" s="45"/>
      <c r="F18" s="45"/>
      <c r="G18" s="45"/>
      <c r="H18" s="45"/>
      <c r="I18" s="138" t="s">
        <v>29</v>
      </c>
      <c r="J18" s="33" t="str">
        <f>IF('Rekapitulace stavby'!AN16="","",'Rekapitulace stavby'!AN16)</f>
        <v/>
      </c>
      <c r="K18" s="49"/>
    </row>
    <row r="19" spans="2:11" s="1" customFormat="1" ht="18" customHeight="1">
      <c r="B19" s="44"/>
      <c r="C19" s="45"/>
      <c r="D19" s="45"/>
      <c r="E19" s="33" t="str">
        <f>IF('Rekapitulace stavby'!E17="","",'Rekapitulace stavby'!E17)</f>
        <v xml:space="preserve"> </v>
      </c>
      <c r="F19" s="45"/>
      <c r="G19" s="45"/>
      <c r="H19" s="45"/>
      <c r="I19" s="138" t="s">
        <v>31</v>
      </c>
      <c r="J19" s="33" t="str">
        <f>IF('Rekapitulace stavby'!AN17="","",'Rekapitulace stavby'!AN17)</f>
        <v/>
      </c>
      <c r="K19" s="49"/>
    </row>
    <row r="20" spans="2:11" s="1" customFormat="1" ht="6.95" customHeight="1">
      <c r="B20" s="44"/>
      <c r="C20" s="45"/>
      <c r="D20" s="45"/>
      <c r="E20" s="45"/>
      <c r="F20" s="45"/>
      <c r="G20" s="45"/>
      <c r="H20" s="45"/>
      <c r="I20" s="136"/>
      <c r="J20" s="45"/>
      <c r="K20" s="49"/>
    </row>
    <row r="21" spans="2:11" s="1" customFormat="1" ht="14.4" customHeight="1">
      <c r="B21" s="44"/>
      <c r="C21" s="45"/>
      <c r="D21" s="38" t="s">
        <v>36</v>
      </c>
      <c r="E21" s="45"/>
      <c r="F21" s="45"/>
      <c r="G21" s="45"/>
      <c r="H21" s="45"/>
      <c r="I21" s="136"/>
      <c r="J21" s="45"/>
      <c r="K21" s="49"/>
    </row>
    <row r="22" spans="2:11" s="6" customFormat="1" ht="71.25" customHeight="1">
      <c r="B22" s="140"/>
      <c r="C22" s="141"/>
      <c r="D22" s="141"/>
      <c r="E22" s="42" t="s">
        <v>37</v>
      </c>
      <c r="F22" s="42"/>
      <c r="G22" s="42"/>
      <c r="H22" s="42"/>
      <c r="I22" s="142"/>
      <c r="J22" s="141"/>
      <c r="K22" s="143"/>
    </row>
    <row r="23" spans="2:11" s="1" customFormat="1" ht="6.95" customHeight="1">
      <c r="B23" s="44"/>
      <c r="C23" s="45"/>
      <c r="D23" s="45"/>
      <c r="E23" s="45"/>
      <c r="F23" s="45"/>
      <c r="G23" s="45"/>
      <c r="H23" s="45"/>
      <c r="I23" s="136"/>
      <c r="J23" s="45"/>
      <c r="K23" s="49"/>
    </row>
    <row r="24" spans="2:11" s="1" customFormat="1" ht="6.95" customHeight="1">
      <c r="B24" s="44"/>
      <c r="C24" s="45"/>
      <c r="D24" s="104"/>
      <c r="E24" s="104"/>
      <c r="F24" s="104"/>
      <c r="G24" s="104"/>
      <c r="H24" s="104"/>
      <c r="I24" s="144"/>
      <c r="J24" s="104"/>
      <c r="K24" s="145"/>
    </row>
    <row r="25" spans="2:11" s="1" customFormat="1" ht="25.4" customHeight="1">
      <c r="B25" s="44"/>
      <c r="C25" s="45"/>
      <c r="D25" s="146" t="s">
        <v>38</v>
      </c>
      <c r="E25" s="45"/>
      <c r="F25" s="45"/>
      <c r="G25" s="45"/>
      <c r="H25" s="45"/>
      <c r="I25" s="136"/>
      <c r="J25" s="147">
        <f>ROUND(J78,2)</f>
        <v>0</v>
      </c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4"/>
      <c r="J26" s="104"/>
      <c r="K26" s="145"/>
    </row>
    <row r="27" spans="2:11" s="1" customFormat="1" ht="14.4" customHeight="1">
      <c r="B27" s="44"/>
      <c r="C27" s="45"/>
      <c r="D27" s="45"/>
      <c r="E27" s="45"/>
      <c r="F27" s="50" t="s">
        <v>40</v>
      </c>
      <c r="G27" s="45"/>
      <c r="H27" s="45"/>
      <c r="I27" s="148" t="s">
        <v>39</v>
      </c>
      <c r="J27" s="50" t="s">
        <v>41</v>
      </c>
      <c r="K27" s="49"/>
    </row>
    <row r="28" spans="2:11" s="1" customFormat="1" ht="14.4" customHeight="1">
      <c r="B28" s="44"/>
      <c r="C28" s="45"/>
      <c r="D28" s="53" t="s">
        <v>42</v>
      </c>
      <c r="E28" s="53" t="s">
        <v>43</v>
      </c>
      <c r="F28" s="149">
        <f>ROUND(SUM(BE78:BE145),2)</f>
        <v>0</v>
      </c>
      <c r="G28" s="45"/>
      <c r="H28" s="45"/>
      <c r="I28" s="150">
        <v>0.21</v>
      </c>
      <c r="J28" s="149">
        <f>ROUND(ROUND((SUM(BE78:BE145)),2)*I28,2)</f>
        <v>0</v>
      </c>
      <c r="K28" s="49"/>
    </row>
    <row r="29" spans="2:11" s="1" customFormat="1" ht="14.4" customHeight="1">
      <c r="B29" s="44"/>
      <c r="C29" s="45"/>
      <c r="D29" s="45"/>
      <c r="E29" s="53" t="s">
        <v>44</v>
      </c>
      <c r="F29" s="149">
        <f>ROUND(SUM(BF78:BF145),2)</f>
        <v>0</v>
      </c>
      <c r="G29" s="45"/>
      <c r="H29" s="45"/>
      <c r="I29" s="150">
        <v>0.15</v>
      </c>
      <c r="J29" s="149">
        <f>ROUND(ROUND((SUM(BF78:BF145)),2)*I29,2)</f>
        <v>0</v>
      </c>
      <c r="K29" s="49"/>
    </row>
    <row r="30" spans="2:11" s="1" customFormat="1" ht="14.4" customHeight="1" hidden="1">
      <c r="B30" s="44"/>
      <c r="C30" s="45"/>
      <c r="D30" s="45"/>
      <c r="E30" s="53" t="s">
        <v>45</v>
      </c>
      <c r="F30" s="149">
        <f>ROUND(SUM(BG78:BG145),2)</f>
        <v>0</v>
      </c>
      <c r="G30" s="45"/>
      <c r="H30" s="45"/>
      <c r="I30" s="150">
        <v>0.21</v>
      </c>
      <c r="J30" s="149">
        <v>0</v>
      </c>
      <c r="K30" s="49"/>
    </row>
    <row r="31" spans="2:11" s="1" customFormat="1" ht="14.4" customHeight="1" hidden="1">
      <c r="B31" s="44"/>
      <c r="C31" s="45"/>
      <c r="D31" s="45"/>
      <c r="E31" s="53" t="s">
        <v>46</v>
      </c>
      <c r="F31" s="149">
        <f>ROUND(SUM(BH78:BH145),2)</f>
        <v>0</v>
      </c>
      <c r="G31" s="45"/>
      <c r="H31" s="45"/>
      <c r="I31" s="150">
        <v>0.15</v>
      </c>
      <c r="J31" s="149">
        <v>0</v>
      </c>
      <c r="K31" s="49"/>
    </row>
    <row r="32" spans="2:11" s="1" customFormat="1" ht="14.4" customHeight="1" hidden="1">
      <c r="B32" s="44"/>
      <c r="C32" s="45"/>
      <c r="D32" s="45"/>
      <c r="E32" s="53" t="s">
        <v>47</v>
      </c>
      <c r="F32" s="149">
        <f>ROUND(SUM(BI78:BI145),2)</f>
        <v>0</v>
      </c>
      <c r="G32" s="45"/>
      <c r="H32" s="45"/>
      <c r="I32" s="150">
        <v>0</v>
      </c>
      <c r="J32" s="149">
        <v>0</v>
      </c>
      <c r="K32" s="49"/>
    </row>
    <row r="33" spans="2:11" s="1" customFormat="1" ht="6.95" customHeight="1">
      <c r="B33" s="44"/>
      <c r="C33" s="45"/>
      <c r="D33" s="45"/>
      <c r="E33" s="45"/>
      <c r="F33" s="45"/>
      <c r="G33" s="45"/>
      <c r="H33" s="45"/>
      <c r="I33" s="136"/>
      <c r="J33" s="45"/>
      <c r="K33" s="49"/>
    </row>
    <row r="34" spans="2:11" s="1" customFormat="1" ht="25.4" customHeight="1">
      <c r="B34" s="44"/>
      <c r="C34" s="151"/>
      <c r="D34" s="152" t="s">
        <v>48</v>
      </c>
      <c r="E34" s="96"/>
      <c r="F34" s="96"/>
      <c r="G34" s="153" t="s">
        <v>49</v>
      </c>
      <c r="H34" s="154" t="s">
        <v>50</v>
      </c>
      <c r="I34" s="155"/>
      <c r="J34" s="156">
        <f>SUM(J25:J32)</f>
        <v>0</v>
      </c>
      <c r="K34" s="157"/>
    </row>
    <row r="35" spans="2:11" s="1" customFormat="1" ht="14.4" customHeight="1">
      <c r="B35" s="65"/>
      <c r="C35" s="66"/>
      <c r="D35" s="66"/>
      <c r="E35" s="66"/>
      <c r="F35" s="66"/>
      <c r="G35" s="66"/>
      <c r="H35" s="66"/>
      <c r="I35" s="158"/>
      <c r="J35" s="66"/>
      <c r="K35" s="67"/>
    </row>
    <row r="39" spans="2:11" s="1" customFormat="1" ht="6.95" customHeight="1">
      <c r="B39" s="159"/>
      <c r="C39" s="160"/>
      <c r="D39" s="160"/>
      <c r="E39" s="160"/>
      <c r="F39" s="160"/>
      <c r="G39" s="160"/>
      <c r="H39" s="160"/>
      <c r="I39" s="161"/>
      <c r="J39" s="160"/>
      <c r="K39" s="162"/>
    </row>
    <row r="40" spans="2:11" s="1" customFormat="1" ht="36.95" customHeight="1">
      <c r="B40" s="44"/>
      <c r="C40" s="28" t="s">
        <v>86</v>
      </c>
      <c r="D40" s="45"/>
      <c r="E40" s="45"/>
      <c r="F40" s="45"/>
      <c r="G40" s="45"/>
      <c r="H40" s="45"/>
      <c r="I40" s="136"/>
      <c r="J40" s="45"/>
      <c r="K40" s="49"/>
    </row>
    <row r="41" spans="2:11" s="1" customFormat="1" ht="6.95" customHeight="1">
      <c r="B41" s="44"/>
      <c r="C41" s="45"/>
      <c r="D41" s="45"/>
      <c r="E41" s="45"/>
      <c r="F41" s="45"/>
      <c r="G41" s="45"/>
      <c r="H41" s="45"/>
      <c r="I41" s="136"/>
      <c r="J41" s="45"/>
      <c r="K41" s="49"/>
    </row>
    <row r="42" spans="2:11" s="1" customFormat="1" ht="14.4" customHeight="1">
      <c r="B42" s="44"/>
      <c r="C42" s="38" t="s">
        <v>19</v>
      </c>
      <c r="D42" s="45"/>
      <c r="E42" s="45"/>
      <c r="F42" s="45"/>
      <c r="G42" s="45"/>
      <c r="H42" s="45"/>
      <c r="I42" s="136"/>
      <c r="J42" s="45"/>
      <c r="K42" s="49"/>
    </row>
    <row r="43" spans="2:11" s="1" customFormat="1" ht="17.25" customHeight="1">
      <c r="B43" s="44"/>
      <c r="C43" s="45"/>
      <c r="D43" s="45"/>
      <c r="E43" s="137" t="str">
        <f>E7</f>
        <v>Dětské hřiště Chlebovice</v>
      </c>
      <c r="F43" s="45"/>
      <c r="G43" s="45"/>
      <c r="H43" s="45"/>
      <c r="I43" s="136"/>
      <c r="J43" s="45"/>
      <c r="K43" s="49"/>
    </row>
    <row r="44" spans="2:11" s="1" customFormat="1" ht="6.95" customHeight="1">
      <c r="B44" s="44"/>
      <c r="C44" s="45"/>
      <c r="D44" s="45"/>
      <c r="E44" s="45"/>
      <c r="F44" s="45"/>
      <c r="G44" s="45"/>
      <c r="H44" s="45"/>
      <c r="I44" s="136"/>
      <c r="J44" s="45"/>
      <c r="K44" s="49"/>
    </row>
    <row r="45" spans="2:11" s="1" customFormat="1" ht="18" customHeight="1">
      <c r="B45" s="44"/>
      <c r="C45" s="38" t="s">
        <v>24</v>
      </c>
      <c r="D45" s="45"/>
      <c r="E45" s="45"/>
      <c r="F45" s="33" t="str">
        <f>F10</f>
        <v xml:space="preserve"> </v>
      </c>
      <c r="G45" s="45"/>
      <c r="H45" s="45"/>
      <c r="I45" s="138" t="s">
        <v>26</v>
      </c>
      <c r="J45" s="139" t="str">
        <f>IF(J10="","",J10)</f>
        <v>16. 5. 2018</v>
      </c>
      <c r="K45" s="49"/>
    </row>
    <row r="46" spans="2:11" s="1" customFormat="1" ht="6.95" customHeight="1">
      <c r="B46" s="44"/>
      <c r="C46" s="45"/>
      <c r="D46" s="45"/>
      <c r="E46" s="45"/>
      <c r="F46" s="45"/>
      <c r="G46" s="45"/>
      <c r="H46" s="45"/>
      <c r="I46" s="136"/>
      <c r="J46" s="45"/>
      <c r="K46" s="49"/>
    </row>
    <row r="47" spans="2:11" s="1" customFormat="1" ht="13.5">
      <c r="B47" s="44"/>
      <c r="C47" s="38" t="s">
        <v>28</v>
      </c>
      <c r="D47" s="45"/>
      <c r="E47" s="45"/>
      <c r="F47" s="33" t="str">
        <f>E13</f>
        <v>Statutární město Frýdek-Místek</v>
      </c>
      <c r="G47" s="45"/>
      <c r="H47" s="45"/>
      <c r="I47" s="138" t="s">
        <v>34</v>
      </c>
      <c r="J47" s="42" t="str">
        <f>E19</f>
        <v xml:space="preserve"> </v>
      </c>
      <c r="K47" s="49"/>
    </row>
    <row r="48" spans="2:11" s="1" customFormat="1" ht="14.4" customHeight="1">
      <c r="B48" s="44"/>
      <c r="C48" s="38" t="s">
        <v>32</v>
      </c>
      <c r="D48" s="45"/>
      <c r="E48" s="45"/>
      <c r="F48" s="33" t="str">
        <f>IF(E16="","",E16)</f>
        <v/>
      </c>
      <c r="G48" s="45"/>
      <c r="H48" s="45"/>
      <c r="I48" s="136"/>
      <c r="J48" s="163"/>
      <c r="K48" s="49"/>
    </row>
    <row r="49" spans="2:11" s="1" customFormat="1" ht="10.3" customHeight="1">
      <c r="B49" s="44"/>
      <c r="C49" s="45"/>
      <c r="D49" s="45"/>
      <c r="E49" s="45"/>
      <c r="F49" s="45"/>
      <c r="G49" s="45"/>
      <c r="H49" s="45"/>
      <c r="I49" s="136"/>
      <c r="J49" s="45"/>
      <c r="K49" s="49"/>
    </row>
    <row r="50" spans="2:11" s="1" customFormat="1" ht="29.25" customHeight="1">
      <c r="B50" s="44"/>
      <c r="C50" s="164" t="s">
        <v>87</v>
      </c>
      <c r="D50" s="151"/>
      <c r="E50" s="151"/>
      <c r="F50" s="151"/>
      <c r="G50" s="151"/>
      <c r="H50" s="151"/>
      <c r="I50" s="165"/>
      <c r="J50" s="166" t="s">
        <v>88</v>
      </c>
      <c r="K50" s="167"/>
    </row>
    <row r="51" spans="2:11" s="1" customFormat="1" ht="10.3" customHeight="1">
      <c r="B51" s="44"/>
      <c r="C51" s="45"/>
      <c r="D51" s="45"/>
      <c r="E51" s="45"/>
      <c r="F51" s="45"/>
      <c r="G51" s="45"/>
      <c r="H51" s="45"/>
      <c r="I51" s="136"/>
      <c r="J51" s="45"/>
      <c r="K51" s="49"/>
    </row>
    <row r="52" spans="2:47" s="1" customFormat="1" ht="29.25" customHeight="1">
      <c r="B52" s="44"/>
      <c r="C52" s="168" t="s">
        <v>89</v>
      </c>
      <c r="D52" s="45"/>
      <c r="E52" s="45"/>
      <c r="F52" s="45"/>
      <c r="G52" s="45"/>
      <c r="H52" s="45"/>
      <c r="I52" s="136"/>
      <c r="J52" s="147">
        <f>J78</f>
        <v>0</v>
      </c>
      <c r="K52" s="49"/>
      <c r="AU52" s="22" t="s">
        <v>90</v>
      </c>
    </row>
    <row r="53" spans="2:11" s="7" customFormat="1" ht="24.95" customHeight="1">
      <c r="B53" s="169"/>
      <c r="C53" s="170"/>
      <c r="D53" s="171" t="s">
        <v>91</v>
      </c>
      <c r="E53" s="172"/>
      <c r="F53" s="172"/>
      <c r="G53" s="172"/>
      <c r="H53" s="172"/>
      <c r="I53" s="173"/>
      <c r="J53" s="174">
        <f>J79</f>
        <v>0</v>
      </c>
      <c r="K53" s="175"/>
    </row>
    <row r="54" spans="2:11" s="7" customFormat="1" ht="24.95" customHeight="1">
      <c r="B54" s="169"/>
      <c r="C54" s="170"/>
      <c r="D54" s="171" t="s">
        <v>92</v>
      </c>
      <c r="E54" s="172"/>
      <c r="F54" s="172"/>
      <c r="G54" s="172"/>
      <c r="H54" s="172"/>
      <c r="I54" s="173"/>
      <c r="J54" s="174">
        <f>J108</f>
        <v>0</v>
      </c>
      <c r="K54" s="175"/>
    </row>
    <row r="55" spans="2:11" s="7" customFormat="1" ht="24.95" customHeight="1">
      <c r="B55" s="169"/>
      <c r="C55" s="170"/>
      <c r="D55" s="171" t="s">
        <v>93</v>
      </c>
      <c r="E55" s="172"/>
      <c r="F55" s="172"/>
      <c r="G55" s="172"/>
      <c r="H55" s="172"/>
      <c r="I55" s="173"/>
      <c r="J55" s="174">
        <f>J125</f>
        <v>0</v>
      </c>
      <c r="K55" s="175"/>
    </row>
    <row r="56" spans="2:11" s="7" customFormat="1" ht="24.95" customHeight="1">
      <c r="B56" s="169"/>
      <c r="C56" s="170"/>
      <c r="D56" s="171" t="s">
        <v>94</v>
      </c>
      <c r="E56" s="172"/>
      <c r="F56" s="172"/>
      <c r="G56" s="172"/>
      <c r="H56" s="172"/>
      <c r="I56" s="173"/>
      <c r="J56" s="174">
        <f>J128</f>
        <v>0</v>
      </c>
      <c r="K56" s="175"/>
    </row>
    <row r="57" spans="2:11" s="7" customFormat="1" ht="24.95" customHeight="1">
      <c r="B57" s="169"/>
      <c r="C57" s="170"/>
      <c r="D57" s="171" t="s">
        <v>95</v>
      </c>
      <c r="E57" s="172"/>
      <c r="F57" s="172"/>
      <c r="G57" s="172"/>
      <c r="H57" s="172"/>
      <c r="I57" s="173"/>
      <c r="J57" s="174">
        <f>J131</f>
        <v>0</v>
      </c>
      <c r="K57" s="175"/>
    </row>
    <row r="58" spans="2:11" s="7" customFormat="1" ht="24.95" customHeight="1">
      <c r="B58" s="169"/>
      <c r="C58" s="170"/>
      <c r="D58" s="171" t="s">
        <v>96</v>
      </c>
      <c r="E58" s="172"/>
      <c r="F58" s="172"/>
      <c r="G58" s="172"/>
      <c r="H58" s="172"/>
      <c r="I58" s="173"/>
      <c r="J58" s="174">
        <f>J133</f>
        <v>0</v>
      </c>
      <c r="K58" s="175"/>
    </row>
    <row r="59" spans="2:11" s="7" customFormat="1" ht="24.95" customHeight="1">
      <c r="B59" s="169"/>
      <c r="C59" s="170"/>
      <c r="D59" s="171" t="s">
        <v>97</v>
      </c>
      <c r="E59" s="172"/>
      <c r="F59" s="172"/>
      <c r="G59" s="172"/>
      <c r="H59" s="172"/>
      <c r="I59" s="173"/>
      <c r="J59" s="174">
        <f>J141</f>
        <v>0</v>
      </c>
      <c r="K59" s="175"/>
    </row>
    <row r="60" spans="2:11" s="7" customFormat="1" ht="24.95" customHeight="1">
      <c r="B60" s="169"/>
      <c r="C60" s="170"/>
      <c r="D60" s="171" t="s">
        <v>98</v>
      </c>
      <c r="E60" s="172"/>
      <c r="F60" s="172"/>
      <c r="G60" s="172"/>
      <c r="H60" s="172"/>
      <c r="I60" s="173"/>
      <c r="J60" s="174">
        <f>J144</f>
        <v>0</v>
      </c>
      <c r="K60" s="175"/>
    </row>
    <row r="61" spans="2:11" s="1" customFormat="1" ht="21.8" customHeight="1">
      <c r="B61" s="44"/>
      <c r="C61" s="45"/>
      <c r="D61" s="45"/>
      <c r="E61" s="45"/>
      <c r="F61" s="45"/>
      <c r="G61" s="45"/>
      <c r="H61" s="45"/>
      <c r="I61" s="136"/>
      <c r="J61" s="45"/>
      <c r="K61" s="49"/>
    </row>
    <row r="62" spans="2:11" s="1" customFormat="1" ht="6.95" customHeight="1">
      <c r="B62" s="65"/>
      <c r="C62" s="66"/>
      <c r="D62" s="66"/>
      <c r="E62" s="66"/>
      <c r="F62" s="66"/>
      <c r="G62" s="66"/>
      <c r="H62" s="66"/>
      <c r="I62" s="158"/>
      <c r="J62" s="66"/>
      <c r="K62" s="67"/>
    </row>
    <row r="66" spans="2:12" s="1" customFormat="1" ht="6.95" customHeight="1">
      <c r="B66" s="68"/>
      <c r="C66" s="69"/>
      <c r="D66" s="69"/>
      <c r="E66" s="69"/>
      <c r="F66" s="69"/>
      <c r="G66" s="69"/>
      <c r="H66" s="69"/>
      <c r="I66" s="161"/>
      <c r="J66" s="69"/>
      <c r="K66" s="69"/>
      <c r="L66" s="70"/>
    </row>
    <row r="67" spans="2:12" s="1" customFormat="1" ht="36.95" customHeight="1">
      <c r="B67" s="44"/>
      <c r="C67" s="71" t="s">
        <v>99</v>
      </c>
      <c r="D67" s="72"/>
      <c r="E67" s="72"/>
      <c r="F67" s="72"/>
      <c r="G67" s="72"/>
      <c r="H67" s="72"/>
      <c r="I67" s="176"/>
      <c r="J67" s="72"/>
      <c r="K67" s="72"/>
      <c r="L67" s="70"/>
    </row>
    <row r="68" spans="2:12" s="1" customFormat="1" ht="6.95" customHeight="1">
      <c r="B68" s="44"/>
      <c r="C68" s="72"/>
      <c r="D68" s="72"/>
      <c r="E68" s="72"/>
      <c r="F68" s="72"/>
      <c r="G68" s="72"/>
      <c r="H68" s="72"/>
      <c r="I68" s="176"/>
      <c r="J68" s="72"/>
      <c r="K68" s="72"/>
      <c r="L68" s="70"/>
    </row>
    <row r="69" spans="2:12" s="1" customFormat="1" ht="14.4" customHeight="1">
      <c r="B69" s="44"/>
      <c r="C69" s="74" t="s">
        <v>19</v>
      </c>
      <c r="D69" s="72"/>
      <c r="E69" s="72"/>
      <c r="F69" s="72"/>
      <c r="G69" s="72"/>
      <c r="H69" s="72"/>
      <c r="I69" s="176"/>
      <c r="J69" s="72"/>
      <c r="K69" s="72"/>
      <c r="L69" s="70"/>
    </row>
    <row r="70" spans="2:12" s="1" customFormat="1" ht="17.25" customHeight="1">
      <c r="B70" s="44"/>
      <c r="C70" s="72"/>
      <c r="D70" s="72"/>
      <c r="E70" s="80" t="str">
        <f>E7</f>
        <v>Dětské hřiště Chlebovice</v>
      </c>
      <c r="F70" s="72"/>
      <c r="G70" s="72"/>
      <c r="H70" s="72"/>
      <c r="I70" s="176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76"/>
      <c r="J71" s="72"/>
      <c r="K71" s="72"/>
      <c r="L71" s="70"/>
    </row>
    <row r="72" spans="2:12" s="1" customFormat="1" ht="18" customHeight="1">
      <c r="B72" s="44"/>
      <c r="C72" s="74" t="s">
        <v>24</v>
      </c>
      <c r="D72" s="72"/>
      <c r="E72" s="72"/>
      <c r="F72" s="177" t="str">
        <f>F10</f>
        <v xml:space="preserve"> </v>
      </c>
      <c r="G72" s="72"/>
      <c r="H72" s="72"/>
      <c r="I72" s="178" t="s">
        <v>26</v>
      </c>
      <c r="J72" s="83" t="str">
        <f>IF(J10="","",J10)</f>
        <v>16. 5. 2018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76"/>
      <c r="J73" s="72"/>
      <c r="K73" s="72"/>
      <c r="L73" s="70"/>
    </row>
    <row r="74" spans="2:12" s="1" customFormat="1" ht="13.5">
      <c r="B74" s="44"/>
      <c r="C74" s="74" t="s">
        <v>28</v>
      </c>
      <c r="D74" s="72"/>
      <c r="E74" s="72"/>
      <c r="F74" s="177" t="str">
        <f>E13</f>
        <v>Statutární město Frýdek-Místek</v>
      </c>
      <c r="G74" s="72"/>
      <c r="H74" s="72"/>
      <c r="I74" s="178" t="s">
        <v>34</v>
      </c>
      <c r="J74" s="177" t="str">
        <f>E19</f>
        <v xml:space="preserve"> </v>
      </c>
      <c r="K74" s="72"/>
      <c r="L74" s="70"/>
    </row>
    <row r="75" spans="2:12" s="1" customFormat="1" ht="14.4" customHeight="1">
      <c r="B75" s="44"/>
      <c r="C75" s="74" t="s">
        <v>32</v>
      </c>
      <c r="D75" s="72"/>
      <c r="E75" s="72"/>
      <c r="F75" s="177" t="str">
        <f>IF(E16="","",E16)</f>
        <v/>
      </c>
      <c r="G75" s="72"/>
      <c r="H75" s="72"/>
      <c r="I75" s="176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76"/>
      <c r="J76" s="72"/>
      <c r="K76" s="72"/>
      <c r="L76" s="70"/>
    </row>
    <row r="77" spans="2:20" s="8" customFormat="1" ht="29.25" customHeight="1">
      <c r="B77" s="179"/>
      <c r="C77" s="180" t="s">
        <v>100</v>
      </c>
      <c r="D77" s="181" t="s">
        <v>57</v>
      </c>
      <c r="E77" s="181" t="s">
        <v>53</v>
      </c>
      <c r="F77" s="181" t="s">
        <v>101</v>
      </c>
      <c r="G77" s="181" t="s">
        <v>102</v>
      </c>
      <c r="H77" s="181" t="s">
        <v>103</v>
      </c>
      <c r="I77" s="182" t="s">
        <v>104</v>
      </c>
      <c r="J77" s="181" t="s">
        <v>88</v>
      </c>
      <c r="K77" s="183" t="s">
        <v>105</v>
      </c>
      <c r="L77" s="184"/>
      <c r="M77" s="100" t="s">
        <v>106</v>
      </c>
      <c r="N77" s="101" t="s">
        <v>42</v>
      </c>
      <c r="O77" s="101" t="s">
        <v>107</v>
      </c>
      <c r="P77" s="101" t="s">
        <v>108</v>
      </c>
      <c r="Q77" s="101" t="s">
        <v>109</v>
      </c>
      <c r="R77" s="101" t="s">
        <v>110</v>
      </c>
      <c r="S77" s="101" t="s">
        <v>111</v>
      </c>
      <c r="T77" s="102" t="s">
        <v>112</v>
      </c>
    </row>
    <row r="78" spans="2:63" s="1" customFormat="1" ht="29.25" customHeight="1">
      <c r="B78" s="44"/>
      <c r="C78" s="106" t="s">
        <v>89</v>
      </c>
      <c r="D78" s="72"/>
      <c r="E78" s="72"/>
      <c r="F78" s="72"/>
      <c r="G78" s="72"/>
      <c r="H78" s="72"/>
      <c r="I78" s="176"/>
      <c r="J78" s="185">
        <f>BK78</f>
        <v>0</v>
      </c>
      <c r="K78" s="72"/>
      <c r="L78" s="70"/>
      <c r="M78" s="103"/>
      <c r="N78" s="104"/>
      <c r="O78" s="104"/>
      <c r="P78" s="186">
        <f>P79+P108+P125+P128+P131+P133+P141+P144</f>
        <v>0</v>
      </c>
      <c r="Q78" s="104"/>
      <c r="R78" s="186">
        <f>R79+R108+R125+R128+R131+R133+R141+R144</f>
        <v>81.79723824</v>
      </c>
      <c r="S78" s="104"/>
      <c r="T78" s="187">
        <f>T79+T108+T125+T128+T131+T133+T141+T144</f>
        <v>0</v>
      </c>
      <c r="AT78" s="22" t="s">
        <v>71</v>
      </c>
      <c r="AU78" s="22" t="s">
        <v>90</v>
      </c>
      <c r="BK78" s="188">
        <f>BK79+BK108+BK125+BK128+BK131+BK133+BK141+BK144</f>
        <v>0</v>
      </c>
    </row>
    <row r="79" spans="2:63" s="9" customFormat="1" ht="37.4" customHeight="1">
      <c r="B79" s="189"/>
      <c r="C79" s="190"/>
      <c r="D79" s="191" t="s">
        <v>71</v>
      </c>
      <c r="E79" s="192" t="s">
        <v>77</v>
      </c>
      <c r="F79" s="192" t="s">
        <v>113</v>
      </c>
      <c r="G79" s="190"/>
      <c r="H79" s="190"/>
      <c r="I79" s="193"/>
      <c r="J79" s="194">
        <f>BK79</f>
        <v>0</v>
      </c>
      <c r="K79" s="190"/>
      <c r="L79" s="195"/>
      <c r="M79" s="196"/>
      <c r="N79" s="197"/>
      <c r="O79" s="197"/>
      <c r="P79" s="198">
        <f>SUM(P80:P107)</f>
        <v>0</v>
      </c>
      <c r="Q79" s="197"/>
      <c r="R79" s="198">
        <f>SUM(R80:R107)</f>
        <v>0</v>
      </c>
      <c r="S79" s="197"/>
      <c r="T79" s="199">
        <f>SUM(T80:T107)</f>
        <v>0</v>
      </c>
      <c r="AR79" s="200" t="s">
        <v>77</v>
      </c>
      <c r="AT79" s="201" t="s">
        <v>71</v>
      </c>
      <c r="AU79" s="201" t="s">
        <v>72</v>
      </c>
      <c r="AY79" s="200" t="s">
        <v>114</v>
      </c>
      <c r="BK79" s="202">
        <f>SUM(BK80:BK107)</f>
        <v>0</v>
      </c>
    </row>
    <row r="80" spans="2:65" s="1" customFormat="1" ht="38.25" customHeight="1">
      <c r="B80" s="44"/>
      <c r="C80" s="203" t="s">
        <v>77</v>
      </c>
      <c r="D80" s="203" t="s">
        <v>115</v>
      </c>
      <c r="E80" s="204" t="s">
        <v>116</v>
      </c>
      <c r="F80" s="205" t="s">
        <v>117</v>
      </c>
      <c r="G80" s="206" t="s">
        <v>118</v>
      </c>
      <c r="H80" s="207">
        <v>32.4</v>
      </c>
      <c r="I80" s="208"/>
      <c r="J80" s="209">
        <f>ROUND(I80*H80,2)</f>
        <v>0</v>
      </c>
      <c r="K80" s="205" t="s">
        <v>119</v>
      </c>
      <c r="L80" s="70"/>
      <c r="M80" s="210" t="s">
        <v>22</v>
      </c>
      <c r="N80" s="211" t="s">
        <v>43</v>
      </c>
      <c r="O80" s="45"/>
      <c r="P80" s="212">
        <f>O80*H80</f>
        <v>0</v>
      </c>
      <c r="Q80" s="212">
        <v>0</v>
      </c>
      <c r="R80" s="212">
        <f>Q80*H80</f>
        <v>0</v>
      </c>
      <c r="S80" s="212">
        <v>0</v>
      </c>
      <c r="T80" s="213">
        <f>S80*H80</f>
        <v>0</v>
      </c>
      <c r="AR80" s="22" t="s">
        <v>120</v>
      </c>
      <c r="AT80" s="22" t="s">
        <v>115</v>
      </c>
      <c r="AU80" s="22" t="s">
        <v>77</v>
      </c>
      <c r="AY80" s="22" t="s">
        <v>114</v>
      </c>
      <c r="BE80" s="214">
        <f>IF(N80="základní",J80,0)</f>
        <v>0</v>
      </c>
      <c r="BF80" s="214">
        <f>IF(N80="snížená",J80,0)</f>
        <v>0</v>
      </c>
      <c r="BG80" s="214">
        <f>IF(N80="zákl. přenesená",J80,0)</f>
        <v>0</v>
      </c>
      <c r="BH80" s="214">
        <f>IF(N80="sníž. přenesená",J80,0)</f>
        <v>0</v>
      </c>
      <c r="BI80" s="214">
        <f>IF(N80="nulová",J80,0)</f>
        <v>0</v>
      </c>
      <c r="BJ80" s="22" t="s">
        <v>77</v>
      </c>
      <c r="BK80" s="214">
        <f>ROUND(I80*H80,2)</f>
        <v>0</v>
      </c>
      <c r="BL80" s="22" t="s">
        <v>120</v>
      </c>
      <c r="BM80" s="22" t="s">
        <v>121</v>
      </c>
    </row>
    <row r="81" spans="2:51" s="10" customFormat="1" ht="13.5">
      <c r="B81" s="215"/>
      <c r="C81" s="216"/>
      <c r="D81" s="217" t="s">
        <v>122</v>
      </c>
      <c r="E81" s="218" t="s">
        <v>22</v>
      </c>
      <c r="F81" s="219" t="s">
        <v>123</v>
      </c>
      <c r="G81" s="216"/>
      <c r="H81" s="220">
        <v>32.4</v>
      </c>
      <c r="I81" s="221"/>
      <c r="J81" s="216"/>
      <c r="K81" s="216"/>
      <c r="L81" s="222"/>
      <c r="M81" s="223"/>
      <c r="N81" s="224"/>
      <c r="O81" s="224"/>
      <c r="P81" s="224"/>
      <c r="Q81" s="224"/>
      <c r="R81" s="224"/>
      <c r="S81" s="224"/>
      <c r="T81" s="225"/>
      <c r="AT81" s="226" t="s">
        <v>122</v>
      </c>
      <c r="AU81" s="226" t="s">
        <v>77</v>
      </c>
      <c r="AV81" s="10" t="s">
        <v>84</v>
      </c>
      <c r="AW81" s="10" t="s">
        <v>35</v>
      </c>
      <c r="AX81" s="10" t="s">
        <v>77</v>
      </c>
      <c r="AY81" s="226" t="s">
        <v>114</v>
      </c>
    </row>
    <row r="82" spans="2:65" s="1" customFormat="1" ht="38.25" customHeight="1">
      <c r="B82" s="44"/>
      <c r="C82" s="203" t="s">
        <v>84</v>
      </c>
      <c r="D82" s="203" t="s">
        <v>115</v>
      </c>
      <c r="E82" s="204" t="s">
        <v>124</v>
      </c>
      <c r="F82" s="205" t="s">
        <v>125</v>
      </c>
      <c r="G82" s="206" t="s">
        <v>118</v>
      </c>
      <c r="H82" s="207">
        <v>32.4</v>
      </c>
      <c r="I82" s="208"/>
      <c r="J82" s="209">
        <f>ROUND(I82*H82,2)</f>
        <v>0</v>
      </c>
      <c r="K82" s="205" t="s">
        <v>119</v>
      </c>
      <c r="L82" s="70"/>
      <c r="M82" s="210" t="s">
        <v>22</v>
      </c>
      <c r="N82" s="211" t="s">
        <v>43</v>
      </c>
      <c r="O82" s="45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22" t="s">
        <v>120</v>
      </c>
      <c r="AT82" s="22" t="s">
        <v>115</v>
      </c>
      <c r="AU82" s="22" t="s">
        <v>77</v>
      </c>
      <c r="AY82" s="22" t="s">
        <v>114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22" t="s">
        <v>77</v>
      </c>
      <c r="BK82" s="214">
        <f>ROUND(I82*H82,2)</f>
        <v>0</v>
      </c>
      <c r="BL82" s="22" t="s">
        <v>120</v>
      </c>
      <c r="BM82" s="22" t="s">
        <v>126</v>
      </c>
    </row>
    <row r="83" spans="2:65" s="1" customFormat="1" ht="38.25" customHeight="1">
      <c r="B83" s="44"/>
      <c r="C83" s="203" t="s">
        <v>127</v>
      </c>
      <c r="D83" s="203" t="s">
        <v>115</v>
      </c>
      <c r="E83" s="204" t="s">
        <v>128</v>
      </c>
      <c r="F83" s="205" t="s">
        <v>129</v>
      </c>
      <c r="G83" s="206" t="s">
        <v>118</v>
      </c>
      <c r="H83" s="207">
        <v>3.162</v>
      </c>
      <c r="I83" s="208"/>
      <c r="J83" s="209">
        <f>ROUND(I83*H83,2)</f>
        <v>0</v>
      </c>
      <c r="K83" s="205" t="s">
        <v>119</v>
      </c>
      <c r="L83" s="70"/>
      <c r="M83" s="210" t="s">
        <v>22</v>
      </c>
      <c r="N83" s="211" t="s">
        <v>43</v>
      </c>
      <c r="O83" s="45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22" t="s">
        <v>120</v>
      </c>
      <c r="AT83" s="22" t="s">
        <v>115</v>
      </c>
      <c r="AU83" s="22" t="s">
        <v>77</v>
      </c>
      <c r="AY83" s="22" t="s">
        <v>114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22" t="s">
        <v>77</v>
      </c>
      <c r="BK83" s="214">
        <f>ROUND(I83*H83,2)</f>
        <v>0</v>
      </c>
      <c r="BL83" s="22" t="s">
        <v>120</v>
      </c>
      <c r="BM83" s="22" t="s">
        <v>130</v>
      </c>
    </row>
    <row r="84" spans="2:51" s="11" customFormat="1" ht="13.5">
      <c r="B84" s="227"/>
      <c r="C84" s="228"/>
      <c r="D84" s="217" t="s">
        <v>122</v>
      </c>
      <c r="E84" s="229" t="s">
        <v>22</v>
      </c>
      <c r="F84" s="230" t="s">
        <v>131</v>
      </c>
      <c r="G84" s="228"/>
      <c r="H84" s="229" t="s">
        <v>22</v>
      </c>
      <c r="I84" s="231"/>
      <c r="J84" s="228"/>
      <c r="K84" s="228"/>
      <c r="L84" s="232"/>
      <c r="M84" s="233"/>
      <c r="N84" s="234"/>
      <c r="O84" s="234"/>
      <c r="P84" s="234"/>
      <c r="Q84" s="234"/>
      <c r="R84" s="234"/>
      <c r="S84" s="234"/>
      <c r="T84" s="235"/>
      <c r="AT84" s="236" t="s">
        <v>122</v>
      </c>
      <c r="AU84" s="236" t="s">
        <v>77</v>
      </c>
      <c r="AV84" s="11" t="s">
        <v>77</v>
      </c>
      <c r="AW84" s="11" t="s">
        <v>35</v>
      </c>
      <c r="AX84" s="11" t="s">
        <v>72</v>
      </c>
      <c r="AY84" s="236" t="s">
        <v>114</v>
      </c>
    </row>
    <row r="85" spans="2:51" s="10" customFormat="1" ht="13.5">
      <c r="B85" s="215"/>
      <c r="C85" s="216"/>
      <c r="D85" s="217" t="s">
        <v>122</v>
      </c>
      <c r="E85" s="218" t="s">
        <v>22</v>
      </c>
      <c r="F85" s="219" t="s">
        <v>132</v>
      </c>
      <c r="G85" s="216"/>
      <c r="H85" s="220">
        <v>0.15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122</v>
      </c>
      <c r="AU85" s="226" t="s">
        <v>77</v>
      </c>
      <c r="AV85" s="10" t="s">
        <v>84</v>
      </c>
      <c r="AW85" s="10" t="s">
        <v>35</v>
      </c>
      <c r="AX85" s="10" t="s">
        <v>72</v>
      </c>
      <c r="AY85" s="226" t="s">
        <v>114</v>
      </c>
    </row>
    <row r="86" spans="2:51" s="11" customFormat="1" ht="13.5">
      <c r="B86" s="227"/>
      <c r="C86" s="228"/>
      <c r="D86" s="217" t="s">
        <v>122</v>
      </c>
      <c r="E86" s="229" t="s">
        <v>22</v>
      </c>
      <c r="F86" s="230" t="s">
        <v>133</v>
      </c>
      <c r="G86" s="228"/>
      <c r="H86" s="229" t="s">
        <v>22</v>
      </c>
      <c r="I86" s="231"/>
      <c r="J86" s="228"/>
      <c r="K86" s="228"/>
      <c r="L86" s="232"/>
      <c r="M86" s="233"/>
      <c r="N86" s="234"/>
      <c r="O86" s="234"/>
      <c r="P86" s="234"/>
      <c r="Q86" s="234"/>
      <c r="R86" s="234"/>
      <c r="S86" s="234"/>
      <c r="T86" s="235"/>
      <c r="AT86" s="236" t="s">
        <v>122</v>
      </c>
      <c r="AU86" s="236" t="s">
        <v>77</v>
      </c>
      <c r="AV86" s="11" t="s">
        <v>77</v>
      </c>
      <c r="AW86" s="11" t="s">
        <v>35</v>
      </c>
      <c r="AX86" s="11" t="s">
        <v>72</v>
      </c>
      <c r="AY86" s="236" t="s">
        <v>114</v>
      </c>
    </row>
    <row r="87" spans="2:51" s="10" customFormat="1" ht="13.5">
      <c r="B87" s="215"/>
      <c r="C87" s="216"/>
      <c r="D87" s="217" t="s">
        <v>122</v>
      </c>
      <c r="E87" s="218" t="s">
        <v>22</v>
      </c>
      <c r="F87" s="219" t="s">
        <v>134</v>
      </c>
      <c r="G87" s="216"/>
      <c r="H87" s="220">
        <v>0.512</v>
      </c>
      <c r="I87" s="221"/>
      <c r="J87" s="216"/>
      <c r="K87" s="216"/>
      <c r="L87" s="222"/>
      <c r="M87" s="223"/>
      <c r="N87" s="224"/>
      <c r="O87" s="224"/>
      <c r="P87" s="224"/>
      <c r="Q87" s="224"/>
      <c r="R87" s="224"/>
      <c r="S87" s="224"/>
      <c r="T87" s="225"/>
      <c r="AT87" s="226" t="s">
        <v>122</v>
      </c>
      <c r="AU87" s="226" t="s">
        <v>77</v>
      </c>
      <c r="AV87" s="10" t="s">
        <v>84</v>
      </c>
      <c r="AW87" s="10" t="s">
        <v>35</v>
      </c>
      <c r="AX87" s="10" t="s">
        <v>72</v>
      </c>
      <c r="AY87" s="226" t="s">
        <v>114</v>
      </c>
    </row>
    <row r="88" spans="2:51" s="11" customFormat="1" ht="13.5">
      <c r="B88" s="227"/>
      <c r="C88" s="228"/>
      <c r="D88" s="217" t="s">
        <v>122</v>
      </c>
      <c r="E88" s="229" t="s">
        <v>22</v>
      </c>
      <c r="F88" s="230" t="s">
        <v>135</v>
      </c>
      <c r="G88" s="228"/>
      <c r="H88" s="229" t="s">
        <v>22</v>
      </c>
      <c r="I88" s="231"/>
      <c r="J88" s="228"/>
      <c r="K88" s="228"/>
      <c r="L88" s="232"/>
      <c r="M88" s="233"/>
      <c r="N88" s="234"/>
      <c r="O88" s="234"/>
      <c r="P88" s="234"/>
      <c r="Q88" s="234"/>
      <c r="R88" s="234"/>
      <c r="S88" s="234"/>
      <c r="T88" s="235"/>
      <c r="AT88" s="236" t="s">
        <v>122</v>
      </c>
      <c r="AU88" s="236" t="s">
        <v>77</v>
      </c>
      <c r="AV88" s="11" t="s">
        <v>77</v>
      </c>
      <c r="AW88" s="11" t="s">
        <v>35</v>
      </c>
      <c r="AX88" s="11" t="s">
        <v>72</v>
      </c>
      <c r="AY88" s="236" t="s">
        <v>114</v>
      </c>
    </row>
    <row r="89" spans="2:51" s="10" customFormat="1" ht="13.5">
      <c r="B89" s="215"/>
      <c r="C89" s="216"/>
      <c r="D89" s="217" t="s">
        <v>122</v>
      </c>
      <c r="E89" s="218" t="s">
        <v>22</v>
      </c>
      <c r="F89" s="219" t="s">
        <v>136</v>
      </c>
      <c r="G89" s="216"/>
      <c r="H89" s="220">
        <v>0.768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122</v>
      </c>
      <c r="AU89" s="226" t="s">
        <v>77</v>
      </c>
      <c r="AV89" s="10" t="s">
        <v>84</v>
      </c>
      <c r="AW89" s="10" t="s">
        <v>35</v>
      </c>
      <c r="AX89" s="10" t="s">
        <v>72</v>
      </c>
      <c r="AY89" s="226" t="s">
        <v>114</v>
      </c>
    </row>
    <row r="90" spans="2:51" s="10" customFormat="1" ht="13.5">
      <c r="B90" s="215"/>
      <c r="C90" s="216"/>
      <c r="D90" s="217" t="s">
        <v>122</v>
      </c>
      <c r="E90" s="218" t="s">
        <v>22</v>
      </c>
      <c r="F90" s="219" t="s">
        <v>137</v>
      </c>
      <c r="G90" s="216"/>
      <c r="H90" s="220">
        <v>0.144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122</v>
      </c>
      <c r="AU90" s="226" t="s">
        <v>77</v>
      </c>
      <c r="AV90" s="10" t="s">
        <v>84</v>
      </c>
      <c r="AW90" s="10" t="s">
        <v>35</v>
      </c>
      <c r="AX90" s="10" t="s">
        <v>72</v>
      </c>
      <c r="AY90" s="226" t="s">
        <v>114</v>
      </c>
    </row>
    <row r="91" spans="2:51" s="11" customFormat="1" ht="13.5">
      <c r="B91" s="227"/>
      <c r="C91" s="228"/>
      <c r="D91" s="217" t="s">
        <v>122</v>
      </c>
      <c r="E91" s="229" t="s">
        <v>22</v>
      </c>
      <c r="F91" s="230" t="s">
        <v>138</v>
      </c>
      <c r="G91" s="228"/>
      <c r="H91" s="229" t="s">
        <v>22</v>
      </c>
      <c r="I91" s="231"/>
      <c r="J91" s="228"/>
      <c r="K91" s="228"/>
      <c r="L91" s="232"/>
      <c r="M91" s="233"/>
      <c r="N91" s="234"/>
      <c r="O91" s="234"/>
      <c r="P91" s="234"/>
      <c r="Q91" s="234"/>
      <c r="R91" s="234"/>
      <c r="S91" s="234"/>
      <c r="T91" s="235"/>
      <c r="AT91" s="236" t="s">
        <v>122</v>
      </c>
      <c r="AU91" s="236" t="s">
        <v>77</v>
      </c>
      <c r="AV91" s="11" t="s">
        <v>77</v>
      </c>
      <c r="AW91" s="11" t="s">
        <v>35</v>
      </c>
      <c r="AX91" s="11" t="s">
        <v>72</v>
      </c>
      <c r="AY91" s="236" t="s">
        <v>114</v>
      </c>
    </row>
    <row r="92" spans="2:51" s="10" customFormat="1" ht="13.5">
      <c r="B92" s="215"/>
      <c r="C92" s="216"/>
      <c r="D92" s="217" t="s">
        <v>122</v>
      </c>
      <c r="E92" s="218" t="s">
        <v>22</v>
      </c>
      <c r="F92" s="219" t="s">
        <v>139</v>
      </c>
      <c r="G92" s="216"/>
      <c r="H92" s="220">
        <v>0.2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122</v>
      </c>
      <c r="AU92" s="226" t="s">
        <v>77</v>
      </c>
      <c r="AV92" s="10" t="s">
        <v>84</v>
      </c>
      <c r="AW92" s="10" t="s">
        <v>35</v>
      </c>
      <c r="AX92" s="10" t="s">
        <v>72</v>
      </c>
      <c r="AY92" s="226" t="s">
        <v>114</v>
      </c>
    </row>
    <row r="93" spans="2:51" s="11" customFormat="1" ht="13.5">
      <c r="B93" s="227"/>
      <c r="C93" s="228"/>
      <c r="D93" s="217" t="s">
        <v>122</v>
      </c>
      <c r="E93" s="229" t="s">
        <v>22</v>
      </c>
      <c r="F93" s="230" t="s">
        <v>140</v>
      </c>
      <c r="G93" s="228"/>
      <c r="H93" s="229" t="s">
        <v>22</v>
      </c>
      <c r="I93" s="231"/>
      <c r="J93" s="228"/>
      <c r="K93" s="228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122</v>
      </c>
      <c r="AU93" s="236" t="s">
        <v>77</v>
      </c>
      <c r="AV93" s="11" t="s">
        <v>77</v>
      </c>
      <c r="AW93" s="11" t="s">
        <v>35</v>
      </c>
      <c r="AX93" s="11" t="s">
        <v>72</v>
      </c>
      <c r="AY93" s="236" t="s">
        <v>114</v>
      </c>
    </row>
    <row r="94" spans="2:51" s="10" customFormat="1" ht="13.5">
      <c r="B94" s="215"/>
      <c r="C94" s="216"/>
      <c r="D94" s="217" t="s">
        <v>122</v>
      </c>
      <c r="E94" s="218" t="s">
        <v>22</v>
      </c>
      <c r="F94" s="219" t="s">
        <v>141</v>
      </c>
      <c r="G94" s="216"/>
      <c r="H94" s="220">
        <v>1.024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122</v>
      </c>
      <c r="AU94" s="226" t="s">
        <v>77</v>
      </c>
      <c r="AV94" s="10" t="s">
        <v>84</v>
      </c>
      <c r="AW94" s="10" t="s">
        <v>35</v>
      </c>
      <c r="AX94" s="10" t="s">
        <v>72</v>
      </c>
      <c r="AY94" s="226" t="s">
        <v>114</v>
      </c>
    </row>
    <row r="95" spans="2:51" s="10" customFormat="1" ht="13.5">
      <c r="B95" s="215"/>
      <c r="C95" s="216"/>
      <c r="D95" s="217" t="s">
        <v>122</v>
      </c>
      <c r="E95" s="218" t="s">
        <v>22</v>
      </c>
      <c r="F95" s="219" t="s">
        <v>142</v>
      </c>
      <c r="G95" s="216"/>
      <c r="H95" s="220">
        <v>0.156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122</v>
      </c>
      <c r="AU95" s="226" t="s">
        <v>77</v>
      </c>
      <c r="AV95" s="10" t="s">
        <v>84</v>
      </c>
      <c r="AW95" s="10" t="s">
        <v>35</v>
      </c>
      <c r="AX95" s="10" t="s">
        <v>72</v>
      </c>
      <c r="AY95" s="226" t="s">
        <v>114</v>
      </c>
    </row>
    <row r="96" spans="2:51" s="10" customFormat="1" ht="13.5">
      <c r="B96" s="215"/>
      <c r="C96" s="216"/>
      <c r="D96" s="217" t="s">
        <v>122</v>
      </c>
      <c r="E96" s="218" t="s">
        <v>22</v>
      </c>
      <c r="F96" s="219" t="s">
        <v>137</v>
      </c>
      <c r="G96" s="216"/>
      <c r="H96" s="220">
        <v>0.144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122</v>
      </c>
      <c r="AU96" s="226" t="s">
        <v>77</v>
      </c>
      <c r="AV96" s="10" t="s">
        <v>84</v>
      </c>
      <c r="AW96" s="10" t="s">
        <v>35</v>
      </c>
      <c r="AX96" s="10" t="s">
        <v>72</v>
      </c>
      <c r="AY96" s="226" t="s">
        <v>114</v>
      </c>
    </row>
    <row r="97" spans="2:51" s="10" customFormat="1" ht="13.5">
      <c r="B97" s="215"/>
      <c r="C97" s="216"/>
      <c r="D97" s="217" t="s">
        <v>122</v>
      </c>
      <c r="E97" s="218" t="s">
        <v>22</v>
      </c>
      <c r="F97" s="219" t="s">
        <v>143</v>
      </c>
      <c r="G97" s="216"/>
      <c r="H97" s="220">
        <v>0.064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122</v>
      </c>
      <c r="AU97" s="226" t="s">
        <v>77</v>
      </c>
      <c r="AV97" s="10" t="s">
        <v>84</v>
      </c>
      <c r="AW97" s="10" t="s">
        <v>35</v>
      </c>
      <c r="AX97" s="10" t="s">
        <v>72</v>
      </c>
      <c r="AY97" s="226" t="s">
        <v>114</v>
      </c>
    </row>
    <row r="98" spans="2:51" s="12" customFormat="1" ht="13.5">
      <c r="B98" s="237"/>
      <c r="C98" s="238"/>
      <c r="D98" s="217" t="s">
        <v>122</v>
      </c>
      <c r="E98" s="239" t="s">
        <v>22</v>
      </c>
      <c r="F98" s="240" t="s">
        <v>144</v>
      </c>
      <c r="G98" s="238"/>
      <c r="H98" s="241">
        <v>3.162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122</v>
      </c>
      <c r="AU98" s="247" t="s">
        <v>77</v>
      </c>
      <c r="AV98" s="12" t="s">
        <v>120</v>
      </c>
      <c r="AW98" s="12" t="s">
        <v>35</v>
      </c>
      <c r="AX98" s="12" t="s">
        <v>77</v>
      </c>
      <c r="AY98" s="247" t="s">
        <v>114</v>
      </c>
    </row>
    <row r="99" spans="2:65" s="1" customFormat="1" ht="51" customHeight="1">
      <c r="B99" s="44"/>
      <c r="C99" s="203" t="s">
        <v>120</v>
      </c>
      <c r="D99" s="203" t="s">
        <v>115</v>
      </c>
      <c r="E99" s="204" t="s">
        <v>145</v>
      </c>
      <c r="F99" s="205" t="s">
        <v>146</v>
      </c>
      <c r="G99" s="206" t="s">
        <v>118</v>
      </c>
      <c r="H99" s="207">
        <v>3.162</v>
      </c>
      <c r="I99" s="208"/>
      <c r="J99" s="209">
        <f>ROUND(I99*H99,2)</f>
        <v>0</v>
      </c>
      <c r="K99" s="205" t="s">
        <v>119</v>
      </c>
      <c r="L99" s="70"/>
      <c r="M99" s="210" t="s">
        <v>22</v>
      </c>
      <c r="N99" s="211" t="s">
        <v>43</v>
      </c>
      <c r="O99" s="4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2" t="s">
        <v>120</v>
      </c>
      <c r="AT99" s="22" t="s">
        <v>115</v>
      </c>
      <c r="AU99" s="22" t="s">
        <v>77</v>
      </c>
      <c r="AY99" s="22" t="s">
        <v>114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2" t="s">
        <v>77</v>
      </c>
      <c r="BK99" s="214">
        <f>ROUND(I99*H99,2)</f>
        <v>0</v>
      </c>
      <c r="BL99" s="22" t="s">
        <v>120</v>
      </c>
      <c r="BM99" s="22" t="s">
        <v>147</v>
      </c>
    </row>
    <row r="100" spans="2:65" s="1" customFormat="1" ht="38.25" customHeight="1">
      <c r="B100" s="44"/>
      <c r="C100" s="203" t="s">
        <v>148</v>
      </c>
      <c r="D100" s="203" t="s">
        <v>115</v>
      </c>
      <c r="E100" s="204" t="s">
        <v>149</v>
      </c>
      <c r="F100" s="205" t="s">
        <v>150</v>
      </c>
      <c r="G100" s="206" t="s">
        <v>118</v>
      </c>
      <c r="H100" s="207">
        <v>3.162</v>
      </c>
      <c r="I100" s="208"/>
      <c r="J100" s="209">
        <f>ROUND(I100*H100,2)</f>
        <v>0</v>
      </c>
      <c r="K100" s="205" t="s">
        <v>119</v>
      </c>
      <c r="L100" s="70"/>
      <c r="M100" s="210" t="s">
        <v>22</v>
      </c>
      <c r="N100" s="211" t="s">
        <v>43</v>
      </c>
      <c r="O100" s="4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2" t="s">
        <v>120</v>
      </c>
      <c r="AT100" s="22" t="s">
        <v>115</v>
      </c>
      <c r="AU100" s="22" t="s">
        <v>77</v>
      </c>
      <c r="AY100" s="22" t="s">
        <v>114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2" t="s">
        <v>77</v>
      </c>
      <c r="BK100" s="214">
        <f>ROUND(I100*H100,2)</f>
        <v>0</v>
      </c>
      <c r="BL100" s="22" t="s">
        <v>120</v>
      </c>
      <c r="BM100" s="22" t="s">
        <v>151</v>
      </c>
    </row>
    <row r="101" spans="2:65" s="1" customFormat="1" ht="38.25" customHeight="1">
      <c r="B101" s="44"/>
      <c r="C101" s="203" t="s">
        <v>152</v>
      </c>
      <c r="D101" s="203" t="s">
        <v>115</v>
      </c>
      <c r="E101" s="204" t="s">
        <v>153</v>
      </c>
      <c r="F101" s="205" t="s">
        <v>154</v>
      </c>
      <c r="G101" s="206" t="s">
        <v>118</v>
      </c>
      <c r="H101" s="207">
        <v>35.562</v>
      </c>
      <c r="I101" s="208"/>
      <c r="J101" s="209">
        <f>ROUND(I101*H101,2)</f>
        <v>0</v>
      </c>
      <c r="K101" s="205" t="s">
        <v>119</v>
      </c>
      <c r="L101" s="70"/>
      <c r="M101" s="210" t="s">
        <v>22</v>
      </c>
      <c r="N101" s="211" t="s">
        <v>43</v>
      </c>
      <c r="O101" s="4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2" t="s">
        <v>120</v>
      </c>
      <c r="AT101" s="22" t="s">
        <v>115</v>
      </c>
      <c r="AU101" s="22" t="s">
        <v>77</v>
      </c>
      <c r="AY101" s="22" t="s">
        <v>114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2" t="s">
        <v>77</v>
      </c>
      <c r="BK101" s="214">
        <f>ROUND(I101*H101,2)</f>
        <v>0</v>
      </c>
      <c r="BL101" s="22" t="s">
        <v>120</v>
      </c>
      <c r="BM101" s="22" t="s">
        <v>155</v>
      </c>
    </row>
    <row r="102" spans="2:51" s="10" customFormat="1" ht="13.5">
      <c r="B102" s="215"/>
      <c r="C102" s="216"/>
      <c r="D102" s="217" t="s">
        <v>122</v>
      </c>
      <c r="E102" s="218" t="s">
        <v>22</v>
      </c>
      <c r="F102" s="219" t="s">
        <v>156</v>
      </c>
      <c r="G102" s="216"/>
      <c r="H102" s="220">
        <v>35.562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122</v>
      </c>
      <c r="AU102" s="226" t="s">
        <v>77</v>
      </c>
      <c r="AV102" s="10" t="s">
        <v>84</v>
      </c>
      <c r="AW102" s="10" t="s">
        <v>35</v>
      </c>
      <c r="AX102" s="10" t="s">
        <v>77</v>
      </c>
      <c r="AY102" s="226" t="s">
        <v>114</v>
      </c>
    </row>
    <row r="103" spans="2:65" s="1" customFormat="1" ht="25.5" customHeight="1">
      <c r="B103" s="44"/>
      <c r="C103" s="203" t="s">
        <v>157</v>
      </c>
      <c r="D103" s="203" t="s">
        <v>115</v>
      </c>
      <c r="E103" s="204" t="s">
        <v>158</v>
      </c>
      <c r="F103" s="205" t="s">
        <v>159</v>
      </c>
      <c r="G103" s="206" t="s">
        <v>118</v>
      </c>
      <c r="H103" s="207">
        <v>35.562</v>
      </c>
      <c r="I103" s="208"/>
      <c r="J103" s="209">
        <f>ROUND(I103*H103,2)</f>
        <v>0</v>
      </c>
      <c r="K103" s="205" t="s">
        <v>119</v>
      </c>
      <c r="L103" s="70"/>
      <c r="M103" s="210" t="s">
        <v>22</v>
      </c>
      <c r="N103" s="211" t="s">
        <v>43</v>
      </c>
      <c r="O103" s="45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2" t="s">
        <v>120</v>
      </c>
      <c r="AT103" s="22" t="s">
        <v>115</v>
      </c>
      <c r="AU103" s="22" t="s">
        <v>77</v>
      </c>
      <c r="AY103" s="22" t="s">
        <v>114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2" t="s">
        <v>77</v>
      </c>
      <c r="BK103" s="214">
        <f>ROUND(I103*H103,2)</f>
        <v>0</v>
      </c>
      <c r="BL103" s="22" t="s">
        <v>120</v>
      </c>
      <c r="BM103" s="22" t="s">
        <v>160</v>
      </c>
    </row>
    <row r="104" spans="2:65" s="1" customFormat="1" ht="16.5" customHeight="1">
      <c r="B104" s="44"/>
      <c r="C104" s="203" t="s">
        <v>161</v>
      </c>
      <c r="D104" s="203" t="s">
        <v>115</v>
      </c>
      <c r="E104" s="204" t="s">
        <v>162</v>
      </c>
      <c r="F104" s="205" t="s">
        <v>163</v>
      </c>
      <c r="G104" s="206" t="s">
        <v>118</v>
      </c>
      <c r="H104" s="207">
        <v>35.562</v>
      </c>
      <c r="I104" s="208"/>
      <c r="J104" s="209">
        <f>ROUND(I104*H104,2)</f>
        <v>0</v>
      </c>
      <c r="K104" s="205" t="s">
        <v>119</v>
      </c>
      <c r="L104" s="70"/>
      <c r="M104" s="210" t="s">
        <v>22</v>
      </c>
      <c r="N104" s="211" t="s">
        <v>43</v>
      </c>
      <c r="O104" s="4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2" t="s">
        <v>120</v>
      </c>
      <c r="AT104" s="22" t="s">
        <v>115</v>
      </c>
      <c r="AU104" s="22" t="s">
        <v>77</v>
      </c>
      <c r="AY104" s="22" t="s">
        <v>114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2" t="s">
        <v>77</v>
      </c>
      <c r="BK104" s="214">
        <f>ROUND(I104*H104,2)</f>
        <v>0</v>
      </c>
      <c r="BL104" s="22" t="s">
        <v>120</v>
      </c>
      <c r="BM104" s="22" t="s">
        <v>164</v>
      </c>
    </row>
    <row r="105" spans="2:65" s="1" customFormat="1" ht="25.5" customHeight="1">
      <c r="B105" s="44"/>
      <c r="C105" s="203" t="s">
        <v>165</v>
      </c>
      <c r="D105" s="203" t="s">
        <v>115</v>
      </c>
      <c r="E105" s="204" t="s">
        <v>166</v>
      </c>
      <c r="F105" s="205" t="s">
        <v>167</v>
      </c>
      <c r="G105" s="206" t="s">
        <v>168</v>
      </c>
      <c r="H105" s="207">
        <v>64.012</v>
      </c>
      <c r="I105" s="208"/>
      <c r="J105" s="209">
        <f>ROUND(I105*H105,2)</f>
        <v>0</v>
      </c>
      <c r="K105" s="205" t="s">
        <v>119</v>
      </c>
      <c r="L105" s="70"/>
      <c r="M105" s="210" t="s">
        <v>22</v>
      </c>
      <c r="N105" s="211" t="s">
        <v>43</v>
      </c>
      <c r="O105" s="45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2" t="s">
        <v>120</v>
      </c>
      <c r="AT105" s="22" t="s">
        <v>115</v>
      </c>
      <c r="AU105" s="22" t="s">
        <v>77</v>
      </c>
      <c r="AY105" s="22" t="s">
        <v>114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2" t="s">
        <v>77</v>
      </c>
      <c r="BK105" s="214">
        <f>ROUND(I105*H105,2)</f>
        <v>0</v>
      </c>
      <c r="BL105" s="22" t="s">
        <v>120</v>
      </c>
      <c r="BM105" s="22" t="s">
        <v>169</v>
      </c>
    </row>
    <row r="106" spans="2:51" s="10" customFormat="1" ht="13.5">
      <c r="B106" s="215"/>
      <c r="C106" s="216"/>
      <c r="D106" s="217" t="s">
        <v>122</v>
      </c>
      <c r="E106" s="216"/>
      <c r="F106" s="219" t="s">
        <v>170</v>
      </c>
      <c r="G106" s="216"/>
      <c r="H106" s="220">
        <v>64.012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122</v>
      </c>
      <c r="AU106" s="226" t="s">
        <v>77</v>
      </c>
      <c r="AV106" s="10" t="s">
        <v>84</v>
      </c>
      <c r="AW106" s="10" t="s">
        <v>6</v>
      </c>
      <c r="AX106" s="10" t="s">
        <v>77</v>
      </c>
      <c r="AY106" s="226" t="s">
        <v>114</v>
      </c>
    </row>
    <row r="107" spans="2:65" s="1" customFormat="1" ht="25.5" customHeight="1">
      <c r="B107" s="44"/>
      <c r="C107" s="203" t="s">
        <v>171</v>
      </c>
      <c r="D107" s="203" t="s">
        <v>115</v>
      </c>
      <c r="E107" s="204" t="s">
        <v>172</v>
      </c>
      <c r="F107" s="205" t="s">
        <v>173</v>
      </c>
      <c r="G107" s="206" t="s">
        <v>174</v>
      </c>
      <c r="H107" s="207">
        <v>108</v>
      </c>
      <c r="I107" s="208"/>
      <c r="J107" s="209">
        <f>ROUND(I107*H107,2)</f>
        <v>0</v>
      </c>
      <c r="K107" s="205" t="s">
        <v>119</v>
      </c>
      <c r="L107" s="70"/>
      <c r="M107" s="210" t="s">
        <v>22</v>
      </c>
      <c r="N107" s="211" t="s">
        <v>43</v>
      </c>
      <c r="O107" s="4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2" t="s">
        <v>120</v>
      </c>
      <c r="AT107" s="22" t="s">
        <v>115</v>
      </c>
      <c r="AU107" s="22" t="s">
        <v>77</v>
      </c>
      <c r="AY107" s="22" t="s">
        <v>114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2" t="s">
        <v>77</v>
      </c>
      <c r="BK107" s="214">
        <f>ROUND(I107*H107,2)</f>
        <v>0</v>
      </c>
      <c r="BL107" s="22" t="s">
        <v>120</v>
      </c>
      <c r="BM107" s="22" t="s">
        <v>175</v>
      </c>
    </row>
    <row r="108" spans="2:63" s="9" customFormat="1" ht="37.4" customHeight="1">
      <c r="B108" s="189"/>
      <c r="C108" s="190"/>
      <c r="D108" s="191" t="s">
        <v>71</v>
      </c>
      <c r="E108" s="192" t="s">
        <v>84</v>
      </c>
      <c r="F108" s="192" t="s">
        <v>176</v>
      </c>
      <c r="G108" s="190"/>
      <c r="H108" s="190"/>
      <c r="I108" s="193"/>
      <c r="J108" s="194">
        <f>BK108</f>
        <v>0</v>
      </c>
      <c r="K108" s="190"/>
      <c r="L108" s="195"/>
      <c r="M108" s="196"/>
      <c r="N108" s="197"/>
      <c r="O108" s="197"/>
      <c r="P108" s="198">
        <f>SUM(P109:P124)</f>
        <v>0</v>
      </c>
      <c r="Q108" s="197"/>
      <c r="R108" s="198">
        <f>SUM(R109:R124)</f>
        <v>4.06264824</v>
      </c>
      <c r="S108" s="197"/>
      <c r="T108" s="199">
        <f>SUM(T109:T124)</f>
        <v>0</v>
      </c>
      <c r="AR108" s="200" t="s">
        <v>77</v>
      </c>
      <c r="AT108" s="201" t="s">
        <v>71</v>
      </c>
      <c r="AU108" s="201" t="s">
        <v>72</v>
      </c>
      <c r="AY108" s="200" t="s">
        <v>114</v>
      </c>
      <c r="BK108" s="202">
        <f>SUM(BK109:BK124)</f>
        <v>0</v>
      </c>
    </row>
    <row r="109" spans="2:65" s="1" customFormat="1" ht="25.5" customHeight="1">
      <c r="B109" s="44"/>
      <c r="C109" s="203" t="s">
        <v>177</v>
      </c>
      <c r="D109" s="203" t="s">
        <v>115</v>
      </c>
      <c r="E109" s="204" t="s">
        <v>178</v>
      </c>
      <c r="F109" s="205" t="s">
        <v>179</v>
      </c>
      <c r="G109" s="206" t="s">
        <v>118</v>
      </c>
      <c r="H109" s="207">
        <v>1.656</v>
      </c>
      <c r="I109" s="208"/>
      <c r="J109" s="209">
        <f>ROUND(I109*H109,2)</f>
        <v>0</v>
      </c>
      <c r="K109" s="205" t="s">
        <v>119</v>
      </c>
      <c r="L109" s="70"/>
      <c r="M109" s="210" t="s">
        <v>22</v>
      </c>
      <c r="N109" s="211" t="s">
        <v>43</v>
      </c>
      <c r="O109" s="45"/>
      <c r="P109" s="212">
        <f>O109*H109</f>
        <v>0</v>
      </c>
      <c r="Q109" s="212">
        <v>2.45329</v>
      </c>
      <c r="R109" s="212">
        <f>Q109*H109</f>
        <v>4.06264824</v>
      </c>
      <c r="S109" s="212">
        <v>0</v>
      </c>
      <c r="T109" s="213">
        <f>S109*H109</f>
        <v>0</v>
      </c>
      <c r="AR109" s="22" t="s">
        <v>120</v>
      </c>
      <c r="AT109" s="22" t="s">
        <v>115</v>
      </c>
      <c r="AU109" s="22" t="s">
        <v>77</v>
      </c>
      <c r="AY109" s="22" t="s">
        <v>114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2" t="s">
        <v>77</v>
      </c>
      <c r="BK109" s="214">
        <f>ROUND(I109*H109,2)</f>
        <v>0</v>
      </c>
      <c r="BL109" s="22" t="s">
        <v>120</v>
      </c>
      <c r="BM109" s="22" t="s">
        <v>180</v>
      </c>
    </row>
    <row r="110" spans="2:51" s="11" customFormat="1" ht="13.5">
      <c r="B110" s="227"/>
      <c r="C110" s="228"/>
      <c r="D110" s="217" t="s">
        <v>122</v>
      </c>
      <c r="E110" s="229" t="s">
        <v>22</v>
      </c>
      <c r="F110" s="230" t="s">
        <v>131</v>
      </c>
      <c r="G110" s="228"/>
      <c r="H110" s="229" t="s">
        <v>22</v>
      </c>
      <c r="I110" s="231"/>
      <c r="J110" s="228"/>
      <c r="K110" s="228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122</v>
      </c>
      <c r="AU110" s="236" t="s">
        <v>77</v>
      </c>
      <c r="AV110" s="11" t="s">
        <v>77</v>
      </c>
      <c r="AW110" s="11" t="s">
        <v>35</v>
      </c>
      <c r="AX110" s="11" t="s">
        <v>72</v>
      </c>
      <c r="AY110" s="236" t="s">
        <v>114</v>
      </c>
    </row>
    <row r="111" spans="2:51" s="10" customFormat="1" ht="13.5">
      <c r="B111" s="215"/>
      <c r="C111" s="216"/>
      <c r="D111" s="217" t="s">
        <v>122</v>
      </c>
      <c r="E111" s="218" t="s">
        <v>22</v>
      </c>
      <c r="F111" s="219" t="s">
        <v>132</v>
      </c>
      <c r="G111" s="216"/>
      <c r="H111" s="220">
        <v>0.15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122</v>
      </c>
      <c r="AU111" s="226" t="s">
        <v>77</v>
      </c>
      <c r="AV111" s="10" t="s">
        <v>84</v>
      </c>
      <c r="AW111" s="10" t="s">
        <v>35</v>
      </c>
      <c r="AX111" s="10" t="s">
        <v>72</v>
      </c>
      <c r="AY111" s="226" t="s">
        <v>114</v>
      </c>
    </row>
    <row r="112" spans="2:51" s="11" customFormat="1" ht="13.5">
      <c r="B112" s="227"/>
      <c r="C112" s="228"/>
      <c r="D112" s="217" t="s">
        <v>122</v>
      </c>
      <c r="E112" s="229" t="s">
        <v>22</v>
      </c>
      <c r="F112" s="230" t="s">
        <v>133</v>
      </c>
      <c r="G112" s="228"/>
      <c r="H112" s="229" t="s">
        <v>22</v>
      </c>
      <c r="I112" s="231"/>
      <c r="J112" s="228"/>
      <c r="K112" s="228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122</v>
      </c>
      <c r="AU112" s="236" t="s">
        <v>77</v>
      </c>
      <c r="AV112" s="11" t="s">
        <v>77</v>
      </c>
      <c r="AW112" s="11" t="s">
        <v>35</v>
      </c>
      <c r="AX112" s="11" t="s">
        <v>72</v>
      </c>
      <c r="AY112" s="236" t="s">
        <v>114</v>
      </c>
    </row>
    <row r="113" spans="2:51" s="10" customFormat="1" ht="13.5">
      <c r="B113" s="215"/>
      <c r="C113" s="216"/>
      <c r="D113" s="217" t="s">
        <v>122</v>
      </c>
      <c r="E113" s="218" t="s">
        <v>22</v>
      </c>
      <c r="F113" s="219" t="s">
        <v>181</v>
      </c>
      <c r="G113" s="216"/>
      <c r="H113" s="220">
        <v>0.256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122</v>
      </c>
      <c r="AU113" s="226" t="s">
        <v>77</v>
      </c>
      <c r="AV113" s="10" t="s">
        <v>84</v>
      </c>
      <c r="AW113" s="10" t="s">
        <v>35</v>
      </c>
      <c r="AX113" s="10" t="s">
        <v>72</v>
      </c>
      <c r="AY113" s="226" t="s">
        <v>114</v>
      </c>
    </row>
    <row r="114" spans="2:51" s="11" customFormat="1" ht="13.5">
      <c r="B114" s="227"/>
      <c r="C114" s="228"/>
      <c r="D114" s="217" t="s">
        <v>122</v>
      </c>
      <c r="E114" s="229" t="s">
        <v>22</v>
      </c>
      <c r="F114" s="230" t="s">
        <v>135</v>
      </c>
      <c r="G114" s="228"/>
      <c r="H114" s="229" t="s">
        <v>22</v>
      </c>
      <c r="I114" s="231"/>
      <c r="J114" s="228"/>
      <c r="K114" s="228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122</v>
      </c>
      <c r="AU114" s="236" t="s">
        <v>77</v>
      </c>
      <c r="AV114" s="11" t="s">
        <v>77</v>
      </c>
      <c r="AW114" s="11" t="s">
        <v>35</v>
      </c>
      <c r="AX114" s="11" t="s">
        <v>72</v>
      </c>
      <c r="AY114" s="236" t="s">
        <v>114</v>
      </c>
    </row>
    <row r="115" spans="2:51" s="10" customFormat="1" ht="13.5">
      <c r="B115" s="215"/>
      <c r="C115" s="216"/>
      <c r="D115" s="217" t="s">
        <v>122</v>
      </c>
      <c r="E115" s="218" t="s">
        <v>22</v>
      </c>
      <c r="F115" s="219" t="s">
        <v>182</v>
      </c>
      <c r="G115" s="216"/>
      <c r="H115" s="220">
        <v>0.384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122</v>
      </c>
      <c r="AU115" s="226" t="s">
        <v>77</v>
      </c>
      <c r="AV115" s="10" t="s">
        <v>84</v>
      </c>
      <c r="AW115" s="10" t="s">
        <v>35</v>
      </c>
      <c r="AX115" s="10" t="s">
        <v>72</v>
      </c>
      <c r="AY115" s="226" t="s">
        <v>114</v>
      </c>
    </row>
    <row r="116" spans="2:51" s="10" customFormat="1" ht="13.5">
      <c r="B116" s="215"/>
      <c r="C116" s="216"/>
      <c r="D116" s="217" t="s">
        <v>122</v>
      </c>
      <c r="E116" s="218" t="s">
        <v>22</v>
      </c>
      <c r="F116" s="219" t="s">
        <v>183</v>
      </c>
      <c r="G116" s="216"/>
      <c r="H116" s="220">
        <v>0.072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122</v>
      </c>
      <c r="AU116" s="226" t="s">
        <v>77</v>
      </c>
      <c r="AV116" s="10" t="s">
        <v>84</v>
      </c>
      <c r="AW116" s="10" t="s">
        <v>35</v>
      </c>
      <c r="AX116" s="10" t="s">
        <v>72</v>
      </c>
      <c r="AY116" s="226" t="s">
        <v>114</v>
      </c>
    </row>
    <row r="117" spans="2:51" s="11" customFormat="1" ht="13.5">
      <c r="B117" s="227"/>
      <c r="C117" s="228"/>
      <c r="D117" s="217" t="s">
        <v>122</v>
      </c>
      <c r="E117" s="229" t="s">
        <v>22</v>
      </c>
      <c r="F117" s="230" t="s">
        <v>138</v>
      </c>
      <c r="G117" s="228"/>
      <c r="H117" s="229" t="s">
        <v>22</v>
      </c>
      <c r="I117" s="231"/>
      <c r="J117" s="228"/>
      <c r="K117" s="228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122</v>
      </c>
      <c r="AU117" s="236" t="s">
        <v>77</v>
      </c>
      <c r="AV117" s="11" t="s">
        <v>77</v>
      </c>
      <c r="AW117" s="11" t="s">
        <v>35</v>
      </c>
      <c r="AX117" s="11" t="s">
        <v>72</v>
      </c>
      <c r="AY117" s="236" t="s">
        <v>114</v>
      </c>
    </row>
    <row r="118" spans="2:51" s="10" customFormat="1" ht="13.5">
      <c r="B118" s="215"/>
      <c r="C118" s="216"/>
      <c r="D118" s="217" t="s">
        <v>122</v>
      </c>
      <c r="E118" s="218" t="s">
        <v>22</v>
      </c>
      <c r="F118" s="219" t="s">
        <v>184</v>
      </c>
      <c r="G118" s="216"/>
      <c r="H118" s="220">
        <v>0.1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122</v>
      </c>
      <c r="AU118" s="226" t="s">
        <v>77</v>
      </c>
      <c r="AV118" s="10" t="s">
        <v>84</v>
      </c>
      <c r="AW118" s="10" t="s">
        <v>35</v>
      </c>
      <c r="AX118" s="10" t="s">
        <v>72</v>
      </c>
      <c r="AY118" s="226" t="s">
        <v>114</v>
      </c>
    </row>
    <row r="119" spans="2:51" s="11" customFormat="1" ht="13.5">
      <c r="B119" s="227"/>
      <c r="C119" s="228"/>
      <c r="D119" s="217" t="s">
        <v>122</v>
      </c>
      <c r="E119" s="229" t="s">
        <v>22</v>
      </c>
      <c r="F119" s="230" t="s">
        <v>140</v>
      </c>
      <c r="G119" s="228"/>
      <c r="H119" s="229" t="s">
        <v>22</v>
      </c>
      <c r="I119" s="231"/>
      <c r="J119" s="228"/>
      <c r="K119" s="228"/>
      <c r="L119" s="232"/>
      <c r="M119" s="233"/>
      <c r="N119" s="234"/>
      <c r="O119" s="234"/>
      <c r="P119" s="234"/>
      <c r="Q119" s="234"/>
      <c r="R119" s="234"/>
      <c r="S119" s="234"/>
      <c r="T119" s="235"/>
      <c r="AT119" s="236" t="s">
        <v>122</v>
      </c>
      <c r="AU119" s="236" t="s">
        <v>77</v>
      </c>
      <c r="AV119" s="11" t="s">
        <v>77</v>
      </c>
      <c r="AW119" s="11" t="s">
        <v>35</v>
      </c>
      <c r="AX119" s="11" t="s">
        <v>72</v>
      </c>
      <c r="AY119" s="236" t="s">
        <v>114</v>
      </c>
    </row>
    <row r="120" spans="2:51" s="10" customFormat="1" ht="13.5">
      <c r="B120" s="215"/>
      <c r="C120" s="216"/>
      <c r="D120" s="217" t="s">
        <v>122</v>
      </c>
      <c r="E120" s="218" t="s">
        <v>22</v>
      </c>
      <c r="F120" s="219" t="s">
        <v>185</v>
      </c>
      <c r="G120" s="216"/>
      <c r="H120" s="220">
        <v>0.512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122</v>
      </c>
      <c r="AU120" s="226" t="s">
        <v>77</v>
      </c>
      <c r="AV120" s="10" t="s">
        <v>84</v>
      </c>
      <c r="AW120" s="10" t="s">
        <v>35</v>
      </c>
      <c r="AX120" s="10" t="s">
        <v>72</v>
      </c>
      <c r="AY120" s="226" t="s">
        <v>114</v>
      </c>
    </row>
    <row r="121" spans="2:51" s="10" customFormat="1" ht="13.5">
      <c r="B121" s="215"/>
      <c r="C121" s="216"/>
      <c r="D121" s="217" t="s">
        <v>122</v>
      </c>
      <c r="E121" s="218" t="s">
        <v>22</v>
      </c>
      <c r="F121" s="219" t="s">
        <v>186</v>
      </c>
      <c r="G121" s="216"/>
      <c r="H121" s="220">
        <v>0.078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122</v>
      </c>
      <c r="AU121" s="226" t="s">
        <v>77</v>
      </c>
      <c r="AV121" s="10" t="s">
        <v>84</v>
      </c>
      <c r="AW121" s="10" t="s">
        <v>35</v>
      </c>
      <c r="AX121" s="10" t="s">
        <v>72</v>
      </c>
      <c r="AY121" s="226" t="s">
        <v>114</v>
      </c>
    </row>
    <row r="122" spans="2:51" s="10" customFormat="1" ht="13.5">
      <c r="B122" s="215"/>
      <c r="C122" s="216"/>
      <c r="D122" s="217" t="s">
        <v>122</v>
      </c>
      <c r="E122" s="218" t="s">
        <v>22</v>
      </c>
      <c r="F122" s="219" t="s">
        <v>183</v>
      </c>
      <c r="G122" s="216"/>
      <c r="H122" s="220">
        <v>0.072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122</v>
      </c>
      <c r="AU122" s="226" t="s">
        <v>77</v>
      </c>
      <c r="AV122" s="10" t="s">
        <v>84</v>
      </c>
      <c r="AW122" s="10" t="s">
        <v>35</v>
      </c>
      <c r="AX122" s="10" t="s">
        <v>72</v>
      </c>
      <c r="AY122" s="226" t="s">
        <v>114</v>
      </c>
    </row>
    <row r="123" spans="2:51" s="10" customFormat="1" ht="13.5">
      <c r="B123" s="215"/>
      <c r="C123" s="216"/>
      <c r="D123" s="217" t="s">
        <v>122</v>
      </c>
      <c r="E123" s="218" t="s">
        <v>22</v>
      </c>
      <c r="F123" s="219" t="s">
        <v>187</v>
      </c>
      <c r="G123" s="216"/>
      <c r="H123" s="220">
        <v>0.032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122</v>
      </c>
      <c r="AU123" s="226" t="s">
        <v>77</v>
      </c>
      <c r="AV123" s="10" t="s">
        <v>84</v>
      </c>
      <c r="AW123" s="10" t="s">
        <v>35</v>
      </c>
      <c r="AX123" s="10" t="s">
        <v>72</v>
      </c>
      <c r="AY123" s="226" t="s">
        <v>114</v>
      </c>
    </row>
    <row r="124" spans="2:51" s="12" customFormat="1" ht="13.5">
      <c r="B124" s="237"/>
      <c r="C124" s="238"/>
      <c r="D124" s="217" t="s">
        <v>122</v>
      </c>
      <c r="E124" s="239" t="s">
        <v>22</v>
      </c>
      <c r="F124" s="240" t="s">
        <v>144</v>
      </c>
      <c r="G124" s="238"/>
      <c r="H124" s="241">
        <v>1.656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122</v>
      </c>
      <c r="AU124" s="247" t="s">
        <v>77</v>
      </c>
      <c r="AV124" s="12" t="s">
        <v>120</v>
      </c>
      <c r="AW124" s="12" t="s">
        <v>35</v>
      </c>
      <c r="AX124" s="12" t="s">
        <v>77</v>
      </c>
      <c r="AY124" s="247" t="s">
        <v>114</v>
      </c>
    </row>
    <row r="125" spans="2:63" s="9" customFormat="1" ht="37.4" customHeight="1">
      <c r="B125" s="189"/>
      <c r="C125" s="190"/>
      <c r="D125" s="191" t="s">
        <v>71</v>
      </c>
      <c r="E125" s="192" t="s">
        <v>148</v>
      </c>
      <c r="F125" s="192" t="s">
        <v>188</v>
      </c>
      <c r="G125" s="190"/>
      <c r="H125" s="190"/>
      <c r="I125" s="193"/>
      <c r="J125" s="194">
        <f>BK125</f>
        <v>0</v>
      </c>
      <c r="K125" s="190"/>
      <c r="L125" s="195"/>
      <c r="M125" s="196"/>
      <c r="N125" s="197"/>
      <c r="O125" s="197"/>
      <c r="P125" s="198">
        <f>SUM(P126:P127)</f>
        <v>0</v>
      </c>
      <c r="Q125" s="197"/>
      <c r="R125" s="198">
        <f>SUM(R126:R127)</f>
        <v>6.18</v>
      </c>
      <c r="S125" s="197"/>
      <c r="T125" s="199">
        <f>SUM(T126:T127)</f>
        <v>0</v>
      </c>
      <c r="AR125" s="200" t="s">
        <v>77</v>
      </c>
      <c r="AT125" s="201" t="s">
        <v>71</v>
      </c>
      <c r="AU125" s="201" t="s">
        <v>72</v>
      </c>
      <c r="AY125" s="200" t="s">
        <v>114</v>
      </c>
      <c r="BK125" s="202">
        <f>SUM(BK126:BK127)</f>
        <v>0</v>
      </c>
    </row>
    <row r="126" spans="2:65" s="1" customFormat="1" ht="16.5" customHeight="1">
      <c r="B126" s="44"/>
      <c r="C126" s="203" t="s">
        <v>189</v>
      </c>
      <c r="D126" s="203" t="s">
        <v>115</v>
      </c>
      <c r="E126" s="204" t="s">
        <v>190</v>
      </c>
      <c r="F126" s="205" t="s">
        <v>191</v>
      </c>
      <c r="G126" s="206" t="s">
        <v>174</v>
      </c>
      <c r="H126" s="207">
        <v>59</v>
      </c>
      <c r="I126" s="208"/>
      <c r="J126" s="209">
        <f>ROUND(I126*H126,2)</f>
        <v>0</v>
      </c>
      <c r="K126" s="205" t="s">
        <v>192</v>
      </c>
      <c r="L126" s="70"/>
      <c r="M126" s="210" t="s">
        <v>22</v>
      </c>
      <c r="N126" s="211" t="s">
        <v>43</v>
      </c>
      <c r="O126" s="45"/>
      <c r="P126" s="212">
        <f>O126*H126</f>
        <v>0</v>
      </c>
      <c r="Q126" s="212">
        <v>0.03</v>
      </c>
      <c r="R126" s="212">
        <f>Q126*H126</f>
        <v>1.77</v>
      </c>
      <c r="S126" s="212">
        <v>0</v>
      </c>
      <c r="T126" s="213">
        <f>S126*H126</f>
        <v>0</v>
      </c>
      <c r="AR126" s="22" t="s">
        <v>120</v>
      </c>
      <c r="AT126" s="22" t="s">
        <v>115</v>
      </c>
      <c r="AU126" s="22" t="s">
        <v>77</v>
      </c>
      <c r="AY126" s="22" t="s">
        <v>114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2" t="s">
        <v>77</v>
      </c>
      <c r="BK126" s="214">
        <f>ROUND(I126*H126,2)</f>
        <v>0</v>
      </c>
      <c r="BL126" s="22" t="s">
        <v>120</v>
      </c>
      <c r="BM126" s="22" t="s">
        <v>193</v>
      </c>
    </row>
    <row r="127" spans="2:65" s="1" customFormat="1" ht="16.5" customHeight="1">
      <c r="B127" s="44"/>
      <c r="C127" s="203" t="s">
        <v>194</v>
      </c>
      <c r="D127" s="203" t="s">
        <v>115</v>
      </c>
      <c r="E127" s="204" t="s">
        <v>195</v>
      </c>
      <c r="F127" s="205" t="s">
        <v>196</v>
      </c>
      <c r="G127" s="206" t="s">
        <v>174</v>
      </c>
      <c r="H127" s="207">
        <v>49</v>
      </c>
      <c r="I127" s="208"/>
      <c r="J127" s="209">
        <f>ROUND(I127*H127,2)</f>
        <v>0</v>
      </c>
      <c r="K127" s="205" t="s">
        <v>192</v>
      </c>
      <c r="L127" s="70"/>
      <c r="M127" s="210" t="s">
        <v>22</v>
      </c>
      <c r="N127" s="211" t="s">
        <v>43</v>
      </c>
      <c r="O127" s="45"/>
      <c r="P127" s="212">
        <f>O127*H127</f>
        <v>0</v>
      </c>
      <c r="Q127" s="212">
        <v>0.09</v>
      </c>
      <c r="R127" s="212">
        <f>Q127*H127</f>
        <v>4.41</v>
      </c>
      <c r="S127" s="212">
        <v>0</v>
      </c>
      <c r="T127" s="213">
        <f>S127*H127</f>
        <v>0</v>
      </c>
      <c r="AR127" s="22" t="s">
        <v>120</v>
      </c>
      <c r="AT127" s="22" t="s">
        <v>115</v>
      </c>
      <c r="AU127" s="22" t="s">
        <v>77</v>
      </c>
      <c r="AY127" s="22" t="s">
        <v>114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2" t="s">
        <v>77</v>
      </c>
      <c r="BK127" s="214">
        <f>ROUND(I127*H127,2)</f>
        <v>0</v>
      </c>
      <c r="BL127" s="22" t="s">
        <v>120</v>
      </c>
      <c r="BM127" s="22" t="s">
        <v>197</v>
      </c>
    </row>
    <row r="128" spans="2:63" s="9" customFormat="1" ht="37.4" customHeight="1">
      <c r="B128" s="189"/>
      <c r="C128" s="190"/>
      <c r="D128" s="191" t="s">
        <v>71</v>
      </c>
      <c r="E128" s="192" t="s">
        <v>165</v>
      </c>
      <c r="F128" s="192" t="s">
        <v>198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SUM(P129:P130)</f>
        <v>0</v>
      </c>
      <c r="Q128" s="197"/>
      <c r="R128" s="198">
        <f>SUM(R129:R130)</f>
        <v>71.55459</v>
      </c>
      <c r="S128" s="197"/>
      <c r="T128" s="199">
        <f>SUM(T129:T130)</f>
        <v>0</v>
      </c>
      <c r="AR128" s="200" t="s">
        <v>77</v>
      </c>
      <c r="AT128" s="201" t="s">
        <v>71</v>
      </c>
      <c r="AU128" s="201" t="s">
        <v>72</v>
      </c>
      <c r="AY128" s="200" t="s">
        <v>114</v>
      </c>
      <c r="BK128" s="202">
        <f>SUM(BK129:BK130)</f>
        <v>0</v>
      </c>
    </row>
    <row r="129" spans="2:65" s="1" customFormat="1" ht="25.5" customHeight="1">
      <c r="B129" s="44"/>
      <c r="C129" s="203" t="s">
        <v>199</v>
      </c>
      <c r="D129" s="203" t="s">
        <v>115</v>
      </c>
      <c r="E129" s="204" t="s">
        <v>200</v>
      </c>
      <c r="F129" s="205" t="s">
        <v>201</v>
      </c>
      <c r="G129" s="206" t="s">
        <v>202</v>
      </c>
      <c r="H129" s="207">
        <v>45</v>
      </c>
      <c r="I129" s="208"/>
      <c r="J129" s="209">
        <f>ROUND(I129*H129,2)</f>
        <v>0</v>
      </c>
      <c r="K129" s="205" t="s">
        <v>119</v>
      </c>
      <c r="L129" s="70"/>
      <c r="M129" s="210" t="s">
        <v>22</v>
      </c>
      <c r="N129" s="211" t="s">
        <v>43</v>
      </c>
      <c r="O129" s="45"/>
      <c r="P129" s="212">
        <f>O129*H129</f>
        <v>0</v>
      </c>
      <c r="Q129" s="212">
        <v>0.14943</v>
      </c>
      <c r="R129" s="212">
        <f>Q129*H129</f>
        <v>6.72435</v>
      </c>
      <c r="S129" s="212">
        <v>0</v>
      </c>
      <c r="T129" s="213">
        <f>S129*H129</f>
        <v>0</v>
      </c>
      <c r="AR129" s="22" t="s">
        <v>120</v>
      </c>
      <c r="AT129" s="22" t="s">
        <v>115</v>
      </c>
      <c r="AU129" s="22" t="s">
        <v>77</v>
      </c>
      <c r="AY129" s="22" t="s">
        <v>114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2" t="s">
        <v>77</v>
      </c>
      <c r="BK129" s="214">
        <f>ROUND(I129*H129,2)</f>
        <v>0</v>
      </c>
      <c r="BL129" s="22" t="s">
        <v>120</v>
      </c>
      <c r="BM129" s="22" t="s">
        <v>203</v>
      </c>
    </row>
    <row r="130" spans="2:65" s="1" customFormat="1" ht="25.5" customHeight="1">
      <c r="B130" s="44"/>
      <c r="C130" s="203" t="s">
        <v>10</v>
      </c>
      <c r="D130" s="203" t="s">
        <v>115</v>
      </c>
      <c r="E130" s="204" t="s">
        <v>204</v>
      </c>
      <c r="F130" s="205" t="s">
        <v>205</v>
      </c>
      <c r="G130" s="206" t="s">
        <v>174</v>
      </c>
      <c r="H130" s="207">
        <v>108</v>
      </c>
      <c r="I130" s="208"/>
      <c r="J130" s="209">
        <f>ROUND(I130*H130,2)</f>
        <v>0</v>
      </c>
      <c r="K130" s="205" t="s">
        <v>119</v>
      </c>
      <c r="L130" s="70"/>
      <c r="M130" s="210" t="s">
        <v>22</v>
      </c>
      <c r="N130" s="211" t="s">
        <v>43</v>
      </c>
      <c r="O130" s="45"/>
      <c r="P130" s="212">
        <f>O130*H130</f>
        <v>0</v>
      </c>
      <c r="Q130" s="212">
        <v>0.60028</v>
      </c>
      <c r="R130" s="212">
        <f>Q130*H130</f>
        <v>64.83024</v>
      </c>
      <c r="S130" s="212">
        <v>0</v>
      </c>
      <c r="T130" s="213">
        <f>S130*H130</f>
        <v>0</v>
      </c>
      <c r="AR130" s="22" t="s">
        <v>120</v>
      </c>
      <c r="AT130" s="22" t="s">
        <v>115</v>
      </c>
      <c r="AU130" s="22" t="s">
        <v>77</v>
      </c>
      <c r="AY130" s="22" t="s">
        <v>114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2" t="s">
        <v>77</v>
      </c>
      <c r="BK130" s="214">
        <f>ROUND(I130*H130,2)</f>
        <v>0</v>
      </c>
      <c r="BL130" s="22" t="s">
        <v>120</v>
      </c>
      <c r="BM130" s="22" t="s">
        <v>206</v>
      </c>
    </row>
    <row r="131" spans="2:63" s="9" customFormat="1" ht="37.4" customHeight="1">
      <c r="B131" s="189"/>
      <c r="C131" s="190"/>
      <c r="D131" s="191" t="s">
        <v>71</v>
      </c>
      <c r="E131" s="192" t="s">
        <v>207</v>
      </c>
      <c r="F131" s="192" t="s">
        <v>208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P132</f>
        <v>0</v>
      </c>
      <c r="Q131" s="197"/>
      <c r="R131" s="198">
        <f>R132</f>
        <v>0</v>
      </c>
      <c r="S131" s="197"/>
      <c r="T131" s="199">
        <f>T132</f>
        <v>0</v>
      </c>
      <c r="AR131" s="200" t="s">
        <v>77</v>
      </c>
      <c r="AT131" s="201" t="s">
        <v>71</v>
      </c>
      <c r="AU131" s="201" t="s">
        <v>72</v>
      </c>
      <c r="AY131" s="200" t="s">
        <v>114</v>
      </c>
      <c r="BK131" s="202">
        <f>BK132</f>
        <v>0</v>
      </c>
    </row>
    <row r="132" spans="2:65" s="1" customFormat="1" ht="16.5" customHeight="1">
      <c r="B132" s="44"/>
      <c r="C132" s="203" t="s">
        <v>209</v>
      </c>
      <c r="D132" s="203" t="s">
        <v>115</v>
      </c>
      <c r="E132" s="204" t="s">
        <v>210</v>
      </c>
      <c r="F132" s="205" t="s">
        <v>211</v>
      </c>
      <c r="G132" s="206" t="s">
        <v>168</v>
      </c>
      <c r="H132" s="207">
        <v>81.797</v>
      </c>
      <c r="I132" s="208"/>
      <c r="J132" s="209">
        <f>ROUND(I132*H132,2)</f>
        <v>0</v>
      </c>
      <c r="K132" s="205" t="s">
        <v>119</v>
      </c>
      <c r="L132" s="70"/>
      <c r="M132" s="210" t="s">
        <v>22</v>
      </c>
      <c r="N132" s="211" t="s">
        <v>43</v>
      </c>
      <c r="O132" s="4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2" t="s">
        <v>120</v>
      </c>
      <c r="AT132" s="22" t="s">
        <v>115</v>
      </c>
      <c r="AU132" s="22" t="s">
        <v>77</v>
      </c>
      <c r="AY132" s="22" t="s">
        <v>114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2" t="s">
        <v>77</v>
      </c>
      <c r="BK132" s="214">
        <f>ROUND(I132*H132,2)</f>
        <v>0</v>
      </c>
      <c r="BL132" s="22" t="s">
        <v>120</v>
      </c>
      <c r="BM132" s="22" t="s">
        <v>212</v>
      </c>
    </row>
    <row r="133" spans="2:63" s="9" customFormat="1" ht="37.4" customHeight="1">
      <c r="B133" s="189"/>
      <c r="C133" s="190"/>
      <c r="D133" s="191" t="s">
        <v>71</v>
      </c>
      <c r="E133" s="192" t="s">
        <v>213</v>
      </c>
      <c r="F133" s="192" t="s">
        <v>214</v>
      </c>
      <c r="G133" s="190"/>
      <c r="H133" s="190"/>
      <c r="I133" s="193"/>
      <c r="J133" s="194">
        <f>BK133</f>
        <v>0</v>
      </c>
      <c r="K133" s="190"/>
      <c r="L133" s="195"/>
      <c r="M133" s="196"/>
      <c r="N133" s="197"/>
      <c r="O133" s="197"/>
      <c r="P133" s="198">
        <f>SUM(P134:P140)</f>
        <v>0</v>
      </c>
      <c r="Q133" s="197"/>
      <c r="R133" s="198">
        <f>SUM(R134:R140)</f>
        <v>0</v>
      </c>
      <c r="S133" s="197"/>
      <c r="T133" s="199">
        <f>SUM(T134:T140)</f>
        <v>0</v>
      </c>
      <c r="AR133" s="200" t="s">
        <v>84</v>
      </c>
      <c r="AT133" s="201" t="s">
        <v>71</v>
      </c>
      <c r="AU133" s="201" t="s">
        <v>72</v>
      </c>
      <c r="AY133" s="200" t="s">
        <v>114</v>
      </c>
      <c r="BK133" s="202">
        <f>SUM(BK134:BK140)</f>
        <v>0</v>
      </c>
    </row>
    <row r="134" spans="2:65" s="1" customFormat="1" ht="16.5" customHeight="1">
      <c r="B134" s="44"/>
      <c r="C134" s="203" t="s">
        <v>215</v>
      </c>
      <c r="D134" s="203" t="s">
        <v>115</v>
      </c>
      <c r="E134" s="204" t="s">
        <v>216</v>
      </c>
      <c r="F134" s="205" t="s">
        <v>217</v>
      </c>
      <c r="G134" s="206" t="s">
        <v>218</v>
      </c>
      <c r="H134" s="207">
        <v>1</v>
      </c>
      <c r="I134" s="208"/>
      <c r="J134" s="209">
        <f>ROUND(I134*H134,2)</f>
        <v>0</v>
      </c>
      <c r="K134" s="205" t="s">
        <v>192</v>
      </c>
      <c r="L134" s="70"/>
      <c r="M134" s="210" t="s">
        <v>22</v>
      </c>
      <c r="N134" s="211" t="s">
        <v>43</v>
      </c>
      <c r="O134" s="4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2" t="s">
        <v>209</v>
      </c>
      <c r="AT134" s="22" t="s">
        <v>115</v>
      </c>
      <c r="AU134" s="22" t="s">
        <v>77</v>
      </c>
      <c r="AY134" s="22" t="s">
        <v>114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2" t="s">
        <v>77</v>
      </c>
      <c r="BK134" s="214">
        <f>ROUND(I134*H134,2)</f>
        <v>0</v>
      </c>
      <c r="BL134" s="22" t="s">
        <v>209</v>
      </c>
      <c r="BM134" s="22" t="s">
        <v>219</v>
      </c>
    </row>
    <row r="135" spans="2:65" s="1" customFormat="1" ht="16.5" customHeight="1">
      <c r="B135" s="44"/>
      <c r="C135" s="248" t="s">
        <v>220</v>
      </c>
      <c r="D135" s="248" t="s">
        <v>221</v>
      </c>
      <c r="E135" s="249" t="s">
        <v>222</v>
      </c>
      <c r="F135" s="250" t="s">
        <v>223</v>
      </c>
      <c r="G135" s="251" t="s">
        <v>224</v>
      </c>
      <c r="H135" s="252">
        <v>1</v>
      </c>
      <c r="I135" s="253"/>
      <c r="J135" s="254">
        <f>ROUND(I135*H135,2)</f>
        <v>0</v>
      </c>
      <c r="K135" s="250" t="s">
        <v>192</v>
      </c>
      <c r="L135" s="255"/>
      <c r="M135" s="256" t="s">
        <v>22</v>
      </c>
      <c r="N135" s="257" t="s">
        <v>43</v>
      </c>
      <c r="O135" s="45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2" t="s">
        <v>225</v>
      </c>
      <c r="AT135" s="22" t="s">
        <v>221</v>
      </c>
      <c r="AU135" s="22" t="s">
        <v>77</v>
      </c>
      <c r="AY135" s="22" t="s">
        <v>114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2" t="s">
        <v>77</v>
      </c>
      <c r="BK135" s="214">
        <f>ROUND(I135*H135,2)</f>
        <v>0</v>
      </c>
      <c r="BL135" s="22" t="s">
        <v>209</v>
      </c>
      <c r="BM135" s="22" t="s">
        <v>226</v>
      </c>
    </row>
    <row r="136" spans="2:65" s="1" customFormat="1" ht="16.5" customHeight="1">
      <c r="B136" s="44"/>
      <c r="C136" s="248" t="s">
        <v>227</v>
      </c>
      <c r="D136" s="248" t="s">
        <v>221</v>
      </c>
      <c r="E136" s="249" t="s">
        <v>228</v>
      </c>
      <c r="F136" s="250" t="s">
        <v>229</v>
      </c>
      <c r="G136" s="251" t="s">
        <v>224</v>
      </c>
      <c r="H136" s="252">
        <v>1</v>
      </c>
      <c r="I136" s="253"/>
      <c r="J136" s="254">
        <f>ROUND(I136*H136,2)</f>
        <v>0</v>
      </c>
      <c r="K136" s="250" t="s">
        <v>192</v>
      </c>
      <c r="L136" s="255"/>
      <c r="M136" s="256" t="s">
        <v>22</v>
      </c>
      <c r="N136" s="257" t="s">
        <v>43</v>
      </c>
      <c r="O136" s="45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2" t="s">
        <v>225</v>
      </c>
      <c r="AT136" s="22" t="s">
        <v>221</v>
      </c>
      <c r="AU136" s="22" t="s">
        <v>77</v>
      </c>
      <c r="AY136" s="22" t="s">
        <v>114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2" t="s">
        <v>77</v>
      </c>
      <c r="BK136" s="214">
        <f>ROUND(I136*H136,2)</f>
        <v>0</v>
      </c>
      <c r="BL136" s="22" t="s">
        <v>209</v>
      </c>
      <c r="BM136" s="22" t="s">
        <v>230</v>
      </c>
    </row>
    <row r="137" spans="2:65" s="1" customFormat="1" ht="16.5" customHeight="1">
      <c r="B137" s="44"/>
      <c r="C137" s="248" t="s">
        <v>231</v>
      </c>
      <c r="D137" s="248" t="s">
        <v>221</v>
      </c>
      <c r="E137" s="249" t="s">
        <v>232</v>
      </c>
      <c r="F137" s="250" t="s">
        <v>233</v>
      </c>
      <c r="G137" s="251" t="s">
        <v>224</v>
      </c>
      <c r="H137" s="252">
        <v>1</v>
      </c>
      <c r="I137" s="253"/>
      <c r="J137" s="254">
        <f>ROUND(I137*H137,2)</f>
        <v>0</v>
      </c>
      <c r="K137" s="250" t="s">
        <v>192</v>
      </c>
      <c r="L137" s="255"/>
      <c r="M137" s="256" t="s">
        <v>22</v>
      </c>
      <c r="N137" s="257" t="s">
        <v>43</v>
      </c>
      <c r="O137" s="4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2" t="s">
        <v>225</v>
      </c>
      <c r="AT137" s="22" t="s">
        <v>221</v>
      </c>
      <c r="AU137" s="22" t="s">
        <v>77</v>
      </c>
      <c r="AY137" s="22" t="s">
        <v>114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2" t="s">
        <v>77</v>
      </c>
      <c r="BK137" s="214">
        <f>ROUND(I137*H137,2)</f>
        <v>0</v>
      </c>
      <c r="BL137" s="22" t="s">
        <v>209</v>
      </c>
      <c r="BM137" s="22" t="s">
        <v>234</v>
      </c>
    </row>
    <row r="138" spans="2:65" s="1" customFormat="1" ht="16.5" customHeight="1">
      <c r="B138" s="44"/>
      <c r="C138" s="248" t="s">
        <v>9</v>
      </c>
      <c r="D138" s="248" t="s">
        <v>221</v>
      </c>
      <c r="E138" s="249" t="s">
        <v>235</v>
      </c>
      <c r="F138" s="250" t="s">
        <v>236</v>
      </c>
      <c r="G138" s="251" t="s">
        <v>224</v>
      </c>
      <c r="H138" s="252">
        <v>1</v>
      </c>
      <c r="I138" s="253"/>
      <c r="J138" s="254">
        <f>ROUND(I138*H138,2)</f>
        <v>0</v>
      </c>
      <c r="K138" s="250" t="s">
        <v>192</v>
      </c>
      <c r="L138" s="255"/>
      <c r="M138" s="256" t="s">
        <v>22</v>
      </c>
      <c r="N138" s="257" t="s">
        <v>43</v>
      </c>
      <c r="O138" s="45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2" t="s">
        <v>225</v>
      </c>
      <c r="AT138" s="22" t="s">
        <v>221</v>
      </c>
      <c r="AU138" s="22" t="s">
        <v>77</v>
      </c>
      <c r="AY138" s="22" t="s">
        <v>114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2" t="s">
        <v>77</v>
      </c>
      <c r="BK138" s="214">
        <f>ROUND(I138*H138,2)</f>
        <v>0</v>
      </c>
      <c r="BL138" s="22" t="s">
        <v>209</v>
      </c>
      <c r="BM138" s="22" t="s">
        <v>237</v>
      </c>
    </row>
    <row r="139" spans="2:65" s="1" customFormat="1" ht="16.5" customHeight="1">
      <c r="B139" s="44"/>
      <c r="C139" s="248" t="s">
        <v>238</v>
      </c>
      <c r="D139" s="248" t="s">
        <v>221</v>
      </c>
      <c r="E139" s="249" t="s">
        <v>239</v>
      </c>
      <c r="F139" s="250" t="s">
        <v>240</v>
      </c>
      <c r="G139" s="251" t="s">
        <v>224</v>
      </c>
      <c r="H139" s="252">
        <v>1</v>
      </c>
      <c r="I139" s="253"/>
      <c r="J139" s="254">
        <f>ROUND(I139*H139,2)</f>
        <v>0</v>
      </c>
      <c r="K139" s="250" t="s">
        <v>192</v>
      </c>
      <c r="L139" s="255"/>
      <c r="M139" s="256" t="s">
        <v>22</v>
      </c>
      <c r="N139" s="257" t="s">
        <v>43</v>
      </c>
      <c r="O139" s="4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22" t="s">
        <v>225</v>
      </c>
      <c r="AT139" s="22" t="s">
        <v>221</v>
      </c>
      <c r="AU139" s="22" t="s">
        <v>77</v>
      </c>
      <c r="AY139" s="22" t="s">
        <v>114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22" t="s">
        <v>77</v>
      </c>
      <c r="BK139" s="214">
        <f>ROUND(I139*H139,2)</f>
        <v>0</v>
      </c>
      <c r="BL139" s="22" t="s">
        <v>209</v>
      </c>
      <c r="BM139" s="22" t="s">
        <v>241</v>
      </c>
    </row>
    <row r="140" spans="2:65" s="1" customFormat="1" ht="16.5" customHeight="1">
      <c r="B140" s="44"/>
      <c r="C140" s="248" t="s">
        <v>242</v>
      </c>
      <c r="D140" s="248" t="s">
        <v>221</v>
      </c>
      <c r="E140" s="249" t="s">
        <v>243</v>
      </c>
      <c r="F140" s="250" t="s">
        <v>244</v>
      </c>
      <c r="G140" s="251" t="s">
        <v>245</v>
      </c>
      <c r="H140" s="252">
        <v>1</v>
      </c>
      <c r="I140" s="253"/>
      <c r="J140" s="254">
        <f>ROUND(I140*H140,2)</f>
        <v>0</v>
      </c>
      <c r="K140" s="250" t="s">
        <v>192</v>
      </c>
      <c r="L140" s="255"/>
      <c r="M140" s="256" t="s">
        <v>22</v>
      </c>
      <c r="N140" s="257" t="s">
        <v>43</v>
      </c>
      <c r="O140" s="4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2" t="s">
        <v>225</v>
      </c>
      <c r="AT140" s="22" t="s">
        <v>221</v>
      </c>
      <c r="AU140" s="22" t="s">
        <v>77</v>
      </c>
      <c r="AY140" s="22" t="s">
        <v>114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2" t="s">
        <v>77</v>
      </c>
      <c r="BK140" s="214">
        <f>ROUND(I140*H140,2)</f>
        <v>0</v>
      </c>
      <c r="BL140" s="22" t="s">
        <v>209</v>
      </c>
      <c r="BM140" s="22" t="s">
        <v>246</v>
      </c>
    </row>
    <row r="141" spans="2:63" s="9" customFormat="1" ht="37.4" customHeight="1">
      <c r="B141" s="189"/>
      <c r="C141" s="190"/>
      <c r="D141" s="191" t="s">
        <v>71</v>
      </c>
      <c r="E141" s="192" t="s">
        <v>247</v>
      </c>
      <c r="F141" s="192" t="s">
        <v>248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SUM(P142:P143)</f>
        <v>0</v>
      </c>
      <c r="Q141" s="197"/>
      <c r="R141" s="198">
        <f>SUM(R142:R143)</f>
        <v>0</v>
      </c>
      <c r="S141" s="197"/>
      <c r="T141" s="199">
        <f>SUM(T142:T143)</f>
        <v>0</v>
      </c>
      <c r="AR141" s="200" t="s">
        <v>148</v>
      </c>
      <c r="AT141" s="201" t="s">
        <v>71</v>
      </c>
      <c r="AU141" s="201" t="s">
        <v>72</v>
      </c>
      <c r="AY141" s="200" t="s">
        <v>114</v>
      </c>
      <c r="BK141" s="202">
        <f>SUM(BK142:BK143)</f>
        <v>0</v>
      </c>
    </row>
    <row r="142" spans="2:65" s="1" customFormat="1" ht="16.5" customHeight="1">
      <c r="B142" s="44"/>
      <c r="C142" s="203" t="s">
        <v>249</v>
      </c>
      <c r="D142" s="203" t="s">
        <v>115</v>
      </c>
      <c r="E142" s="204" t="s">
        <v>250</v>
      </c>
      <c r="F142" s="205" t="s">
        <v>251</v>
      </c>
      <c r="G142" s="206" t="s">
        <v>245</v>
      </c>
      <c r="H142" s="207">
        <v>1</v>
      </c>
      <c r="I142" s="208"/>
      <c r="J142" s="209">
        <f>ROUND(I142*H142,2)</f>
        <v>0</v>
      </c>
      <c r="K142" s="205" t="s">
        <v>119</v>
      </c>
      <c r="L142" s="70"/>
      <c r="M142" s="210" t="s">
        <v>22</v>
      </c>
      <c r="N142" s="211" t="s">
        <v>43</v>
      </c>
      <c r="O142" s="4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2" t="s">
        <v>252</v>
      </c>
      <c r="AT142" s="22" t="s">
        <v>115</v>
      </c>
      <c r="AU142" s="22" t="s">
        <v>77</v>
      </c>
      <c r="AY142" s="22" t="s">
        <v>114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2" t="s">
        <v>77</v>
      </c>
      <c r="BK142" s="214">
        <f>ROUND(I142*H142,2)</f>
        <v>0</v>
      </c>
      <c r="BL142" s="22" t="s">
        <v>252</v>
      </c>
      <c r="BM142" s="22" t="s">
        <v>253</v>
      </c>
    </row>
    <row r="143" spans="2:65" s="1" customFormat="1" ht="16.5" customHeight="1">
      <c r="B143" s="44"/>
      <c r="C143" s="203" t="s">
        <v>254</v>
      </c>
      <c r="D143" s="203" t="s">
        <v>115</v>
      </c>
      <c r="E143" s="204" t="s">
        <v>255</v>
      </c>
      <c r="F143" s="205" t="s">
        <v>256</v>
      </c>
      <c r="G143" s="206" t="s">
        <v>245</v>
      </c>
      <c r="H143" s="207">
        <v>1</v>
      </c>
      <c r="I143" s="208"/>
      <c r="J143" s="209">
        <f>ROUND(I143*H143,2)</f>
        <v>0</v>
      </c>
      <c r="K143" s="205" t="s">
        <v>119</v>
      </c>
      <c r="L143" s="70"/>
      <c r="M143" s="210" t="s">
        <v>22</v>
      </c>
      <c r="N143" s="211" t="s">
        <v>43</v>
      </c>
      <c r="O143" s="45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2" t="s">
        <v>252</v>
      </c>
      <c r="AT143" s="22" t="s">
        <v>115</v>
      </c>
      <c r="AU143" s="22" t="s">
        <v>77</v>
      </c>
      <c r="AY143" s="22" t="s">
        <v>114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2" t="s">
        <v>77</v>
      </c>
      <c r="BK143" s="214">
        <f>ROUND(I143*H143,2)</f>
        <v>0</v>
      </c>
      <c r="BL143" s="22" t="s">
        <v>252</v>
      </c>
      <c r="BM143" s="22" t="s">
        <v>257</v>
      </c>
    </row>
    <row r="144" spans="2:63" s="9" customFormat="1" ht="37.4" customHeight="1">
      <c r="B144" s="189"/>
      <c r="C144" s="190"/>
      <c r="D144" s="191" t="s">
        <v>71</v>
      </c>
      <c r="E144" s="192" t="s">
        <v>258</v>
      </c>
      <c r="F144" s="192" t="s">
        <v>259</v>
      </c>
      <c r="G144" s="190"/>
      <c r="H144" s="190"/>
      <c r="I144" s="193"/>
      <c r="J144" s="194">
        <f>BK144</f>
        <v>0</v>
      </c>
      <c r="K144" s="190"/>
      <c r="L144" s="195"/>
      <c r="M144" s="196"/>
      <c r="N144" s="197"/>
      <c r="O144" s="197"/>
      <c r="P144" s="198">
        <f>P145</f>
        <v>0</v>
      </c>
      <c r="Q144" s="197"/>
      <c r="R144" s="198">
        <f>R145</f>
        <v>0</v>
      </c>
      <c r="S144" s="197"/>
      <c r="T144" s="199">
        <f>T145</f>
        <v>0</v>
      </c>
      <c r="AR144" s="200" t="s">
        <v>148</v>
      </c>
      <c r="AT144" s="201" t="s">
        <v>71</v>
      </c>
      <c r="AU144" s="201" t="s">
        <v>72</v>
      </c>
      <c r="AY144" s="200" t="s">
        <v>114</v>
      </c>
      <c r="BK144" s="202">
        <f>BK145</f>
        <v>0</v>
      </c>
    </row>
    <row r="145" spans="2:65" s="1" customFormat="1" ht="16.5" customHeight="1">
      <c r="B145" s="44"/>
      <c r="C145" s="203" t="s">
        <v>260</v>
      </c>
      <c r="D145" s="203" t="s">
        <v>115</v>
      </c>
      <c r="E145" s="204" t="s">
        <v>261</v>
      </c>
      <c r="F145" s="205" t="s">
        <v>259</v>
      </c>
      <c r="G145" s="206" t="s">
        <v>245</v>
      </c>
      <c r="H145" s="207">
        <v>1</v>
      </c>
      <c r="I145" s="208"/>
      <c r="J145" s="209">
        <f>ROUND(I145*H145,2)</f>
        <v>0</v>
      </c>
      <c r="K145" s="205" t="s">
        <v>119</v>
      </c>
      <c r="L145" s="70"/>
      <c r="M145" s="210" t="s">
        <v>22</v>
      </c>
      <c r="N145" s="258" t="s">
        <v>43</v>
      </c>
      <c r="O145" s="259"/>
      <c r="P145" s="260">
        <f>O145*H145</f>
        <v>0</v>
      </c>
      <c r="Q145" s="260">
        <v>0</v>
      </c>
      <c r="R145" s="260">
        <f>Q145*H145</f>
        <v>0</v>
      </c>
      <c r="S145" s="260">
        <v>0</v>
      </c>
      <c r="T145" s="261">
        <f>S145*H145</f>
        <v>0</v>
      </c>
      <c r="AR145" s="22" t="s">
        <v>252</v>
      </c>
      <c r="AT145" s="22" t="s">
        <v>115</v>
      </c>
      <c r="AU145" s="22" t="s">
        <v>77</v>
      </c>
      <c r="AY145" s="22" t="s">
        <v>114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2" t="s">
        <v>77</v>
      </c>
      <c r="BK145" s="214">
        <f>ROUND(I145*H145,2)</f>
        <v>0</v>
      </c>
      <c r="BL145" s="22" t="s">
        <v>252</v>
      </c>
      <c r="BM145" s="22" t="s">
        <v>262</v>
      </c>
    </row>
    <row r="146" spans="2:12" s="1" customFormat="1" ht="6.95" customHeight="1">
      <c r="B146" s="65"/>
      <c r="C146" s="66"/>
      <c r="D146" s="66"/>
      <c r="E146" s="66"/>
      <c r="F146" s="66"/>
      <c r="G146" s="66"/>
      <c r="H146" s="66"/>
      <c r="I146" s="158"/>
      <c r="J146" s="66"/>
      <c r="K146" s="66"/>
      <c r="L146" s="70"/>
    </row>
  </sheetData>
  <sheetProtection password="CC35" sheet="1" objects="1" scenarios="1" formatColumns="0" formatRows="0" autoFilter="0"/>
  <autoFilter ref="C77:K145"/>
  <mergeCells count="7">
    <mergeCell ref="E7:H7"/>
    <mergeCell ref="E22:H22"/>
    <mergeCell ref="E43:H43"/>
    <mergeCell ref="J47:J48"/>
    <mergeCell ref="E70:H70"/>
    <mergeCell ref="G1:H1"/>
    <mergeCell ref="L2:V2"/>
  </mergeCells>
  <hyperlinks>
    <hyperlink ref="F1:G1" location="C2" display="1) Krycí list soupisu"/>
    <hyperlink ref="G1:H1" location="C50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2" customWidth="1"/>
    <col min="2" max="2" width="1.66796875" style="262" customWidth="1"/>
    <col min="3" max="4" width="5" style="262" customWidth="1"/>
    <col min="5" max="5" width="11.66015625" style="262" customWidth="1"/>
    <col min="6" max="6" width="9.16015625" style="262" customWidth="1"/>
    <col min="7" max="7" width="5" style="262" customWidth="1"/>
    <col min="8" max="8" width="77.83203125" style="262" customWidth="1"/>
    <col min="9" max="10" width="20" style="262" customWidth="1"/>
    <col min="11" max="11" width="1.6679687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3" customFormat="1" ht="45" customHeight="1">
      <c r="B3" s="266"/>
      <c r="C3" s="267" t="s">
        <v>263</v>
      </c>
      <c r="D3" s="267"/>
      <c r="E3" s="267"/>
      <c r="F3" s="267"/>
      <c r="G3" s="267"/>
      <c r="H3" s="267"/>
      <c r="I3" s="267"/>
      <c r="J3" s="267"/>
      <c r="K3" s="268"/>
    </row>
    <row r="4" spans="2:11" ht="25.5" customHeight="1">
      <c r="B4" s="269"/>
      <c r="C4" s="270" t="s">
        <v>264</v>
      </c>
      <c r="D4" s="270"/>
      <c r="E4" s="270"/>
      <c r="F4" s="270"/>
      <c r="G4" s="270"/>
      <c r="H4" s="270"/>
      <c r="I4" s="270"/>
      <c r="J4" s="270"/>
      <c r="K4" s="271"/>
    </row>
    <row r="5" spans="2:1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ht="15" customHeight="1">
      <c r="B6" s="269"/>
      <c r="C6" s="273" t="s">
        <v>265</v>
      </c>
      <c r="D6" s="273"/>
      <c r="E6" s="273"/>
      <c r="F6" s="273"/>
      <c r="G6" s="273"/>
      <c r="H6" s="273"/>
      <c r="I6" s="273"/>
      <c r="J6" s="273"/>
      <c r="K6" s="271"/>
    </row>
    <row r="7" spans="2:11" ht="15" customHeight="1">
      <c r="B7" s="274"/>
      <c r="C7" s="273" t="s">
        <v>266</v>
      </c>
      <c r="D7" s="273"/>
      <c r="E7" s="273"/>
      <c r="F7" s="273"/>
      <c r="G7" s="273"/>
      <c r="H7" s="273"/>
      <c r="I7" s="273"/>
      <c r="J7" s="273"/>
      <c r="K7" s="271"/>
    </row>
    <row r="8" spans="2:1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ht="15" customHeight="1">
      <c r="B9" s="274"/>
      <c r="C9" s="273" t="s">
        <v>267</v>
      </c>
      <c r="D9" s="273"/>
      <c r="E9" s="273"/>
      <c r="F9" s="273"/>
      <c r="G9" s="273"/>
      <c r="H9" s="273"/>
      <c r="I9" s="273"/>
      <c r="J9" s="273"/>
      <c r="K9" s="271"/>
    </row>
    <row r="10" spans="2:11" ht="15" customHeight="1">
      <c r="B10" s="274"/>
      <c r="C10" s="273"/>
      <c r="D10" s="273" t="s">
        <v>268</v>
      </c>
      <c r="E10" s="273"/>
      <c r="F10" s="273"/>
      <c r="G10" s="273"/>
      <c r="H10" s="273"/>
      <c r="I10" s="273"/>
      <c r="J10" s="273"/>
      <c r="K10" s="271"/>
    </row>
    <row r="11" spans="2:11" ht="15" customHeight="1">
      <c r="B11" s="274"/>
      <c r="C11" s="275"/>
      <c r="D11" s="273" t="s">
        <v>269</v>
      </c>
      <c r="E11" s="273"/>
      <c r="F11" s="273"/>
      <c r="G11" s="273"/>
      <c r="H11" s="273"/>
      <c r="I11" s="273"/>
      <c r="J11" s="273"/>
      <c r="K11" s="271"/>
    </row>
    <row r="12" spans="2:11" ht="12.75" customHeight="1">
      <c r="B12" s="274"/>
      <c r="C12" s="275"/>
      <c r="D12" s="275"/>
      <c r="E12" s="275"/>
      <c r="F12" s="275"/>
      <c r="G12" s="275"/>
      <c r="H12" s="275"/>
      <c r="I12" s="275"/>
      <c r="J12" s="275"/>
      <c r="K12" s="271"/>
    </row>
    <row r="13" spans="2:11" ht="15" customHeight="1">
      <c r="B13" s="274"/>
      <c r="C13" s="275"/>
      <c r="D13" s="273" t="s">
        <v>270</v>
      </c>
      <c r="E13" s="273"/>
      <c r="F13" s="273"/>
      <c r="G13" s="273"/>
      <c r="H13" s="273"/>
      <c r="I13" s="273"/>
      <c r="J13" s="273"/>
      <c r="K13" s="271"/>
    </row>
    <row r="14" spans="2:11" ht="15" customHeight="1">
      <c r="B14" s="274"/>
      <c r="C14" s="275"/>
      <c r="D14" s="273" t="s">
        <v>271</v>
      </c>
      <c r="E14" s="273"/>
      <c r="F14" s="273"/>
      <c r="G14" s="273"/>
      <c r="H14" s="273"/>
      <c r="I14" s="273"/>
      <c r="J14" s="273"/>
      <c r="K14" s="271"/>
    </row>
    <row r="15" spans="2:11" ht="15" customHeight="1">
      <c r="B15" s="274"/>
      <c r="C15" s="275"/>
      <c r="D15" s="273" t="s">
        <v>272</v>
      </c>
      <c r="E15" s="273"/>
      <c r="F15" s="273"/>
      <c r="G15" s="273"/>
      <c r="H15" s="273"/>
      <c r="I15" s="273"/>
      <c r="J15" s="273"/>
      <c r="K15" s="271"/>
    </row>
    <row r="16" spans="2:11" ht="15" customHeight="1">
      <c r="B16" s="274"/>
      <c r="C16" s="275"/>
      <c r="D16" s="275"/>
      <c r="E16" s="276" t="s">
        <v>76</v>
      </c>
      <c r="F16" s="273" t="s">
        <v>273</v>
      </c>
      <c r="G16" s="273"/>
      <c r="H16" s="273"/>
      <c r="I16" s="273"/>
      <c r="J16" s="273"/>
      <c r="K16" s="271"/>
    </row>
    <row r="17" spans="2:11" ht="15" customHeight="1">
      <c r="B17" s="274"/>
      <c r="C17" s="275"/>
      <c r="D17" s="275"/>
      <c r="E17" s="276" t="s">
        <v>274</v>
      </c>
      <c r="F17" s="273" t="s">
        <v>275</v>
      </c>
      <c r="G17" s="273"/>
      <c r="H17" s="273"/>
      <c r="I17" s="273"/>
      <c r="J17" s="273"/>
      <c r="K17" s="271"/>
    </row>
    <row r="18" spans="2:11" ht="15" customHeight="1">
      <c r="B18" s="274"/>
      <c r="C18" s="275"/>
      <c r="D18" s="275"/>
      <c r="E18" s="276" t="s">
        <v>276</v>
      </c>
      <c r="F18" s="273" t="s">
        <v>277</v>
      </c>
      <c r="G18" s="273"/>
      <c r="H18" s="273"/>
      <c r="I18" s="273"/>
      <c r="J18" s="273"/>
      <c r="K18" s="271"/>
    </row>
    <row r="19" spans="2:11" ht="15" customHeight="1">
      <c r="B19" s="274"/>
      <c r="C19" s="275"/>
      <c r="D19" s="275"/>
      <c r="E19" s="276" t="s">
        <v>278</v>
      </c>
      <c r="F19" s="273" t="s">
        <v>279</v>
      </c>
      <c r="G19" s="273"/>
      <c r="H19" s="273"/>
      <c r="I19" s="273"/>
      <c r="J19" s="273"/>
      <c r="K19" s="271"/>
    </row>
    <row r="20" spans="2:11" ht="15" customHeight="1">
      <c r="B20" s="274"/>
      <c r="C20" s="275"/>
      <c r="D20" s="275"/>
      <c r="E20" s="276" t="s">
        <v>280</v>
      </c>
      <c r="F20" s="273" t="s">
        <v>281</v>
      </c>
      <c r="G20" s="273"/>
      <c r="H20" s="273"/>
      <c r="I20" s="273"/>
      <c r="J20" s="273"/>
      <c r="K20" s="271"/>
    </row>
    <row r="21" spans="2:11" ht="15" customHeight="1">
      <c r="B21" s="274"/>
      <c r="C21" s="275"/>
      <c r="D21" s="275"/>
      <c r="E21" s="276" t="s">
        <v>282</v>
      </c>
      <c r="F21" s="273" t="s">
        <v>283</v>
      </c>
      <c r="G21" s="273"/>
      <c r="H21" s="273"/>
      <c r="I21" s="273"/>
      <c r="J21" s="273"/>
      <c r="K21" s="271"/>
    </row>
    <row r="22" spans="2:11" ht="12.75" customHeight="1">
      <c r="B22" s="274"/>
      <c r="C22" s="275"/>
      <c r="D22" s="275"/>
      <c r="E22" s="275"/>
      <c r="F22" s="275"/>
      <c r="G22" s="275"/>
      <c r="H22" s="275"/>
      <c r="I22" s="275"/>
      <c r="J22" s="275"/>
      <c r="K22" s="271"/>
    </row>
    <row r="23" spans="2:11" ht="15" customHeight="1">
      <c r="B23" s="274"/>
      <c r="C23" s="273" t="s">
        <v>284</v>
      </c>
      <c r="D23" s="273"/>
      <c r="E23" s="273"/>
      <c r="F23" s="273"/>
      <c r="G23" s="273"/>
      <c r="H23" s="273"/>
      <c r="I23" s="273"/>
      <c r="J23" s="273"/>
      <c r="K23" s="271"/>
    </row>
    <row r="24" spans="2:11" ht="15" customHeight="1">
      <c r="B24" s="274"/>
      <c r="C24" s="273" t="s">
        <v>285</v>
      </c>
      <c r="D24" s="273"/>
      <c r="E24" s="273"/>
      <c r="F24" s="273"/>
      <c r="G24" s="273"/>
      <c r="H24" s="273"/>
      <c r="I24" s="273"/>
      <c r="J24" s="273"/>
      <c r="K24" s="271"/>
    </row>
    <row r="25" spans="2:11" ht="15" customHeight="1">
      <c r="B25" s="274"/>
      <c r="C25" s="273"/>
      <c r="D25" s="273" t="s">
        <v>286</v>
      </c>
      <c r="E25" s="273"/>
      <c r="F25" s="273"/>
      <c r="G25" s="273"/>
      <c r="H25" s="273"/>
      <c r="I25" s="273"/>
      <c r="J25" s="273"/>
      <c r="K25" s="271"/>
    </row>
    <row r="26" spans="2:11" ht="15" customHeight="1">
      <c r="B26" s="274"/>
      <c r="C26" s="275"/>
      <c r="D26" s="273" t="s">
        <v>287</v>
      </c>
      <c r="E26" s="273"/>
      <c r="F26" s="273"/>
      <c r="G26" s="273"/>
      <c r="H26" s="273"/>
      <c r="I26" s="273"/>
      <c r="J26" s="273"/>
      <c r="K26" s="271"/>
    </row>
    <row r="27" spans="2:11" ht="12.75" customHeight="1">
      <c r="B27" s="274"/>
      <c r="C27" s="275"/>
      <c r="D27" s="275"/>
      <c r="E27" s="275"/>
      <c r="F27" s="275"/>
      <c r="G27" s="275"/>
      <c r="H27" s="275"/>
      <c r="I27" s="275"/>
      <c r="J27" s="275"/>
      <c r="K27" s="271"/>
    </row>
    <row r="28" spans="2:11" ht="15" customHeight="1">
      <c r="B28" s="274"/>
      <c r="C28" s="275"/>
      <c r="D28" s="273" t="s">
        <v>288</v>
      </c>
      <c r="E28" s="273"/>
      <c r="F28" s="273"/>
      <c r="G28" s="273"/>
      <c r="H28" s="273"/>
      <c r="I28" s="273"/>
      <c r="J28" s="273"/>
      <c r="K28" s="271"/>
    </row>
    <row r="29" spans="2:11" ht="15" customHeight="1">
      <c r="B29" s="274"/>
      <c r="C29" s="275"/>
      <c r="D29" s="273" t="s">
        <v>289</v>
      </c>
      <c r="E29" s="273"/>
      <c r="F29" s="273"/>
      <c r="G29" s="273"/>
      <c r="H29" s="273"/>
      <c r="I29" s="273"/>
      <c r="J29" s="273"/>
      <c r="K29" s="271"/>
    </row>
    <row r="30" spans="2:11" ht="12.75" customHeight="1">
      <c r="B30" s="274"/>
      <c r="C30" s="275"/>
      <c r="D30" s="275"/>
      <c r="E30" s="275"/>
      <c r="F30" s="275"/>
      <c r="G30" s="275"/>
      <c r="H30" s="275"/>
      <c r="I30" s="275"/>
      <c r="J30" s="275"/>
      <c r="K30" s="271"/>
    </row>
    <row r="31" spans="2:11" ht="15" customHeight="1">
      <c r="B31" s="274"/>
      <c r="C31" s="275"/>
      <c r="D31" s="273" t="s">
        <v>290</v>
      </c>
      <c r="E31" s="273"/>
      <c r="F31" s="273"/>
      <c r="G31" s="273"/>
      <c r="H31" s="273"/>
      <c r="I31" s="273"/>
      <c r="J31" s="273"/>
      <c r="K31" s="271"/>
    </row>
    <row r="32" spans="2:11" ht="15" customHeight="1">
      <c r="B32" s="274"/>
      <c r="C32" s="275"/>
      <c r="D32" s="273" t="s">
        <v>291</v>
      </c>
      <c r="E32" s="273"/>
      <c r="F32" s="273"/>
      <c r="G32" s="273"/>
      <c r="H32" s="273"/>
      <c r="I32" s="273"/>
      <c r="J32" s="273"/>
      <c r="K32" s="271"/>
    </row>
    <row r="33" spans="2:11" ht="15" customHeight="1">
      <c r="B33" s="274"/>
      <c r="C33" s="275"/>
      <c r="D33" s="273" t="s">
        <v>292</v>
      </c>
      <c r="E33" s="273"/>
      <c r="F33" s="273"/>
      <c r="G33" s="273"/>
      <c r="H33" s="273"/>
      <c r="I33" s="273"/>
      <c r="J33" s="273"/>
      <c r="K33" s="271"/>
    </row>
    <row r="34" spans="2:11" ht="15" customHeight="1">
      <c r="B34" s="274"/>
      <c r="C34" s="275"/>
      <c r="D34" s="273"/>
      <c r="E34" s="277" t="s">
        <v>100</v>
      </c>
      <c r="F34" s="273"/>
      <c r="G34" s="273" t="s">
        <v>293</v>
      </c>
      <c r="H34" s="273"/>
      <c r="I34" s="273"/>
      <c r="J34" s="273"/>
      <c r="K34" s="271"/>
    </row>
    <row r="35" spans="2:11" ht="30.75" customHeight="1">
      <c r="B35" s="274"/>
      <c r="C35" s="275"/>
      <c r="D35" s="273"/>
      <c r="E35" s="277" t="s">
        <v>294</v>
      </c>
      <c r="F35" s="273"/>
      <c r="G35" s="273" t="s">
        <v>295</v>
      </c>
      <c r="H35" s="273"/>
      <c r="I35" s="273"/>
      <c r="J35" s="273"/>
      <c r="K35" s="271"/>
    </row>
    <row r="36" spans="2:11" ht="15" customHeight="1">
      <c r="B36" s="274"/>
      <c r="C36" s="275"/>
      <c r="D36" s="273"/>
      <c r="E36" s="277" t="s">
        <v>53</v>
      </c>
      <c r="F36" s="273"/>
      <c r="G36" s="273" t="s">
        <v>296</v>
      </c>
      <c r="H36" s="273"/>
      <c r="I36" s="273"/>
      <c r="J36" s="273"/>
      <c r="K36" s="271"/>
    </row>
    <row r="37" spans="2:11" ht="15" customHeight="1">
      <c r="B37" s="274"/>
      <c r="C37" s="275"/>
      <c r="D37" s="273"/>
      <c r="E37" s="277" t="s">
        <v>101</v>
      </c>
      <c r="F37" s="273"/>
      <c r="G37" s="273" t="s">
        <v>297</v>
      </c>
      <c r="H37" s="273"/>
      <c r="I37" s="273"/>
      <c r="J37" s="273"/>
      <c r="K37" s="271"/>
    </row>
    <row r="38" spans="2:11" ht="15" customHeight="1">
      <c r="B38" s="274"/>
      <c r="C38" s="275"/>
      <c r="D38" s="273"/>
      <c r="E38" s="277" t="s">
        <v>102</v>
      </c>
      <c r="F38" s="273"/>
      <c r="G38" s="273" t="s">
        <v>298</v>
      </c>
      <c r="H38" s="273"/>
      <c r="I38" s="273"/>
      <c r="J38" s="273"/>
      <c r="K38" s="271"/>
    </row>
    <row r="39" spans="2:11" ht="15" customHeight="1">
      <c r="B39" s="274"/>
      <c r="C39" s="275"/>
      <c r="D39" s="273"/>
      <c r="E39" s="277" t="s">
        <v>103</v>
      </c>
      <c r="F39" s="273"/>
      <c r="G39" s="273" t="s">
        <v>299</v>
      </c>
      <c r="H39" s="273"/>
      <c r="I39" s="273"/>
      <c r="J39" s="273"/>
      <c r="K39" s="271"/>
    </row>
    <row r="40" spans="2:11" ht="15" customHeight="1">
      <c r="B40" s="274"/>
      <c r="C40" s="275"/>
      <c r="D40" s="273"/>
      <c r="E40" s="277" t="s">
        <v>300</v>
      </c>
      <c r="F40" s="273"/>
      <c r="G40" s="273" t="s">
        <v>301</v>
      </c>
      <c r="H40" s="273"/>
      <c r="I40" s="273"/>
      <c r="J40" s="273"/>
      <c r="K40" s="271"/>
    </row>
    <row r="41" spans="2:11" ht="15" customHeight="1">
      <c r="B41" s="274"/>
      <c r="C41" s="275"/>
      <c r="D41" s="273"/>
      <c r="E41" s="277"/>
      <c r="F41" s="273"/>
      <c r="G41" s="273" t="s">
        <v>302</v>
      </c>
      <c r="H41" s="273"/>
      <c r="I41" s="273"/>
      <c r="J41" s="273"/>
      <c r="K41" s="271"/>
    </row>
    <row r="42" spans="2:11" ht="15" customHeight="1">
      <c r="B42" s="274"/>
      <c r="C42" s="275"/>
      <c r="D42" s="273"/>
      <c r="E42" s="277" t="s">
        <v>303</v>
      </c>
      <c r="F42" s="273"/>
      <c r="G42" s="273" t="s">
        <v>304</v>
      </c>
      <c r="H42" s="273"/>
      <c r="I42" s="273"/>
      <c r="J42" s="273"/>
      <c r="K42" s="271"/>
    </row>
    <row r="43" spans="2:11" ht="15" customHeight="1">
      <c r="B43" s="274"/>
      <c r="C43" s="275"/>
      <c r="D43" s="273"/>
      <c r="E43" s="277" t="s">
        <v>105</v>
      </c>
      <c r="F43" s="273"/>
      <c r="G43" s="273" t="s">
        <v>305</v>
      </c>
      <c r="H43" s="273"/>
      <c r="I43" s="273"/>
      <c r="J43" s="273"/>
      <c r="K43" s="271"/>
    </row>
    <row r="44" spans="2:11" ht="12.75" customHeight="1">
      <c r="B44" s="274"/>
      <c r="C44" s="275"/>
      <c r="D44" s="273"/>
      <c r="E44" s="273"/>
      <c r="F44" s="273"/>
      <c r="G44" s="273"/>
      <c r="H44" s="273"/>
      <c r="I44" s="273"/>
      <c r="J44" s="273"/>
      <c r="K44" s="271"/>
    </row>
    <row r="45" spans="2:11" ht="15" customHeight="1">
      <c r="B45" s="274"/>
      <c r="C45" s="275"/>
      <c r="D45" s="273" t="s">
        <v>306</v>
      </c>
      <c r="E45" s="273"/>
      <c r="F45" s="273"/>
      <c r="G45" s="273"/>
      <c r="H45" s="273"/>
      <c r="I45" s="273"/>
      <c r="J45" s="273"/>
      <c r="K45" s="271"/>
    </row>
    <row r="46" spans="2:11" ht="15" customHeight="1">
      <c r="B46" s="274"/>
      <c r="C46" s="275"/>
      <c r="D46" s="275"/>
      <c r="E46" s="273" t="s">
        <v>307</v>
      </c>
      <c r="F46" s="273"/>
      <c r="G46" s="273"/>
      <c r="H46" s="273"/>
      <c r="I46" s="273"/>
      <c r="J46" s="273"/>
      <c r="K46" s="271"/>
    </row>
    <row r="47" spans="2:11" ht="15" customHeight="1">
      <c r="B47" s="274"/>
      <c r="C47" s="275"/>
      <c r="D47" s="275"/>
      <c r="E47" s="273" t="s">
        <v>308</v>
      </c>
      <c r="F47" s="273"/>
      <c r="G47" s="273"/>
      <c r="H47" s="273"/>
      <c r="I47" s="273"/>
      <c r="J47" s="273"/>
      <c r="K47" s="271"/>
    </row>
    <row r="48" spans="2:11" ht="15" customHeight="1">
      <c r="B48" s="274"/>
      <c r="C48" s="275"/>
      <c r="D48" s="275"/>
      <c r="E48" s="273" t="s">
        <v>309</v>
      </c>
      <c r="F48" s="273"/>
      <c r="G48" s="273"/>
      <c r="H48" s="273"/>
      <c r="I48" s="273"/>
      <c r="J48" s="273"/>
      <c r="K48" s="271"/>
    </row>
    <row r="49" spans="2:11" ht="15" customHeight="1">
      <c r="B49" s="274"/>
      <c r="C49" s="275"/>
      <c r="D49" s="273" t="s">
        <v>310</v>
      </c>
      <c r="E49" s="273"/>
      <c r="F49" s="273"/>
      <c r="G49" s="273"/>
      <c r="H49" s="273"/>
      <c r="I49" s="273"/>
      <c r="J49" s="273"/>
      <c r="K49" s="271"/>
    </row>
    <row r="50" spans="2:11" ht="25.5" customHeight="1">
      <c r="B50" s="269"/>
      <c r="C50" s="270" t="s">
        <v>311</v>
      </c>
      <c r="D50" s="270"/>
      <c r="E50" s="270"/>
      <c r="F50" s="270"/>
      <c r="G50" s="270"/>
      <c r="H50" s="270"/>
      <c r="I50" s="270"/>
      <c r="J50" s="270"/>
      <c r="K50" s="271"/>
    </row>
    <row r="51" spans="2:11" ht="5.25" customHeight="1">
      <c r="B51" s="269"/>
      <c r="C51" s="272"/>
      <c r="D51" s="272"/>
      <c r="E51" s="272"/>
      <c r="F51" s="272"/>
      <c r="G51" s="272"/>
      <c r="H51" s="272"/>
      <c r="I51" s="272"/>
      <c r="J51" s="272"/>
      <c r="K51" s="271"/>
    </row>
    <row r="52" spans="2:11" ht="15" customHeight="1">
      <c r="B52" s="269"/>
      <c r="C52" s="273" t="s">
        <v>312</v>
      </c>
      <c r="D52" s="273"/>
      <c r="E52" s="273"/>
      <c r="F52" s="273"/>
      <c r="G52" s="273"/>
      <c r="H52" s="273"/>
      <c r="I52" s="273"/>
      <c r="J52" s="273"/>
      <c r="K52" s="271"/>
    </row>
    <row r="53" spans="2:11" ht="15" customHeight="1">
      <c r="B53" s="269"/>
      <c r="C53" s="273" t="s">
        <v>313</v>
      </c>
      <c r="D53" s="273"/>
      <c r="E53" s="273"/>
      <c r="F53" s="273"/>
      <c r="G53" s="273"/>
      <c r="H53" s="273"/>
      <c r="I53" s="273"/>
      <c r="J53" s="273"/>
      <c r="K53" s="271"/>
    </row>
    <row r="54" spans="2:11" ht="12.75" customHeight="1">
      <c r="B54" s="269"/>
      <c r="C54" s="273"/>
      <c r="D54" s="273"/>
      <c r="E54" s="273"/>
      <c r="F54" s="273"/>
      <c r="G54" s="273"/>
      <c r="H54" s="273"/>
      <c r="I54" s="273"/>
      <c r="J54" s="273"/>
      <c r="K54" s="271"/>
    </row>
    <row r="55" spans="2:11" ht="15" customHeight="1">
      <c r="B55" s="269"/>
      <c r="C55" s="273" t="s">
        <v>314</v>
      </c>
      <c r="D55" s="273"/>
      <c r="E55" s="273"/>
      <c r="F55" s="273"/>
      <c r="G55" s="273"/>
      <c r="H55" s="273"/>
      <c r="I55" s="273"/>
      <c r="J55" s="273"/>
      <c r="K55" s="271"/>
    </row>
    <row r="56" spans="2:11" ht="15" customHeight="1">
      <c r="B56" s="269"/>
      <c r="C56" s="275"/>
      <c r="D56" s="273" t="s">
        <v>315</v>
      </c>
      <c r="E56" s="273"/>
      <c r="F56" s="273"/>
      <c r="G56" s="273"/>
      <c r="H56" s="273"/>
      <c r="I56" s="273"/>
      <c r="J56" s="273"/>
      <c r="K56" s="271"/>
    </row>
    <row r="57" spans="2:11" ht="15" customHeight="1">
      <c r="B57" s="269"/>
      <c r="C57" s="275"/>
      <c r="D57" s="273" t="s">
        <v>316</v>
      </c>
      <c r="E57" s="273"/>
      <c r="F57" s="273"/>
      <c r="G57" s="273"/>
      <c r="H57" s="273"/>
      <c r="I57" s="273"/>
      <c r="J57" s="273"/>
      <c r="K57" s="271"/>
    </row>
    <row r="58" spans="2:11" ht="15" customHeight="1">
      <c r="B58" s="269"/>
      <c r="C58" s="275"/>
      <c r="D58" s="273" t="s">
        <v>317</v>
      </c>
      <c r="E58" s="273"/>
      <c r="F58" s="273"/>
      <c r="G58" s="273"/>
      <c r="H58" s="273"/>
      <c r="I58" s="273"/>
      <c r="J58" s="273"/>
      <c r="K58" s="271"/>
    </row>
    <row r="59" spans="2:11" ht="15" customHeight="1">
      <c r="B59" s="269"/>
      <c r="C59" s="275"/>
      <c r="D59" s="273" t="s">
        <v>318</v>
      </c>
      <c r="E59" s="273"/>
      <c r="F59" s="273"/>
      <c r="G59" s="273"/>
      <c r="H59" s="273"/>
      <c r="I59" s="273"/>
      <c r="J59" s="273"/>
      <c r="K59" s="271"/>
    </row>
    <row r="60" spans="2:11" ht="15" customHeight="1">
      <c r="B60" s="269"/>
      <c r="C60" s="275"/>
      <c r="D60" s="278" t="s">
        <v>319</v>
      </c>
      <c r="E60" s="278"/>
      <c r="F60" s="278"/>
      <c r="G60" s="278"/>
      <c r="H60" s="278"/>
      <c r="I60" s="278"/>
      <c r="J60" s="278"/>
      <c r="K60" s="271"/>
    </row>
    <row r="61" spans="2:11" ht="15" customHeight="1">
      <c r="B61" s="269"/>
      <c r="C61" s="275"/>
      <c r="D61" s="273" t="s">
        <v>320</v>
      </c>
      <c r="E61" s="273"/>
      <c r="F61" s="273"/>
      <c r="G61" s="273"/>
      <c r="H61" s="273"/>
      <c r="I61" s="273"/>
      <c r="J61" s="273"/>
      <c r="K61" s="271"/>
    </row>
    <row r="62" spans="2:11" ht="12.75" customHeight="1">
      <c r="B62" s="269"/>
      <c r="C62" s="275"/>
      <c r="D62" s="275"/>
      <c r="E62" s="279"/>
      <c r="F62" s="275"/>
      <c r="G62" s="275"/>
      <c r="H62" s="275"/>
      <c r="I62" s="275"/>
      <c r="J62" s="275"/>
      <c r="K62" s="271"/>
    </row>
    <row r="63" spans="2:11" ht="15" customHeight="1">
      <c r="B63" s="269"/>
      <c r="C63" s="275"/>
      <c r="D63" s="273" t="s">
        <v>321</v>
      </c>
      <c r="E63" s="273"/>
      <c r="F63" s="273"/>
      <c r="G63" s="273"/>
      <c r="H63" s="273"/>
      <c r="I63" s="273"/>
      <c r="J63" s="273"/>
      <c r="K63" s="271"/>
    </row>
    <row r="64" spans="2:11" ht="15" customHeight="1">
      <c r="B64" s="269"/>
      <c r="C64" s="275"/>
      <c r="D64" s="278" t="s">
        <v>322</v>
      </c>
      <c r="E64" s="278"/>
      <c r="F64" s="278"/>
      <c r="G64" s="278"/>
      <c r="H64" s="278"/>
      <c r="I64" s="278"/>
      <c r="J64" s="278"/>
      <c r="K64" s="271"/>
    </row>
    <row r="65" spans="2:11" ht="15" customHeight="1">
      <c r="B65" s="269"/>
      <c r="C65" s="275"/>
      <c r="D65" s="273" t="s">
        <v>323</v>
      </c>
      <c r="E65" s="273"/>
      <c r="F65" s="273"/>
      <c r="G65" s="273"/>
      <c r="H65" s="273"/>
      <c r="I65" s="273"/>
      <c r="J65" s="273"/>
      <c r="K65" s="271"/>
    </row>
    <row r="66" spans="2:11" ht="15" customHeight="1">
      <c r="B66" s="269"/>
      <c r="C66" s="275"/>
      <c r="D66" s="273" t="s">
        <v>324</v>
      </c>
      <c r="E66" s="273"/>
      <c r="F66" s="273"/>
      <c r="G66" s="273"/>
      <c r="H66" s="273"/>
      <c r="I66" s="273"/>
      <c r="J66" s="273"/>
      <c r="K66" s="271"/>
    </row>
    <row r="67" spans="2:11" ht="15" customHeight="1">
      <c r="B67" s="269"/>
      <c r="C67" s="275"/>
      <c r="D67" s="273" t="s">
        <v>325</v>
      </c>
      <c r="E67" s="273"/>
      <c r="F67" s="273"/>
      <c r="G67" s="273"/>
      <c r="H67" s="273"/>
      <c r="I67" s="273"/>
      <c r="J67" s="273"/>
      <c r="K67" s="271"/>
    </row>
    <row r="68" spans="2:11" ht="15" customHeight="1">
      <c r="B68" s="269"/>
      <c r="C68" s="275"/>
      <c r="D68" s="273" t="s">
        <v>326</v>
      </c>
      <c r="E68" s="273"/>
      <c r="F68" s="273"/>
      <c r="G68" s="273"/>
      <c r="H68" s="273"/>
      <c r="I68" s="273"/>
      <c r="J68" s="273"/>
      <c r="K68" s="271"/>
    </row>
    <row r="69" spans="2:11" ht="12.75" customHeight="1">
      <c r="B69" s="280"/>
      <c r="C69" s="281"/>
      <c r="D69" s="281"/>
      <c r="E69" s="281"/>
      <c r="F69" s="281"/>
      <c r="G69" s="281"/>
      <c r="H69" s="281"/>
      <c r="I69" s="281"/>
      <c r="J69" s="281"/>
      <c r="K69" s="282"/>
    </row>
    <row r="70" spans="2:11" ht="18.75" customHeight="1">
      <c r="B70" s="283"/>
      <c r="C70" s="283"/>
      <c r="D70" s="283"/>
      <c r="E70" s="283"/>
      <c r="F70" s="283"/>
      <c r="G70" s="283"/>
      <c r="H70" s="283"/>
      <c r="I70" s="283"/>
      <c r="J70" s="283"/>
      <c r="K70" s="284"/>
    </row>
    <row r="71" spans="2:11" ht="18.75" customHeight="1">
      <c r="B71" s="284"/>
      <c r="C71" s="284"/>
      <c r="D71" s="284"/>
      <c r="E71" s="284"/>
      <c r="F71" s="284"/>
      <c r="G71" s="284"/>
      <c r="H71" s="284"/>
      <c r="I71" s="284"/>
      <c r="J71" s="284"/>
      <c r="K71" s="284"/>
    </row>
    <row r="72" spans="2:11" ht="7.5" customHeight="1">
      <c r="B72" s="285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ht="45" customHeight="1">
      <c r="B73" s="288"/>
      <c r="C73" s="289" t="s">
        <v>83</v>
      </c>
      <c r="D73" s="289"/>
      <c r="E73" s="289"/>
      <c r="F73" s="289"/>
      <c r="G73" s="289"/>
      <c r="H73" s="289"/>
      <c r="I73" s="289"/>
      <c r="J73" s="289"/>
      <c r="K73" s="290"/>
    </row>
    <row r="74" spans="2:11" ht="17.25" customHeight="1">
      <c r="B74" s="288"/>
      <c r="C74" s="291" t="s">
        <v>327</v>
      </c>
      <c r="D74" s="291"/>
      <c r="E74" s="291"/>
      <c r="F74" s="291" t="s">
        <v>328</v>
      </c>
      <c r="G74" s="292"/>
      <c r="H74" s="291" t="s">
        <v>101</v>
      </c>
      <c r="I74" s="291" t="s">
        <v>57</v>
      </c>
      <c r="J74" s="291" t="s">
        <v>329</v>
      </c>
      <c r="K74" s="290"/>
    </row>
    <row r="75" spans="2:11" ht="17.25" customHeight="1">
      <c r="B75" s="288"/>
      <c r="C75" s="293" t="s">
        <v>330</v>
      </c>
      <c r="D75" s="293"/>
      <c r="E75" s="293"/>
      <c r="F75" s="294" t="s">
        <v>331</v>
      </c>
      <c r="G75" s="295"/>
      <c r="H75" s="293"/>
      <c r="I75" s="293"/>
      <c r="J75" s="293" t="s">
        <v>332</v>
      </c>
      <c r="K75" s="290"/>
    </row>
    <row r="76" spans="2:11" ht="5.25" customHeight="1">
      <c r="B76" s="288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8"/>
      <c r="C77" s="277" t="s">
        <v>53</v>
      </c>
      <c r="D77" s="296"/>
      <c r="E77" s="296"/>
      <c r="F77" s="298" t="s">
        <v>333</v>
      </c>
      <c r="G77" s="297"/>
      <c r="H77" s="277" t="s">
        <v>334</v>
      </c>
      <c r="I77" s="277" t="s">
        <v>335</v>
      </c>
      <c r="J77" s="277">
        <v>20</v>
      </c>
      <c r="K77" s="290"/>
    </row>
    <row r="78" spans="2:11" ht="15" customHeight="1">
      <c r="B78" s="288"/>
      <c r="C78" s="277" t="s">
        <v>336</v>
      </c>
      <c r="D78" s="277"/>
      <c r="E78" s="277"/>
      <c r="F78" s="298" t="s">
        <v>333</v>
      </c>
      <c r="G78" s="297"/>
      <c r="H78" s="277" t="s">
        <v>337</v>
      </c>
      <c r="I78" s="277" t="s">
        <v>335</v>
      </c>
      <c r="J78" s="277">
        <v>120</v>
      </c>
      <c r="K78" s="290"/>
    </row>
    <row r="79" spans="2:11" ht="15" customHeight="1">
      <c r="B79" s="299"/>
      <c r="C79" s="277" t="s">
        <v>338</v>
      </c>
      <c r="D79" s="277"/>
      <c r="E79" s="277"/>
      <c r="F79" s="298" t="s">
        <v>339</v>
      </c>
      <c r="G79" s="297"/>
      <c r="H79" s="277" t="s">
        <v>340</v>
      </c>
      <c r="I79" s="277" t="s">
        <v>335</v>
      </c>
      <c r="J79" s="277">
        <v>50</v>
      </c>
      <c r="K79" s="290"/>
    </row>
    <row r="80" spans="2:11" ht="15" customHeight="1">
      <c r="B80" s="299"/>
      <c r="C80" s="277" t="s">
        <v>341</v>
      </c>
      <c r="D80" s="277"/>
      <c r="E80" s="277"/>
      <c r="F80" s="298" t="s">
        <v>333</v>
      </c>
      <c r="G80" s="297"/>
      <c r="H80" s="277" t="s">
        <v>342</v>
      </c>
      <c r="I80" s="277" t="s">
        <v>343</v>
      </c>
      <c r="J80" s="277"/>
      <c r="K80" s="290"/>
    </row>
    <row r="81" spans="2:11" ht="15" customHeight="1">
      <c r="B81" s="299"/>
      <c r="C81" s="300" t="s">
        <v>344</v>
      </c>
      <c r="D81" s="300"/>
      <c r="E81" s="300"/>
      <c r="F81" s="301" t="s">
        <v>339</v>
      </c>
      <c r="G81" s="300"/>
      <c r="H81" s="300" t="s">
        <v>345</v>
      </c>
      <c r="I81" s="300" t="s">
        <v>335</v>
      </c>
      <c r="J81" s="300">
        <v>15</v>
      </c>
      <c r="K81" s="290"/>
    </row>
    <row r="82" spans="2:11" ht="15" customHeight="1">
      <c r="B82" s="299"/>
      <c r="C82" s="300" t="s">
        <v>346</v>
      </c>
      <c r="D82" s="300"/>
      <c r="E82" s="300"/>
      <c r="F82" s="301" t="s">
        <v>339</v>
      </c>
      <c r="G82" s="300"/>
      <c r="H82" s="300" t="s">
        <v>347</v>
      </c>
      <c r="I82" s="300" t="s">
        <v>335</v>
      </c>
      <c r="J82" s="300">
        <v>15</v>
      </c>
      <c r="K82" s="290"/>
    </row>
    <row r="83" spans="2:11" ht="15" customHeight="1">
      <c r="B83" s="299"/>
      <c r="C83" s="300" t="s">
        <v>348</v>
      </c>
      <c r="D83" s="300"/>
      <c r="E83" s="300"/>
      <c r="F83" s="301" t="s">
        <v>339</v>
      </c>
      <c r="G83" s="300"/>
      <c r="H83" s="300" t="s">
        <v>349</v>
      </c>
      <c r="I83" s="300" t="s">
        <v>335</v>
      </c>
      <c r="J83" s="300">
        <v>20</v>
      </c>
      <c r="K83" s="290"/>
    </row>
    <row r="84" spans="2:11" ht="15" customHeight="1">
      <c r="B84" s="299"/>
      <c r="C84" s="300" t="s">
        <v>350</v>
      </c>
      <c r="D84" s="300"/>
      <c r="E84" s="300"/>
      <c r="F84" s="301" t="s">
        <v>339</v>
      </c>
      <c r="G84" s="300"/>
      <c r="H84" s="300" t="s">
        <v>351</v>
      </c>
      <c r="I84" s="300" t="s">
        <v>335</v>
      </c>
      <c r="J84" s="300">
        <v>20</v>
      </c>
      <c r="K84" s="290"/>
    </row>
    <row r="85" spans="2:11" ht="15" customHeight="1">
      <c r="B85" s="299"/>
      <c r="C85" s="277" t="s">
        <v>352</v>
      </c>
      <c r="D85" s="277"/>
      <c r="E85" s="277"/>
      <c r="F85" s="298" t="s">
        <v>339</v>
      </c>
      <c r="G85" s="297"/>
      <c r="H85" s="277" t="s">
        <v>353</v>
      </c>
      <c r="I85" s="277" t="s">
        <v>335</v>
      </c>
      <c r="J85" s="277">
        <v>50</v>
      </c>
      <c r="K85" s="290"/>
    </row>
    <row r="86" spans="2:11" ht="15" customHeight="1">
      <c r="B86" s="299"/>
      <c r="C86" s="277" t="s">
        <v>354</v>
      </c>
      <c r="D86" s="277"/>
      <c r="E86" s="277"/>
      <c r="F86" s="298" t="s">
        <v>339</v>
      </c>
      <c r="G86" s="297"/>
      <c r="H86" s="277" t="s">
        <v>355</v>
      </c>
      <c r="I86" s="277" t="s">
        <v>335</v>
      </c>
      <c r="J86" s="277">
        <v>20</v>
      </c>
      <c r="K86" s="290"/>
    </row>
    <row r="87" spans="2:11" ht="15" customHeight="1">
      <c r="B87" s="299"/>
      <c r="C87" s="277" t="s">
        <v>356</v>
      </c>
      <c r="D87" s="277"/>
      <c r="E87" s="277"/>
      <c r="F87" s="298" t="s">
        <v>339</v>
      </c>
      <c r="G87" s="297"/>
      <c r="H87" s="277" t="s">
        <v>357</v>
      </c>
      <c r="I87" s="277" t="s">
        <v>335</v>
      </c>
      <c r="J87" s="277">
        <v>20</v>
      </c>
      <c r="K87" s="290"/>
    </row>
    <row r="88" spans="2:11" ht="15" customHeight="1">
      <c r="B88" s="299"/>
      <c r="C88" s="277" t="s">
        <v>358</v>
      </c>
      <c r="D88" s="277"/>
      <c r="E88" s="277"/>
      <c r="F88" s="298" t="s">
        <v>339</v>
      </c>
      <c r="G88" s="297"/>
      <c r="H88" s="277" t="s">
        <v>359</v>
      </c>
      <c r="I88" s="277" t="s">
        <v>335</v>
      </c>
      <c r="J88" s="277">
        <v>50</v>
      </c>
      <c r="K88" s="290"/>
    </row>
    <row r="89" spans="2:11" ht="15" customHeight="1">
      <c r="B89" s="299"/>
      <c r="C89" s="277" t="s">
        <v>360</v>
      </c>
      <c r="D89" s="277"/>
      <c r="E89" s="277"/>
      <c r="F89" s="298" t="s">
        <v>339</v>
      </c>
      <c r="G89" s="297"/>
      <c r="H89" s="277" t="s">
        <v>360</v>
      </c>
      <c r="I89" s="277" t="s">
        <v>335</v>
      </c>
      <c r="J89" s="277">
        <v>50</v>
      </c>
      <c r="K89" s="290"/>
    </row>
    <row r="90" spans="2:11" ht="15" customHeight="1">
      <c r="B90" s="299"/>
      <c r="C90" s="277" t="s">
        <v>106</v>
      </c>
      <c r="D90" s="277"/>
      <c r="E90" s="277"/>
      <c r="F90" s="298" t="s">
        <v>339</v>
      </c>
      <c r="G90" s="297"/>
      <c r="H90" s="277" t="s">
        <v>361</v>
      </c>
      <c r="I90" s="277" t="s">
        <v>335</v>
      </c>
      <c r="J90" s="277">
        <v>255</v>
      </c>
      <c r="K90" s="290"/>
    </row>
    <row r="91" spans="2:11" ht="15" customHeight="1">
      <c r="B91" s="299"/>
      <c r="C91" s="277" t="s">
        <v>362</v>
      </c>
      <c r="D91" s="277"/>
      <c r="E91" s="277"/>
      <c r="F91" s="298" t="s">
        <v>333</v>
      </c>
      <c r="G91" s="297"/>
      <c r="H91" s="277" t="s">
        <v>363</v>
      </c>
      <c r="I91" s="277" t="s">
        <v>364</v>
      </c>
      <c r="J91" s="277"/>
      <c r="K91" s="290"/>
    </row>
    <row r="92" spans="2:11" ht="15" customHeight="1">
      <c r="B92" s="299"/>
      <c r="C92" s="277" t="s">
        <v>365</v>
      </c>
      <c r="D92" s="277"/>
      <c r="E92" s="277"/>
      <c r="F92" s="298" t="s">
        <v>333</v>
      </c>
      <c r="G92" s="297"/>
      <c r="H92" s="277" t="s">
        <v>366</v>
      </c>
      <c r="I92" s="277" t="s">
        <v>367</v>
      </c>
      <c r="J92" s="277"/>
      <c r="K92" s="290"/>
    </row>
    <row r="93" spans="2:11" ht="15" customHeight="1">
      <c r="B93" s="299"/>
      <c r="C93" s="277" t="s">
        <v>368</v>
      </c>
      <c r="D93" s="277"/>
      <c r="E93" s="277"/>
      <c r="F93" s="298" t="s">
        <v>333</v>
      </c>
      <c r="G93" s="297"/>
      <c r="H93" s="277" t="s">
        <v>368</v>
      </c>
      <c r="I93" s="277" t="s">
        <v>367</v>
      </c>
      <c r="J93" s="277"/>
      <c r="K93" s="290"/>
    </row>
    <row r="94" spans="2:11" ht="15" customHeight="1">
      <c r="B94" s="299"/>
      <c r="C94" s="277" t="s">
        <v>38</v>
      </c>
      <c r="D94" s="277"/>
      <c r="E94" s="277"/>
      <c r="F94" s="298" t="s">
        <v>333</v>
      </c>
      <c r="G94" s="297"/>
      <c r="H94" s="277" t="s">
        <v>369</v>
      </c>
      <c r="I94" s="277" t="s">
        <v>367</v>
      </c>
      <c r="J94" s="277"/>
      <c r="K94" s="290"/>
    </row>
    <row r="95" spans="2:11" ht="15" customHeight="1">
      <c r="B95" s="299"/>
      <c r="C95" s="277" t="s">
        <v>48</v>
      </c>
      <c r="D95" s="277"/>
      <c r="E95" s="277"/>
      <c r="F95" s="298" t="s">
        <v>333</v>
      </c>
      <c r="G95" s="297"/>
      <c r="H95" s="277" t="s">
        <v>370</v>
      </c>
      <c r="I95" s="277" t="s">
        <v>367</v>
      </c>
      <c r="J95" s="277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4"/>
      <c r="C98" s="284"/>
      <c r="D98" s="284"/>
      <c r="E98" s="284"/>
      <c r="F98" s="284"/>
      <c r="G98" s="284"/>
      <c r="H98" s="284"/>
      <c r="I98" s="284"/>
      <c r="J98" s="284"/>
      <c r="K98" s="284"/>
    </row>
    <row r="99" spans="2:11" ht="7.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7"/>
    </row>
    <row r="100" spans="2:11" ht="45" customHeight="1">
      <c r="B100" s="288"/>
      <c r="C100" s="289" t="s">
        <v>371</v>
      </c>
      <c r="D100" s="289"/>
      <c r="E100" s="289"/>
      <c r="F100" s="289"/>
      <c r="G100" s="289"/>
      <c r="H100" s="289"/>
      <c r="I100" s="289"/>
      <c r="J100" s="289"/>
      <c r="K100" s="290"/>
    </row>
    <row r="101" spans="2:11" ht="17.25" customHeight="1">
      <c r="B101" s="288"/>
      <c r="C101" s="291" t="s">
        <v>327</v>
      </c>
      <c r="D101" s="291"/>
      <c r="E101" s="291"/>
      <c r="F101" s="291" t="s">
        <v>328</v>
      </c>
      <c r="G101" s="292"/>
      <c r="H101" s="291" t="s">
        <v>101</v>
      </c>
      <c r="I101" s="291" t="s">
        <v>57</v>
      </c>
      <c r="J101" s="291" t="s">
        <v>329</v>
      </c>
      <c r="K101" s="290"/>
    </row>
    <row r="102" spans="2:11" ht="17.25" customHeight="1">
      <c r="B102" s="288"/>
      <c r="C102" s="293" t="s">
        <v>330</v>
      </c>
      <c r="D102" s="293"/>
      <c r="E102" s="293"/>
      <c r="F102" s="294" t="s">
        <v>331</v>
      </c>
      <c r="G102" s="295"/>
      <c r="H102" s="293"/>
      <c r="I102" s="293"/>
      <c r="J102" s="293" t="s">
        <v>332</v>
      </c>
      <c r="K102" s="290"/>
    </row>
    <row r="103" spans="2:11" ht="5.25" customHeight="1">
      <c r="B103" s="288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8"/>
      <c r="C104" s="277" t="s">
        <v>53</v>
      </c>
      <c r="D104" s="296"/>
      <c r="E104" s="296"/>
      <c r="F104" s="298" t="s">
        <v>333</v>
      </c>
      <c r="G104" s="307"/>
      <c r="H104" s="277" t="s">
        <v>372</v>
      </c>
      <c r="I104" s="277" t="s">
        <v>335</v>
      </c>
      <c r="J104" s="277">
        <v>20</v>
      </c>
      <c r="K104" s="290"/>
    </row>
    <row r="105" spans="2:11" ht="15" customHeight="1">
      <c r="B105" s="288"/>
      <c r="C105" s="277" t="s">
        <v>336</v>
      </c>
      <c r="D105" s="277"/>
      <c r="E105" s="277"/>
      <c r="F105" s="298" t="s">
        <v>333</v>
      </c>
      <c r="G105" s="277"/>
      <c r="H105" s="277" t="s">
        <v>372</v>
      </c>
      <c r="I105" s="277" t="s">
        <v>335</v>
      </c>
      <c r="J105" s="277">
        <v>120</v>
      </c>
      <c r="K105" s="290"/>
    </row>
    <row r="106" spans="2:11" ht="15" customHeight="1">
      <c r="B106" s="299"/>
      <c r="C106" s="277" t="s">
        <v>338</v>
      </c>
      <c r="D106" s="277"/>
      <c r="E106" s="277"/>
      <c r="F106" s="298" t="s">
        <v>339</v>
      </c>
      <c r="G106" s="277"/>
      <c r="H106" s="277" t="s">
        <v>372</v>
      </c>
      <c r="I106" s="277" t="s">
        <v>335</v>
      </c>
      <c r="J106" s="277">
        <v>50</v>
      </c>
      <c r="K106" s="290"/>
    </row>
    <row r="107" spans="2:11" ht="15" customHeight="1">
      <c r="B107" s="299"/>
      <c r="C107" s="277" t="s">
        <v>341</v>
      </c>
      <c r="D107" s="277"/>
      <c r="E107" s="277"/>
      <c r="F107" s="298" t="s">
        <v>333</v>
      </c>
      <c r="G107" s="277"/>
      <c r="H107" s="277" t="s">
        <v>372</v>
      </c>
      <c r="I107" s="277" t="s">
        <v>343</v>
      </c>
      <c r="J107" s="277"/>
      <c r="K107" s="290"/>
    </row>
    <row r="108" spans="2:11" ht="15" customHeight="1">
      <c r="B108" s="299"/>
      <c r="C108" s="277" t="s">
        <v>352</v>
      </c>
      <c r="D108" s="277"/>
      <c r="E108" s="277"/>
      <c r="F108" s="298" t="s">
        <v>339</v>
      </c>
      <c r="G108" s="277"/>
      <c r="H108" s="277" t="s">
        <v>372</v>
      </c>
      <c r="I108" s="277" t="s">
        <v>335</v>
      </c>
      <c r="J108" s="277">
        <v>50</v>
      </c>
      <c r="K108" s="290"/>
    </row>
    <row r="109" spans="2:11" ht="15" customHeight="1">
      <c r="B109" s="299"/>
      <c r="C109" s="277" t="s">
        <v>360</v>
      </c>
      <c r="D109" s="277"/>
      <c r="E109" s="277"/>
      <c r="F109" s="298" t="s">
        <v>339</v>
      </c>
      <c r="G109" s="277"/>
      <c r="H109" s="277" t="s">
        <v>372</v>
      </c>
      <c r="I109" s="277" t="s">
        <v>335</v>
      </c>
      <c r="J109" s="277">
        <v>50</v>
      </c>
      <c r="K109" s="290"/>
    </row>
    <row r="110" spans="2:11" ht="15" customHeight="1">
      <c r="B110" s="299"/>
      <c r="C110" s="277" t="s">
        <v>358</v>
      </c>
      <c r="D110" s="277"/>
      <c r="E110" s="277"/>
      <c r="F110" s="298" t="s">
        <v>339</v>
      </c>
      <c r="G110" s="277"/>
      <c r="H110" s="277" t="s">
        <v>372</v>
      </c>
      <c r="I110" s="277" t="s">
        <v>335</v>
      </c>
      <c r="J110" s="277">
        <v>50</v>
      </c>
      <c r="K110" s="290"/>
    </row>
    <row r="111" spans="2:11" ht="15" customHeight="1">
      <c r="B111" s="299"/>
      <c r="C111" s="277" t="s">
        <v>53</v>
      </c>
      <c r="D111" s="277"/>
      <c r="E111" s="277"/>
      <c r="F111" s="298" t="s">
        <v>333</v>
      </c>
      <c r="G111" s="277"/>
      <c r="H111" s="277" t="s">
        <v>373</v>
      </c>
      <c r="I111" s="277" t="s">
        <v>335</v>
      </c>
      <c r="J111" s="277">
        <v>20</v>
      </c>
      <c r="K111" s="290"/>
    </row>
    <row r="112" spans="2:11" ht="15" customHeight="1">
      <c r="B112" s="299"/>
      <c r="C112" s="277" t="s">
        <v>374</v>
      </c>
      <c r="D112" s="277"/>
      <c r="E112" s="277"/>
      <c r="F112" s="298" t="s">
        <v>333</v>
      </c>
      <c r="G112" s="277"/>
      <c r="H112" s="277" t="s">
        <v>375</v>
      </c>
      <c r="I112" s="277" t="s">
        <v>335</v>
      </c>
      <c r="J112" s="277">
        <v>120</v>
      </c>
      <c r="K112" s="290"/>
    </row>
    <row r="113" spans="2:11" ht="15" customHeight="1">
      <c r="B113" s="299"/>
      <c r="C113" s="277" t="s">
        <v>38</v>
      </c>
      <c r="D113" s="277"/>
      <c r="E113" s="277"/>
      <c r="F113" s="298" t="s">
        <v>333</v>
      </c>
      <c r="G113" s="277"/>
      <c r="H113" s="277" t="s">
        <v>376</v>
      </c>
      <c r="I113" s="277" t="s">
        <v>367</v>
      </c>
      <c r="J113" s="277"/>
      <c r="K113" s="290"/>
    </row>
    <row r="114" spans="2:11" ht="15" customHeight="1">
      <c r="B114" s="299"/>
      <c r="C114" s="277" t="s">
        <v>48</v>
      </c>
      <c r="D114" s="277"/>
      <c r="E114" s="277"/>
      <c r="F114" s="298" t="s">
        <v>333</v>
      </c>
      <c r="G114" s="277"/>
      <c r="H114" s="277" t="s">
        <v>377</v>
      </c>
      <c r="I114" s="277" t="s">
        <v>367</v>
      </c>
      <c r="J114" s="277"/>
      <c r="K114" s="290"/>
    </row>
    <row r="115" spans="2:11" ht="15" customHeight="1">
      <c r="B115" s="299"/>
      <c r="C115" s="277" t="s">
        <v>57</v>
      </c>
      <c r="D115" s="277"/>
      <c r="E115" s="277"/>
      <c r="F115" s="298" t="s">
        <v>333</v>
      </c>
      <c r="G115" s="277"/>
      <c r="H115" s="277" t="s">
        <v>378</v>
      </c>
      <c r="I115" s="277" t="s">
        <v>379</v>
      </c>
      <c r="J115" s="277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3"/>
      <c r="D117" s="273"/>
      <c r="E117" s="273"/>
      <c r="F117" s="310"/>
      <c r="G117" s="273"/>
      <c r="H117" s="273"/>
      <c r="I117" s="273"/>
      <c r="J117" s="273"/>
      <c r="K117" s="309"/>
    </row>
    <row r="118" spans="2:11" ht="18.75" customHeight="1"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267" t="s">
        <v>380</v>
      </c>
      <c r="D120" s="267"/>
      <c r="E120" s="267"/>
      <c r="F120" s="267"/>
      <c r="G120" s="267"/>
      <c r="H120" s="267"/>
      <c r="I120" s="267"/>
      <c r="J120" s="267"/>
      <c r="K120" s="315"/>
    </row>
    <row r="121" spans="2:11" ht="17.25" customHeight="1">
      <c r="B121" s="316"/>
      <c r="C121" s="291" t="s">
        <v>327</v>
      </c>
      <c r="D121" s="291"/>
      <c r="E121" s="291"/>
      <c r="F121" s="291" t="s">
        <v>328</v>
      </c>
      <c r="G121" s="292"/>
      <c r="H121" s="291" t="s">
        <v>101</v>
      </c>
      <c r="I121" s="291" t="s">
        <v>57</v>
      </c>
      <c r="J121" s="291" t="s">
        <v>329</v>
      </c>
      <c r="K121" s="317"/>
    </row>
    <row r="122" spans="2:11" ht="17.25" customHeight="1">
      <c r="B122" s="316"/>
      <c r="C122" s="293" t="s">
        <v>330</v>
      </c>
      <c r="D122" s="293"/>
      <c r="E122" s="293"/>
      <c r="F122" s="294" t="s">
        <v>331</v>
      </c>
      <c r="G122" s="295"/>
      <c r="H122" s="293"/>
      <c r="I122" s="293"/>
      <c r="J122" s="293" t="s">
        <v>332</v>
      </c>
      <c r="K122" s="317"/>
    </row>
    <row r="123" spans="2:11" ht="5.25" customHeight="1">
      <c r="B123" s="318"/>
      <c r="C123" s="296"/>
      <c r="D123" s="296"/>
      <c r="E123" s="296"/>
      <c r="F123" s="296"/>
      <c r="G123" s="277"/>
      <c r="H123" s="296"/>
      <c r="I123" s="296"/>
      <c r="J123" s="296"/>
      <c r="K123" s="319"/>
    </row>
    <row r="124" spans="2:11" ht="15" customHeight="1">
      <c r="B124" s="318"/>
      <c r="C124" s="277" t="s">
        <v>336</v>
      </c>
      <c r="D124" s="296"/>
      <c r="E124" s="296"/>
      <c r="F124" s="298" t="s">
        <v>333</v>
      </c>
      <c r="G124" s="277"/>
      <c r="H124" s="277" t="s">
        <v>372</v>
      </c>
      <c r="I124" s="277" t="s">
        <v>335</v>
      </c>
      <c r="J124" s="277">
        <v>120</v>
      </c>
      <c r="K124" s="320"/>
    </row>
    <row r="125" spans="2:11" ht="15" customHeight="1">
      <c r="B125" s="318"/>
      <c r="C125" s="277" t="s">
        <v>381</v>
      </c>
      <c r="D125" s="277"/>
      <c r="E125" s="277"/>
      <c r="F125" s="298" t="s">
        <v>333</v>
      </c>
      <c r="G125" s="277"/>
      <c r="H125" s="277" t="s">
        <v>382</v>
      </c>
      <c r="I125" s="277" t="s">
        <v>335</v>
      </c>
      <c r="J125" s="277" t="s">
        <v>383</v>
      </c>
      <c r="K125" s="320"/>
    </row>
    <row r="126" spans="2:11" ht="15" customHeight="1">
      <c r="B126" s="318"/>
      <c r="C126" s="277" t="s">
        <v>282</v>
      </c>
      <c r="D126" s="277"/>
      <c r="E126" s="277"/>
      <c r="F126" s="298" t="s">
        <v>333</v>
      </c>
      <c r="G126" s="277"/>
      <c r="H126" s="277" t="s">
        <v>384</v>
      </c>
      <c r="I126" s="277" t="s">
        <v>335</v>
      </c>
      <c r="J126" s="277" t="s">
        <v>383</v>
      </c>
      <c r="K126" s="320"/>
    </row>
    <row r="127" spans="2:11" ht="15" customHeight="1">
      <c r="B127" s="318"/>
      <c r="C127" s="277" t="s">
        <v>344</v>
      </c>
      <c r="D127" s="277"/>
      <c r="E127" s="277"/>
      <c r="F127" s="298" t="s">
        <v>339</v>
      </c>
      <c r="G127" s="277"/>
      <c r="H127" s="277" t="s">
        <v>345</v>
      </c>
      <c r="I127" s="277" t="s">
        <v>335</v>
      </c>
      <c r="J127" s="277">
        <v>15</v>
      </c>
      <c r="K127" s="320"/>
    </row>
    <row r="128" spans="2:11" ht="15" customHeight="1">
      <c r="B128" s="318"/>
      <c r="C128" s="300" t="s">
        <v>346</v>
      </c>
      <c r="D128" s="300"/>
      <c r="E128" s="300"/>
      <c r="F128" s="301" t="s">
        <v>339</v>
      </c>
      <c r="G128" s="300"/>
      <c r="H128" s="300" t="s">
        <v>347</v>
      </c>
      <c r="I128" s="300" t="s">
        <v>335</v>
      </c>
      <c r="J128" s="300">
        <v>15</v>
      </c>
      <c r="K128" s="320"/>
    </row>
    <row r="129" spans="2:11" ht="15" customHeight="1">
      <c r="B129" s="318"/>
      <c r="C129" s="300" t="s">
        <v>348</v>
      </c>
      <c r="D129" s="300"/>
      <c r="E129" s="300"/>
      <c r="F129" s="301" t="s">
        <v>339</v>
      </c>
      <c r="G129" s="300"/>
      <c r="H129" s="300" t="s">
        <v>349</v>
      </c>
      <c r="I129" s="300" t="s">
        <v>335</v>
      </c>
      <c r="J129" s="300">
        <v>20</v>
      </c>
      <c r="K129" s="320"/>
    </row>
    <row r="130" spans="2:11" ht="15" customHeight="1">
      <c r="B130" s="318"/>
      <c r="C130" s="300" t="s">
        <v>350</v>
      </c>
      <c r="D130" s="300"/>
      <c r="E130" s="300"/>
      <c r="F130" s="301" t="s">
        <v>339</v>
      </c>
      <c r="G130" s="300"/>
      <c r="H130" s="300" t="s">
        <v>351</v>
      </c>
      <c r="I130" s="300" t="s">
        <v>335</v>
      </c>
      <c r="J130" s="300">
        <v>20</v>
      </c>
      <c r="K130" s="320"/>
    </row>
    <row r="131" spans="2:11" ht="15" customHeight="1">
      <c r="B131" s="318"/>
      <c r="C131" s="277" t="s">
        <v>338</v>
      </c>
      <c r="D131" s="277"/>
      <c r="E131" s="277"/>
      <c r="F131" s="298" t="s">
        <v>339</v>
      </c>
      <c r="G131" s="277"/>
      <c r="H131" s="277" t="s">
        <v>372</v>
      </c>
      <c r="I131" s="277" t="s">
        <v>335</v>
      </c>
      <c r="J131" s="277">
        <v>50</v>
      </c>
      <c r="K131" s="320"/>
    </row>
    <row r="132" spans="2:11" ht="15" customHeight="1">
      <c r="B132" s="318"/>
      <c r="C132" s="277" t="s">
        <v>352</v>
      </c>
      <c r="D132" s="277"/>
      <c r="E132" s="277"/>
      <c r="F132" s="298" t="s">
        <v>339</v>
      </c>
      <c r="G132" s="277"/>
      <c r="H132" s="277" t="s">
        <v>372</v>
      </c>
      <c r="I132" s="277" t="s">
        <v>335</v>
      </c>
      <c r="J132" s="277">
        <v>50</v>
      </c>
      <c r="K132" s="320"/>
    </row>
    <row r="133" spans="2:11" ht="15" customHeight="1">
      <c r="B133" s="318"/>
      <c r="C133" s="277" t="s">
        <v>358</v>
      </c>
      <c r="D133" s="277"/>
      <c r="E133" s="277"/>
      <c r="F133" s="298" t="s">
        <v>339</v>
      </c>
      <c r="G133" s="277"/>
      <c r="H133" s="277" t="s">
        <v>372</v>
      </c>
      <c r="I133" s="277" t="s">
        <v>335</v>
      </c>
      <c r="J133" s="277">
        <v>50</v>
      </c>
      <c r="K133" s="320"/>
    </row>
    <row r="134" spans="2:11" ht="15" customHeight="1">
      <c r="B134" s="318"/>
      <c r="C134" s="277" t="s">
        <v>360</v>
      </c>
      <c r="D134" s="277"/>
      <c r="E134" s="277"/>
      <c r="F134" s="298" t="s">
        <v>339</v>
      </c>
      <c r="G134" s="277"/>
      <c r="H134" s="277" t="s">
        <v>372</v>
      </c>
      <c r="I134" s="277" t="s">
        <v>335</v>
      </c>
      <c r="J134" s="277">
        <v>50</v>
      </c>
      <c r="K134" s="320"/>
    </row>
    <row r="135" spans="2:11" ht="15" customHeight="1">
      <c r="B135" s="318"/>
      <c r="C135" s="277" t="s">
        <v>106</v>
      </c>
      <c r="D135" s="277"/>
      <c r="E135" s="277"/>
      <c r="F135" s="298" t="s">
        <v>339</v>
      </c>
      <c r="G135" s="277"/>
      <c r="H135" s="277" t="s">
        <v>385</v>
      </c>
      <c r="I135" s="277" t="s">
        <v>335</v>
      </c>
      <c r="J135" s="277">
        <v>255</v>
      </c>
      <c r="K135" s="320"/>
    </row>
    <row r="136" spans="2:11" ht="15" customHeight="1">
      <c r="B136" s="318"/>
      <c r="C136" s="277" t="s">
        <v>362</v>
      </c>
      <c r="D136" s="277"/>
      <c r="E136" s="277"/>
      <c r="F136" s="298" t="s">
        <v>333</v>
      </c>
      <c r="G136" s="277"/>
      <c r="H136" s="277" t="s">
        <v>386</v>
      </c>
      <c r="I136" s="277" t="s">
        <v>364</v>
      </c>
      <c r="J136" s="277"/>
      <c r="K136" s="320"/>
    </row>
    <row r="137" spans="2:11" ht="15" customHeight="1">
      <c r="B137" s="318"/>
      <c r="C137" s="277" t="s">
        <v>365</v>
      </c>
      <c r="D137" s="277"/>
      <c r="E137" s="277"/>
      <c r="F137" s="298" t="s">
        <v>333</v>
      </c>
      <c r="G137" s="277"/>
      <c r="H137" s="277" t="s">
        <v>387</v>
      </c>
      <c r="I137" s="277" t="s">
        <v>367</v>
      </c>
      <c r="J137" s="277"/>
      <c r="K137" s="320"/>
    </row>
    <row r="138" spans="2:11" ht="15" customHeight="1">
      <c r="B138" s="318"/>
      <c r="C138" s="277" t="s">
        <v>368</v>
      </c>
      <c r="D138" s="277"/>
      <c r="E138" s="277"/>
      <c r="F138" s="298" t="s">
        <v>333</v>
      </c>
      <c r="G138" s="277"/>
      <c r="H138" s="277" t="s">
        <v>368</v>
      </c>
      <c r="I138" s="277" t="s">
        <v>367</v>
      </c>
      <c r="J138" s="277"/>
      <c r="K138" s="320"/>
    </row>
    <row r="139" spans="2:11" ht="15" customHeight="1">
      <c r="B139" s="318"/>
      <c r="C139" s="277" t="s">
        <v>38</v>
      </c>
      <c r="D139" s="277"/>
      <c r="E139" s="277"/>
      <c r="F139" s="298" t="s">
        <v>333</v>
      </c>
      <c r="G139" s="277"/>
      <c r="H139" s="277" t="s">
        <v>388</v>
      </c>
      <c r="I139" s="277" t="s">
        <v>367</v>
      </c>
      <c r="J139" s="277"/>
      <c r="K139" s="320"/>
    </row>
    <row r="140" spans="2:11" ht="15" customHeight="1">
      <c r="B140" s="318"/>
      <c r="C140" s="277" t="s">
        <v>389</v>
      </c>
      <c r="D140" s="277"/>
      <c r="E140" s="277"/>
      <c r="F140" s="298" t="s">
        <v>333</v>
      </c>
      <c r="G140" s="277"/>
      <c r="H140" s="277" t="s">
        <v>390</v>
      </c>
      <c r="I140" s="277" t="s">
        <v>367</v>
      </c>
      <c r="J140" s="277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3"/>
      <c r="C142" s="273"/>
      <c r="D142" s="273"/>
      <c r="E142" s="273"/>
      <c r="F142" s="310"/>
      <c r="G142" s="273"/>
      <c r="H142" s="273"/>
      <c r="I142" s="273"/>
      <c r="J142" s="273"/>
      <c r="K142" s="273"/>
    </row>
    <row r="143" spans="2:11" ht="18.75" customHeight="1"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</row>
    <row r="144" spans="2:11" ht="7.5" customHeight="1">
      <c r="B144" s="285"/>
      <c r="C144" s="286"/>
      <c r="D144" s="286"/>
      <c r="E144" s="286"/>
      <c r="F144" s="286"/>
      <c r="G144" s="286"/>
      <c r="H144" s="286"/>
      <c r="I144" s="286"/>
      <c r="J144" s="286"/>
      <c r="K144" s="287"/>
    </row>
    <row r="145" spans="2:11" ht="45" customHeight="1">
      <c r="B145" s="288"/>
      <c r="C145" s="289" t="s">
        <v>391</v>
      </c>
      <c r="D145" s="289"/>
      <c r="E145" s="289"/>
      <c r="F145" s="289"/>
      <c r="G145" s="289"/>
      <c r="H145" s="289"/>
      <c r="I145" s="289"/>
      <c r="J145" s="289"/>
      <c r="K145" s="290"/>
    </row>
    <row r="146" spans="2:11" ht="17.25" customHeight="1">
      <c r="B146" s="288"/>
      <c r="C146" s="291" t="s">
        <v>327</v>
      </c>
      <c r="D146" s="291"/>
      <c r="E146" s="291"/>
      <c r="F146" s="291" t="s">
        <v>328</v>
      </c>
      <c r="G146" s="292"/>
      <c r="H146" s="291" t="s">
        <v>101</v>
      </c>
      <c r="I146" s="291" t="s">
        <v>57</v>
      </c>
      <c r="J146" s="291" t="s">
        <v>329</v>
      </c>
      <c r="K146" s="290"/>
    </row>
    <row r="147" spans="2:11" ht="17.25" customHeight="1">
      <c r="B147" s="288"/>
      <c r="C147" s="293" t="s">
        <v>330</v>
      </c>
      <c r="D147" s="293"/>
      <c r="E147" s="293"/>
      <c r="F147" s="294" t="s">
        <v>331</v>
      </c>
      <c r="G147" s="295"/>
      <c r="H147" s="293"/>
      <c r="I147" s="293"/>
      <c r="J147" s="293" t="s">
        <v>332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336</v>
      </c>
      <c r="D149" s="277"/>
      <c r="E149" s="277"/>
      <c r="F149" s="325" t="s">
        <v>333</v>
      </c>
      <c r="G149" s="277"/>
      <c r="H149" s="324" t="s">
        <v>372</v>
      </c>
      <c r="I149" s="324" t="s">
        <v>335</v>
      </c>
      <c r="J149" s="324">
        <v>120</v>
      </c>
      <c r="K149" s="320"/>
    </row>
    <row r="150" spans="2:11" ht="15" customHeight="1">
      <c r="B150" s="299"/>
      <c r="C150" s="324" t="s">
        <v>381</v>
      </c>
      <c r="D150" s="277"/>
      <c r="E150" s="277"/>
      <c r="F150" s="325" t="s">
        <v>333</v>
      </c>
      <c r="G150" s="277"/>
      <c r="H150" s="324" t="s">
        <v>392</v>
      </c>
      <c r="I150" s="324" t="s">
        <v>335</v>
      </c>
      <c r="J150" s="324" t="s">
        <v>383</v>
      </c>
      <c r="K150" s="320"/>
    </row>
    <row r="151" spans="2:11" ht="15" customHeight="1">
      <c r="B151" s="299"/>
      <c r="C151" s="324" t="s">
        <v>282</v>
      </c>
      <c r="D151" s="277"/>
      <c r="E151" s="277"/>
      <c r="F151" s="325" t="s">
        <v>333</v>
      </c>
      <c r="G151" s="277"/>
      <c r="H151" s="324" t="s">
        <v>393</v>
      </c>
      <c r="I151" s="324" t="s">
        <v>335</v>
      </c>
      <c r="J151" s="324" t="s">
        <v>383</v>
      </c>
      <c r="K151" s="320"/>
    </row>
    <row r="152" spans="2:11" ht="15" customHeight="1">
      <c r="B152" s="299"/>
      <c r="C152" s="324" t="s">
        <v>338</v>
      </c>
      <c r="D152" s="277"/>
      <c r="E152" s="277"/>
      <c r="F152" s="325" t="s">
        <v>339</v>
      </c>
      <c r="G152" s="277"/>
      <c r="H152" s="324" t="s">
        <v>372</v>
      </c>
      <c r="I152" s="324" t="s">
        <v>335</v>
      </c>
      <c r="J152" s="324">
        <v>50</v>
      </c>
      <c r="K152" s="320"/>
    </row>
    <row r="153" spans="2:11" ht="15" customHeight="1">
      <c r="B153" s="299"/>
      <c r="C153" s="324" t="s">
        <v>341</v>
      </c>
      <c r="D153" s="277"/>
      <c r="E153" s="277"/>
      <c r="F153" s="325" t="s">
        <v>333</v>
      </c>
      <c r="G153" s="277"/>
      <c r="H153" s="324" t="s">
        <v>372</v>
      </c>
      <c r="I153" s="324" t="s">
        <v>343</v>
      </c>
      <c r="J153" s="324"/>
      <c r="K153" s="320"/>
    </row>
    <row r="154" spans="2:11" ht="15" customHeight="1">
      <c r="B154" s="299"/>
      <c r="C154" s="324" t="s">
        <v>352</v>
      </c>
      <c r="D154" s="277"/>
      <c r="E154" s="277"/>
      <c r="F154" s="325" t="s">
        <v>339</v>
      </c>
      <c r="G154" s="277"/>
      <c r="H154" s="324" t="s">
        <v>372</v>
      </c>
      <c r="I154" s="324" t="s">
        <v>335</v>
      </c>
      <c r="J154" s="324">
        <v>50</v>
      </c>
      <c r="K154" s="320"/>
    </row>
    <row r="155" spans="2:11" ht="15" customHeight="1">
      <c r="B155" s="299"/>
      <c r="C155" s="324" t="s">
        <v>360</v>
      </c>
      <c r="D155" s="277"/>
      <c r="E155" s="277"/>
      <c r="F155" s="325" t="s">
        <v>339</v>
      </c>
      <c r="G155" s="277"/>
      <c r="H155" s="324" t="s">
        <v>372</v>
      </c>
      <c r="I155" s="324" t="s">
        <v>335</v>
      </c>
      <c r="J155" s="324">
        <v>50</v>
      </c>
      <c r="K155" s="320"/>
    </row>
    <row r="156" spans="2:11" ht="15" customHeight="1">
      <c r="B156" s="299"/>
      <c r="C156" s="324" t="s">
        <v>358</v>
      </c>
      <c r="D156" s="277"/>
      <c r="E156" s="277"/>
      <c r="F156" s="325" t="s">
        <v>339</v>
      </c>
      <c r="G156" s="277"/>
      <c r="H156" s="324" t="s">
        <v>372</v>
      </c>
      <c r="I156" s="324" t="s">
        <v>335</v>
      </c>
      <c r="J156" s="324">
        <v>50</v>
      </c>
      <c r="K156" s="320"/>
    </row>
    <row r="157" spans="2:11" ht="15" customHeight="1">
      <c r="B157" s="299"/>
      <c r="C157" s="324" t="s">
        <v>87</v>
      </c>
      <c r="D157" s="277"/>
      <c r="E157" s="277"/>
      <c r="F157" s="325" t="s">
        <v>333</v>
      </c>
      <c r="G157" s="277"/>
      <c r="H157" s="324" t="s">
        <v>394</v>
      </c>
      <c r="I157" s="324" t="s">
        <v>335</v>
      </c>
      <c r="J157" s="324" t="s">
        <v>395</v>
      </c>
      <c r="K157" s="320"/>
    </row>
    <row r="158" spans="2:11" ht="15" customHeight="1">
      <c r="B158" s="299"/>
      <c r="C158" s="324" t="s">
        <v>396</v>
      </c>
      <c r="D158" s="277"/>
      <c r="E158" s="277"/>
      <c r="F158" s="325" t="s">
        <v>333</v>
      </c>
      <c r="G158" s="277"/>
      <c r="H158" s="324" t="s">
        <v>397</v>
      </c>
      <c r="I158" s="324" t="s">
        <v>367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3"/>
      <c r="C160" s="277"/>
      <c r="D160" s="277"/>
      <c r="E160" s="277"/>
      <c r="F160" s="298"/>
      <c r="G160" s="277"/>
      <c r="H160" s="277"/>
      <c r="I160" s="277"/>
      <c r="J160" s="277"/>
      <c r="K160" s="273"/>
    </row>
    <row r="161" spans="2:11" ht="18.75" customHeight="1"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267" t="s">
        <v>398</v>
      </c>
      <c r="D163" s="267"/>
      <c r="E163" s="267"/>
      <c r="F163" s="267"/>
      <c r="G163" s="267"/>
      <c r="H163" s="267"/>
      <c r="I163" s="267"/>
      <c r="J163" s="267"/>
      <c r="K163" s="268"/>
    </row>
    <row r="164" spans="2:11" ht="17.25" customHeight="1">
      <c r="B164" s="266"/>
      <c r="C164" s="291" t="s">
        <v>327</v>
      </c>
      <c r="D164" s="291"/>
      <c r="E164" s="291"/>
      <c r="F164" s="291" t="s">
        <v>328</v>
      </c>
      <c r="G164" s="328"/>
      <c r="H164" s="329" t="s">
        <v>101</v>
      </c>
      <c r="I164" s="329" t="s">
        <v>57</v>
      </c>
      <c r="J164" s="291" t="s">
        <v>329</v>
      </c>
      <c r="K164" s="268"/>
    </row>
    <row r="165" spans="2:11" ht="17.25" customHeight="1">
      <c r="B165" s="269"/>
      <c r="C165" s="293" t="s">
        <v>330</v>
      </c>
      <c r="D165" s="293"/>
      <c r="E165" s="293"/>
      <c r="F165" s="294" t="s">
        <v>331</v>
      </c>
      <c r="G165" s="330"/>
      <c r="H165" s="331"/>
      <c r="I165" s="331"/>
      <c r="J165" s="293" t="s">
        <v>332</v>
      </c>
      <c r="K165" s="271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7" t="s">
        <v>336</v>
      </c>
      <c r="D167" s="277"/>
      <c r="E167" s="277"/>
      <c r="F167" s="298" t="s">
        <v>333</v>
      </c>
      <c r="G167" s="277"/>
      <c r="H167" s="277" t="s">
        <v>372</v>
      </c>
      <c r="I167" s="277" t="s">
        <v>335</v>
      </c>
      <c r="J167" s="277">
        <v>120</v>
      </c>
      <c r="K167" s="320"/>
    </row>
    <row r="168" spans="2:11" ht="15" customHeight="1">
      <c r="B168" s="299"/>
      <c r="C168" s="277" t="s">
        <v>381</v>
      </c>
      <c r="D168" s="277"/>
      <c r="E168" s="277"/>
      <c r="F168" s="298" t="s">
        <v>333</v>
      </c>
      <c r="G168" s="277"/>
      <c r="H168" s="277" t="s">
        <v>382</v>
      </c>
      <c r="I168" s="277" t="s">
        <v>335</v>
      </c>
      <c r="J168" s="277" t="s">
        <v>383</v>
      </c>
      <c r="K168" s="320"/>
    </row>
    <row r="169" spans="2:11" ht="15" customHeight="1">
      <c r="B169" s="299"/>
      <c r="C169" s="277" t="s">
        <v>282</v>
      </c>
      <c r="D169" s="277"/>
      <c r="E169" s="277"/>
      <c r="F169" s="298" t="s">
        <v>333</v>
      </c>
      <c r="G169" s="277"/>
      <c r="H169" s="277" t="s">
        <v>399</v>
      </c>
      <c r="I169" s="277" t="s">
        <v>335</v>
      </c>
      <c r="J169" s="277" t="s">
        <v>383</v>
      </c>
      <c r="K169" s="320"/>
    </row>
    <row r="170" spans="2:11" ht="15" customHeight="1">
      <c r="B170" s="299"/>
      <c r="C170" s="277" t="s">
        <v>338</v>
      </c>
      <c r="D170" s="277"/>
      <c r="E170" s="277"/>
      <c r="F170" s="298" t="s">
        <v>339</v>
      </c>
      <c r="G170" s="277"/>
      <c r="H170" s="277" t="s">
        <v>399</v>
      </c>
      <c r="I170" s="277" t="s">
        <v>335</v>
      </c>
      <c r="J170" s="277">
        <v>50</v>
      </c>
      <c r="K170" s="320"/>
    </row>
    <row r="171" spans="2:11" ht="15" customHeight="1">
      <c r="B171" s="299"/>
      <c r="C171" s="277" t="s">
        <v>341</v>
      </c>
      <c r="D171" s="277"/>
      <c r="E171" s="277"/>
      <c r="F171" s="298" t="s">
        <v>333</v>
      </c>
      <c r="G171" s="277"/>
      <c r="H171" s="277" t="s">
        <v>399</v>
      </c>
      <c r="I171" s="277" t="s">
        <v>343</v>
      </c>
      <c r="J171" s="277"/>
      <c r="K171" s="320"/>
    </row>
    <row r="172" spans="2:11" ht="15" customHeight="1">
      <c r="B172" s="299"/>
      <c r="C172" s="277" t="s">
        <v>352</v>
      </c>
      <c r="D172" s="277"/>
      <c r="E172" s="277"/>
      <c r="F172" s="298" t="s">
        <v>339</v>
      </c>
      <c r="G172" s="277"/>
      <c r="H172" s="277" t="s">
        <v>399</v>
      </c>
      <c r="I172" s="277" t="s">
        <v>335</v>
      </c>
      <c r="J172" s="277">
        <v>50</v>
      </c>
      <c r="K172" s="320"/>
    </row>
    <row r="173" spans="2:11" ht="15" customHeight="1">
      <c r="B173" s="299"/>
      <c r="C173" s="277" t="s">
        <v>360</v>
      </c>
      <c r="D173" s="277"/>
      <c r="E173" s="277"/>
      <c r="F173" s="298" t="s">
        <v>339</v>
      </c>
      <c r="G173" s="277"/>
      <c r="H173" s="277" t="s">
        <v>399</v>
      </c>
      <c r="I173" s="277" t="s">
        <v>335</v>
      </c>
      <c r="J173" s="277">
        <v>50</v>
      </c>
      <c r="K173" s="320"/>
    </row>
    <row r="174" spans="2:11" ht="15" customHeight="1">
      <c r="B174" s="299"/>
      <c r="C174" s="277" t="s">
        <v>358</v>
      </c>
      <c r="D174" s="277"/>
      <c r="E174" s="277"/>
      <c r="F174" s="298" t="s">
        <v>339</v>
      </c>
      <c r="G174" s="277"/>
      <c r="H174" s="277" t="s">
        <v>399</v>
      </c>
      <c r="I174" s="277" t="s">
        <v>335</v>
      </c>
      <c r="J174" s="277">
        <v>50</v>
      </c>
      <c r="K174" s="320"/>
    </row>
    <row r="175" spans="2:11" ht="15" customHeight="1">
      <c r="B175" s="299"/>
      <c r="C175" s="277" t="s">
        <v>100</v>
      </c>
      <c r="D175" s="277"/>
      <c r="E175" s="277"/>
      <c r="F175" s="298" t="s">
        <v>333</v>
      </c>
      <c r="G175" s="277"/>
      <c r="H175" s="277" t="s">
        <v>400</v>
      </c>
      <c r="I175" s="277" t="s">
        <v>401</v>
      </c>
      <c r="J175" s="277"/>
      <c r="K175" s="320"/>
    </row>
    <row r="176" spans="2:11" ht="15" customHeight="1">
      <c r="B176" s="299"/>
      <c r="C176" s="277" t="s">
        <v>57</v>
      </c>
      <c r="D176" s="277"/>
      <c r="E176" s="277"/>
      <c r="F176" s="298" t="s">
        <v>333</v>
      </c>
      <c r="G176" s="277"/>
      <c r="H176" s="277" t="s">
        <v>402</v>
      </c>
      <c r="I176" s="277" t="s">
        <v>403</v>
      </c>
      <c r="J176" s="277">
        <v>1</v>
      </c>
      <c r="K176" s="320"/>
    </row>
    <row r="177" spans="2:11" ht="15" customHeight="1">
      <c r="B177" s="299"/>
      <c r="C177" s="277" t="s">
        <v>53</v>
      </c>
      <c r="D177" s="277"/>
      <c r="E177" s="277"/>
      <c r="F177" s="298" t="s">
        <v>333</v>
      </c>
      <c r="G177" s="277"/>
      <c r="H177" s="277" t="s">
        <v>404</v>
      </c>
      <c r="I177" s="277" t="s">
        <v>335</v>
      </c>
      <c r="J177" s="277">
        <v>20</v>
      </c>
      <c r="K177" s="320"/>
    </row>
    <row r="178" spans="2:11" ht="15" customHeight="1">
      <c r="B178" s="299"/>
      <c r="C178" s="277" t="s">
        <v>101</v>
      </c>
      <c r="D178" s="277"/>
      <c r="E178" s="277"/>
      <c r="F178" s="298" t="s">
        <v>333</v>
      </c>
      <c r="G178" s="277"/>
      <c r="H178" s="277" t="s">
        <v>405</v>
      </c>
      <c r="I178" s="277" t="s">
        <v>335</v>
      </c>
      <c r="J178" s="277">
        <v>255</v>
      </c>
      <c r="K178" s="320"/>
    </row>
    <row r="179" spans="2:11" ht="15" customHeight="1">
      <c r="B179" s="299"/>
      <c r="C179" s="277" t="s">
        <v>102</v>
      </c>
      <c r="D179" s="277"/>
      <c r="E179" s="277"/>
      <c r="F179" s="298" t="s">
        <v>333</v>
      </c>
      <c r="G179" s="277"/>
      <c r="H179" s="277" t="s">
        <v>298</v>
      </c>
      <c r="I179" s="277" t="s">
        <v>335</v>
      </c>
      <c r="J179" s="277">
        <v>10</v>
      </c>
      <c r="K179" s="320"/>
    </row>
    <row r="180" spans="2:11" ht="15" customHeight="1">
      <c r="B180" s="299"/>
      <c r="C180" s="277" t="s">
        <v>103</v>
      </c>
      <c r="D180" s="277"/>
      <c r="E180" s="277"/>
      <c r="F180" s="298" t="s">
        <v>333</v>
      </c>
      <c r="G180" s="277"/>
      <c r="H180" s="277" t="s">
        <v>406</v>
      </c>
      <c r="I180" s="277" t="s">
        <v>367</v>
      </c>
      <c r="J180" s="277"/>
      <c r="K180" s="320"/>
    </row>
    <row r="181" spans="2:11" ht="15" customHeight="1">
      <c r="B181" s="299"/>
      <c r="C181" s="277" t="s">
        <v>407</v>
      </c>
      <c r="D181" s="277"/>
      <c r="E181" s="277"/>
      <c r="F181" s="298" t="s">
        <v>333</v>
      </c>
      <c r="G181" s="277"/>
      <c r="H181" s="277" t="s">
        <v>408</v>
      </c>
      <c r="I181" s="277" t="s">
        <v>367</v>
      </c>
      <c r="J181" s="277"/>
      <c r="K181" s="320"/>
    </row>
    <row r="182" spans="2:11" ht="15" customHeight="1">
      <c r="B182" s="299"/>
      <c r="C182" s="277" t="s">
        <v>396</v>
      </c>
      <c r="D182" s="277"/>
      <c r="E182" s="277"/>
      <c r="F182" s="298" t="s">
        <v>333</v>
      </c>
      <c r="G182" s="277"/>
      <c r="H182" s="277" t="s">
        <v>409</v>
      </c>
      <c r="I182" s="277" t="s">
        <v>367</v>
      </c>
      <c r="J182" s="277"/>
      <c r="K182" s="320"/>
    </row>
    <row r="183" spans="2:11" ht="15" customHeight="1">
      <c r="B183" s="299"/>
      <c r="C183" s="277" t="s">
        <v>105</v>
      </c>
      <c r="D183" s="277"/>
      <c r="E183" s="277"/>
      <c r="F183" s="298" t="s">
        <v>339</v>
      </c>
      <c r="G183" s="277"/>
      <c r="H183" s="277" t="s">
        <v>410</v>
      </c>
      <c r="I183" s="277" t="s">
        <v>335</v>
      </c>
      <c r="J183" s="277">
        <v>50</v>
      </c>
      <c r="K183" s="320"/>
    </row>
    <row r="184" spans="2:11" ht="15" customHeight="1">
      <c r="B184" s="299"/>
      <c r="C184" s="277" t="s">
        <v>411</v>
      </c>
      <c r="D184" s="277"/>
      <c r="E184" s="277"/>
      <c r="F184" s="298" t="s">
        <v>339</v>
      </c>
      <c r="G184" s="277"/>
      <c r="H184" s="277" t="s">
        <v>412</v>
      </c>
      <c r="I184" s="277" t="s">
        <v>413</v>
      </c>
      <c r="J184" s="277"/>
      <c r="K184" s="320"/>
    </row>
    <row r="185" spans="2:11" ht="15" customHeight="1">
      <c r="B185" s="299"/>
      <c r="C185" s="277" t="s">
        <v>414</v>
      </c>
      <c r="D185" s="277"/>
      <c r="E185" s="277"/>
      <c r="F185" s="298" t="s">
        <v>339</v>
      </c>
      <c r="G185" s="277"/>
      <c r="H185" s="277" t="s">
        <v>415</v>
      </c>
      <c r="I185" s="277" t="s">
        <v>413</v>
      </c>
      <c r="J185" s="277"/>
      <c r="K185" s="320"/>
    </row>
    <row r="186" spans="2:11" ht="15" customHeight="1">
      <c r="B186" s="299"/>
      <c r="C186" s="277" t="s">
        <v>416</v>
      </c>
      <c r="D186" s="277"/>
      <c r="E186" s="277"/>
      <c r="F186" s="298" t="s">
        <v>339</v>
      </c>
      <c r="G186" s="277"/>
      <c r="H186" s="277" t="s">
        <v>417</v>
      </c>
      <c r="I186" s="277" t="s">
        <v>413</v>
      </c>
      <c r="J186" s="277"/>
      <c r="K186" s="320"/>
    </row>
    <row r="187" spans="2:11" ht="15" customHeight="1">
      <c r="B187" s="299"/>
      <c r="C187" s="332" t="s">
        <v>418</v>
      </c>
      <c r="D187" s="277"/>
      <c r="E187" s="277"/>
      <c r="F187" s="298" t="s">
        <v>339</v>
      </c>
      <c r="G187" s="277"/>
      <c r="H187" s="277" t="s">
        <v>419</v>
      </c>
      <c r="I187" s="277" t="s">
        <v>420</v>
      </c>
      <c r="J187" s="333" t="s">
        <v>421</v>
      </c>
      <c r="K187" s="320"/>
    </row>
    <row r="188" spans="2:11" ht="15" customHeight="1">
      <c r="B188" s="299"/>
      <c r="C188" s="283" t="s">
        <v>42</v>
      </c>
      <c r="D188" s="277"/>
      <c r="E188" s="277"/>
      <c r="F188" s="298" t="s">
        <v>333</v>
      </c>
      <c r="G188" s="277"/>
      <c r="H188" s="273" t="s">
        <v>422</v>
      </c>
      <c r="I188" s="277" t="s">
        <v>423</v>
      </c>
      <c r="J188" s="277"/>
      <c r="K188" s="320"/>
    </row>
    <row r="189" spans="2:11" ht="15" customHeight="1">
      <c r="B189" s="299"/>
      <c r="C189" s="283" t="s">
        <v>424</v>
      </c>
      <c r="D189" s="277"/>
      <c r="E189" s="277"/>
      <c r="F189" s="298" t="s">
        <v>333</v>
      </c>
      <c r="G189" s="277"/>
      <c r="H189" s="277" t="s">
        <v>425</v>
      </c>
      <c r="I189" s="277" t="s">
        <v>367</v>
      </c>
      <c r="J189" s="277"/>
      <c r="K189" s="320"/>
    </row>
    <row r="190" spans="2:11" ht="15" customHeight="1">
      <c r="B190" s="299"/>
      <c r="C190" s="283" t="s">
        <v>426</v>
      </c>
      <c r="D190" s="277"/>
      <c r="E190" s="277"/>
      <c r="F190" s="298" t="s">
        <v>333</v>
      </c>
      <c r="G190" s="277"/>
      <c r="H190" s="277" t="s">
        <v>427</v>
      </c>
      <c r="I190" s="277" t="s">
        <v>367</v>
      </c>
      <c r="J190" s="277"/>
      <c r="K190" s="320"/>
    </row>
    <row r="191" spans="2:11" ht="15" customHeight="1">
      <c r="B191" s="299"/>
      <c r="C191" s="283" t="s">
        <v>428</v>
      </c>
      <c r="D191" s="277"/>
      <c r="E191" s="277"/>
      <c r="F191" s="298" t="s">
        <v>339</v>
      </c>
      <c r="G191" s="277"/>
      <c r="H191" s="277" t="s">
        <v>429</v>
      </c>
      <c r="I191" s="277" t="s">
        <v>367</v>
      </c>
      <c r="J191" s="277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3"/>
      <c r="C193" s="277"/>
      <c r="D193" s="277"/>
      <c r="E193" s="277"/>
      <c r="F193" s="298"/>
      <c r="G193" s="277"/>
      <c r="H193" s="277"/>
      <c r="I193" s="277"/>
      <c r="J193" s="277"/>
      <c r="K193" s="273"/>
    </row>
    <row r="194" spans="2:11" ht="18.75" customHeight="1">
      <c r="B194" s="273"/>
      <c r="C194" s="277"/>
      <c r="D194" s="277"/>
      <c r="E194" s="277"/>
      <c r="F194" s="298"/>
      <c r="G194" s="277"/>
      <c r="H194" s="277"/>
      <c r="I194" s="277"/>
      <c r="J194" s="277"/>
      <c r="K194" s="273"/>
    </row>
    <row r="195" spans="2:11" ht="18.75" customHeight="1"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</row>
    <row r="196" spans="2:11" ht="13.5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1">
      <c r="B197" s="266"/>
      <c r="C197" s="267" t="s">
        <v>430</v>
      </c>
      <c r="D197" s="267"/>
      <c r="E197" s="267"/>
      <c r="F197" s="267"/>
      <c r="G197" s="267"/>
      <c r="H197" s="267"/>
      <c r="I197" s="267"/>
      <c r="J197" s="267"/>
      <c r="K197" s="268"/>
    </row>
    <row r="198" spans="2:11" ht="25.5" customHeight="1">
      <c r="B198" s="266"/>
      <c r="C198" s="335" t="s">
        <v>431</v>
      </c>
      <c r="D198" s="335"/>
      <c r="E198" s="335"/>
      <c r="F198" s="335" t="s">
        <v>432</v>
      </c>
      <c r="G198" s="336"/>
      <c r="H198" s="335" t="s">
        <v>433</v>
      </c>
      <c r="I198" s="335"/>
      <c r="J198" s="335"/>
      <c r="K198" s="268"/>
    </row>
    <row r="199" spans="2:11" ht="5.25" customHeight="1">
      <c r="B199" s="299"/>
      <c r="C199" s="296"/>
      <c r="D199" s="296"/>
      <c r="E199" s="296"/>
      <c r="F199" s="296"/>
      <c r="G199" s="277"/>
      <c r="H199" s="296"/>
      <c r="I199" s="296"/>
      <c r="J199" s="296"/>
      <c r="K199" s="320"/>
    </row>
    <row r="200" spans="2:11" ht="15" customHeight="1">
      <c r="B200" s="299"/>
      <c r="C200" s="277" t="s">
        <v>423</v>
      </c>
      <c r="D200" s="277"/>
      <c r="E200" s="277"/>
      <c r="F200" s="298" t="s">
        <v>43</v>
      </c>
      <c r="G200" s="277"/>
      <c r="H200" s="277" t="s">
        <v>434</v>
      </c>
      <c r="I200" s="277"/>
      <c r="J200" s="277"/>
      <c r="K200" s="320"/>
    </row>
    <row r="201" spans="2:11" ht="15" customHeight="1">
      <c r="B201" s="299"/>
      <c r="C201" s="305"/>
      <c r="D201" s="277"/>
      <c r="E201" s="277"/>
      <c r="F201" s="298" t="s">
        <v>44</v>
      </c>
      <c r="G201" s="277"/>
      <c r="H201" s="277" t="s">
        <v>435</v>
      </c>
      <c r="I201" s="277"/>
      <c r="J201" s="277"/>
      <c r="K201" s="320"/>
    </row>
    <row r="202" spans="2:11" ht="15" customHeight="1">
      <c r="B202" s="299"/>
      <c r="C202" s="305"/>
      <c r="D202" s="277"/>
      <c r="E202" s="277"/>
      <c r="F202" s="298" t="s">
        <v>47</v>
      </c>
      <c r="G202" s="277"/>
      <c r="H202" s="277" t="s">
        <v>436</v>
      </c>
      <c r="I202" s="277"/>
      <c r="J202" s="277"/>
      <c r="K202" s="320"/>
    </row>
    <row r="203" spans="2:11" ht="15" customHeight="1">
      <c r="B203" s="299"/>
      <c r="C203" s="277"/>
      <c r="D203" s="277"/>
      <c r="E203" s="277"/>
      <c r="F203" s="298" t="s">
        <v>45</v>
      </c>
      <c r="G203" s="277"/>
      <c r="H203" s="277" t="s">
        <v>437</v>
      </c>
      <c r="I203" s="277"/>
      <c r="J203" s="277"/>
      <c r="K203" s="320"/>
    </row>
    <row r="204" spans="2:11" ht="15" customHeight="1">
      <c r="B204" s="299"/>
      <c r="C204" s="277"/>
      <c r="D204" s="277"/>
      <c r="E204" s="277"/>
      <c r="F204" s="298" t="s">
        <v>46</v>
      </c>
      <c r="G204" s="277"/>
      <c r="H204" s="277" t="s">
        <v>438</v>
      </c>
      <c r="I204" s="277"/>
      <c r="J204" s="277"/>
      <c r="K204" s="320"/>
    </row>
    <row r="205" spans="2:11" ht="15" customHeight="1">
      <c r="B205" s="299"/>
      <c r="C205" s="277"/>
      <c r="D205" s="277"/>
      <c r="E205" s="277"/>
      <c r="F205" s="298"/>
      <c r="G205" s="277"/>
      <c r="H205" s="277"/>
      <c r="I205" s="277"/>
      <c r="J205" s="277"/>
      <c r="K205" s="320"/>
    </row>
    <row r="206" spans="2:11" ht="15" customHeight="1">
      <c r="B206" s="299"/>
      <c r="C206" s="277" t="s">
        <v>379</v>
      </c>
      <c r="D206" s="277"/>
      <c r="E206" s="277"/>
      <c r="F206" s="298" t="s">
        <v>76</v>
      </c>
      <c r="G206" s="277"/>
      <c r="H206" s="277" t="s">
        <v>439</v>
      </c>
      <c r="I206" s="277"/>
      <c r="J206" s="277"/>
      <c r="K206" s="320"/>
    </row>
    <row r="207" spans="2:11" ht="15" customHeight="1">
      <c r="B207" s="299"/>
      <c r="C207" s="305"/>
      <c r="D207" s="277"/>
      <c r="E207" s="277"/>
      <c r="F207" s="298" t="s">
        <v>276</v>
      </c>
      <c r="G207" s="277"/>
      <c r="H207" s="277" t="s">
        <v>277</v>
      </c>
      <c r="I207" s="277"/>
      <c r="J207" s="277"/>
      <c r="K207" s="320"/>
    </row>
    <row r="208" spans="2:11" ht="15" customHeight="1">
      <c r="B208" s="299"/>
      <c r="C208" s="277"/>
      <c r="D208" s="277"/>
      <c r="E208" s="277"/>
      <c r="F208" s="298" t="s">
        <v>274</v>
      </c>
      <c r="G208" s="277"/>
      <c r="H208" s="277" t="s">
        <v>440</v>
      </c>
      <c r="I208" s="277"/>
      <c r="J208" s="277"/>
      <c r="K208" s="320"/>
    </row>
    <row r="209" spans="2:11" ht="15" customHeight="1">
      <c r="B209" s="337"/>
      <c r="C209" s="305"/>
      <c r="D209" s="305"/>
      <c r="E209" s="305"/>
      <c r="F209" s="298" t="s">
        <v>278</v>
      </c>
      <c r="G209" s="283"/>
      <c r="H209" s="324" t="s">
        <v>279</v>
      </c>
      <c r="I209" s="324"/>
      <c r="J209" s="324"/>
      <c r="K209" s="338"/>
    </row>
    <row r="210" spans="2:11" ht="15" customHeight="1">
      <c r="B210" s="337"/>
      <c r="C210" s="305"/>
      <c r="D210" s="305"/>
      <c r="E210" s="305"/>
      <c r="F210" s="298" t="s">
        <v>280</v>
      </c>
      <c r="G210" s="283"/>
      <c r="H210" s="324" t="s">
        <v>441</v>
      </c>
      <c r="I210" s="324"/>
      <c r="J210" s="324"/>
      <c r="K210" s="338"/>
    </row>
    <row r="211" spans="2:11" ht="15" customHeight="1">
      <c r="B211" s="337"/>
      <c r="C211" s="305"/>
      <c r="D211" s="305"/>
      <c r="E211" s="305"/>
      <c r="F211" s="339"/>
      <c r="G211" s="283"/>
      <c r="H211" s="340"/>
      <c r="I211" s="340"/>
      <c r="J211" s="340"/>
      <c r="K211" s="338"/>
    </row>
    <row r="212" spans="2:11" ht="15" customHeight="1">
      <c r="B212" s="337"/>
      <c r="C212" s="277" t="s">
        <v>403</v>
      </c>
      <c r="D212" s="305"/>
      <c r="E212" s="305"/>
      <c r="F212" s="298">
        <v>1</v>
      </c>
      <c r="G212" s="283"/>
      <c r="H212" s="324" t="s">
        <v>442</v>
      </c>
      <c r="I212" s="324"/>
      <c r="J212" s="324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3"/>
      <c r="H213" s="324" t="s">
        <v>443</v>
      </c>
      <c r="I213" s="324"/>
      <c r="J213" s="324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3"/>
      <c r="H214" s="324" t="s">
        <v>444</v>
      </c>
      <c r="I214" s="324"/>
      <c r="J214" s="324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3"/>
      <c r="H215" s="324" t="s">
        <v>445</v>
      </c>
      <c r="I215" s="324"/>
      <c r="J215" s="324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PC_Dela\Ladislav</dc:creator>
  <cp:keywords/>
  <dc:description/>
  <cp:lastModifiedBy>PC_Dela\Ladislav</cp:lastModifiedBy>
  <dcterms:created xsi:type="dcterms:W3CDTF">2018-05-15T07:05:32Z</dcterms:created>
  <dcterms:modified xsi:type="dcterms:W3CDTF">2018-05-15T07:05:36Z</dcterms:modified>
  <cp:category/>
  <cp:version/>
  <cp:contentType/>
  <cp:contentStatus/>
</cp:coreProperties>
</file>