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Anenská 689, 2+1\ZZ REVIZE 20-2020\"/>
    </mc:Choice>
  </mc:AlternateContent>
  <xr:revisionPtr revIDLastSave="0" documentId="8_{2FBB3E8A-B3A1-4B7C-82D1-8DD0C07762AE}" xr6:coauthVersionLast="45" xr6:coauthVersionMax="45" xr10:uidLastSave="{00000000-0000-0000-0000-000000000000}"/>
  <bookViews>
    <workbookView xWindow="-2314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Pol'!$A$1:$X$164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63" i="12"/>
  <c r="BA154" i="12"/>
  <c r="BA45" i="12"/>
  <c r="BA24" i="12"/>
  <c r="BA19" i="12"/>
  <c r="BA17" i="12"/>
  <c r="G8" i="12"/>
  <c r="O8" i="12"/>
  <c r="G9" i="12"/>
  <c r="I9" i="12"/>
  <c r="I8" i="12" s="1"/>
  <c r="K9" i="12"/>
  <c r="M9" i="12"/>
  <c r="O9" i="12"/>
  <c r="Q9" i="12"/>
  <c r="Q8" i="12" s="1"/>
  <c r="V9" i="12"/>
  <c r="G11" i="12"/>
  <c r="I11" i="12"/>
  <c r="K11" i="12"/>
  <c r="K8" i="12" s="1"/>
  <c r="O11" i="12"/>
  <c r="Q11" i="12"/>
  <c r="V11" i="12"/>
  <c r="V8" i="12" s="1"/>
  <c r="G14" i="12"/>
  <c r="M14" i="12" s="1"/>
  <c r="I14" i="12"/>
  <c r="K14" i="12"/>
  <c r="K13" i="12" s="1"/>
  <c r="O14" i="12"/>
  <c r="O13" i="12" s="1"/>
  <c r="Q14" i="12"/>
  <c r="V14" i="12"/>
  <c r="V13" i="12" s="1"/>
  <c r="G16" i="12"/>
  <c r="I16" i="12"/>
  <c r="I13" i="12" s="1"/>
  <c r="K16" i="12"/>
  <c r="M16" i="12"/>
  <c r="O16" i="12"/>
  <c r="Q16" i="12"/>
  <c r="Q13" i="12" s="1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O27" i="12"/>
  <c r="G28" i="12"/>
  <c r="I28" i="12"/>
  <c r="I27" i="12" s="1"/>
  <c r="K28" i="12"/>
  <c r="M28" i="12"/>
  <c r="O28" i="12"/>
  <c r="Q28" i="12"/>
  <c r="Q27" i="12" s="1"/>
  <c r="V28" i="12"/>
  <c r="G30" i="12"/>
  <c r="M30" i="12" s="1"/>
  <c r="I30" i="12"/>
  <c r="K30" i="12"/>
  <c r="K27" i="12" s="1"/>
  <c r="O30" i="12"/>
  <c r="Q30" i="12"/>
  <c r="V30" i="12"/>
  <c r="V27" i="12" s="1"/>
  <c r="G32" i="12"/>
  <c r="M32" i="12" s="1"/>
  <c r="M31" i="12" s="1"/>
  <c r="I32" i="12"/>
  <c r="K32" i="12"/>
  <c r="K31" i="12" s="1"/>
  <c r="O32" i="12"/>
  <c r="O31" i="12" s="1"/>
  <c r="Q32" i="12"/>
  <c r="V32" i="12"/>
  <c r="V31" i="12" s="1"/>
  <c r="G33" i="12"/>
  <c r="I33" i="12"/>
  <c r="I31" i="12" s="1"/>
  <c r="K33" i="12"/>
  <c r="M33" i="12"/>
  <c r="O33" i="12"/>
  <c r="Q33" i="12"/>
  <c r="Q31" i="12" s="1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K35" i="12" s="1"/>
  <c r="O36" i="12"/>
  <c r="O35" i="12" s="1"/>
  <c r="Q36" i="12"/>
  <c r="V36" i="12"/>
  <c r="V35" i="12" s="1"/>
  <c r="G38" i="12"/>
  <c r="I38" i="12"/>
  <c r="I35" i="12" s="1"/>
  <c r="K38" i="12"/>
  <c r="M38" i="12"/>
  <c r="O38" i="12"/>
  <c r="Q38" i="12"/>
  <c r="Q35" i="12" s="1"/>
  <c r="V38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3" i="12"/>
  <c r="K43" i="12"/>
  <c r="O43" i="12"/>
  <c r="V43" i="12"/>
  <c r="G44" i="12"/>
  <c r="I44" i="12"/>
  <c r="I43" i="12" s="1"/>
  <c r="K44" i="12"/>
  <c r="M44" i="12"/>
  <c r="M43" i="12" s="1"/>
  <c r="O44" i="12"/>
  <c r="Q44" i="12"/>
  <c r="Q43" i="12" s="1"/>
  <c r="V44" i="12"/>
  <c r="G46" i="12"/>
  <c r="K46" i="12"/>
  <c r="O46" i="12"/>
  <c r="V46" i="12"/>
  <c r="G47" i="12"/>
  <c r="I47" i="12"/>
  <c r="I46" i="12" s="1"/>
  <c r="K47" i="12"/>
  <c r="M47" i="12"/>
  <c r="M46" i="12" s="1"/>
  <c r="O47" i="12"/>
  <c r="Q47" i="12"/>
  <c r="Q46" i="12" s="1"/>
  <c r="V47" i="12"/>
  <c r="G49" i="12"/>
  <c r="I49" i="12"/>
  <c r="I48" i="12" s="1"/>
  <c r="K49" i="12"/>
  <c r="M49" i="12"/>
  <c r="O49" i="12"/>
  <c r="Q49" i="12"/>
  <c r="Q48" i="12" s="1"/>
  <c r="V49" i="12"/>
  <c r="G51" i="12"/>
  <c r="M51" i="12" s="1"/>
  <c r="I51" i="12"/>
  <c r="K51" i="12"/>
  <c r="K48" i="12" s="1"/>
  <c r="O51" i="12"/>
  <c r="Q51" i="12"/>
  <c r="V51" i="12"/>
  <c r="V48" i="12" s="1"/>
  <c r="G53" i="12"/>
  <c r="I53" i="12"/>
  <c r="K53" i="12"/>
  <c r="M53" i="12"/>
  <c r="O53" i="12"/>
  <c r="Q53" i="12"/>
  <c r="V53" i="12"/>
  <c r="G56" i="12"/>
  <c r="M56" i="12" s="1"/>
  <c r="I56" i="12"/>
  <c r="K56" i="12"/>
  <c r="O56" i="12"/>
  <c r="O48" i="12" s="1"/>
  <c r="Q56" i="12"/>
  <c r="V56" i="12"/>
  <c r="G58" i="12"/>
  <c r="I58" i="12"/>
  <c r="K58" i="12"/>
  <c r="M58" i="12"/>
  <c r="O58" i="12"/>
  <c r="Q58" i="12"/>
  <c r="V58" i="12"/>
  <c r="G61" i="12"/>
  <c r="I61" i="12"/>
  <c r="I60" i="12" s="1"/>
  <c r="K61" i="12"/>
  <c r="M61" i="12"/>
  <c r="O61" i="12"/>
  <c r="Q61" i="12"/>
  <c r="Q60" i="12" s="1"/>
  <c r="V61" i="12"/>
  <c r="G64" i="12"/>
  <c r="M64" i="12" s="1"/>
  <c r="I64" i="12"/>
  <c r="K64" i="12"/>
  <c r="O64" i="12"/>
  <c r="O60" i="12" s="1"/>
  <c r="Q64" i="12"/>
  <c r="V64" i="12"/>
  <c r="G67" i="12"/>
  <c r="I67" i="12"/>
  <c r="K67" i="12"/>
  <c r="M67" i="12"/>
  <c r="O67" i="12"/>
  <c r="Q67" i="12"/>
  <c r="V67" i="12"/>
  <c r="G68" i="12"/>
  <c r="M68" i="12" s="1"/>
  <c r="I68" i="12"/>
  <c r="K68" i="12"/>
  <c r="K60" i="12" s="1"/>
  <c r="O68" i="12"/>
  <c r="Q68" i="12"/>
  <c r="V68" i="12"/>
  <c r="V60" i="12" s="1"/>
  <c r="G71" i="12"/>
  <c r="M71" i="12" s="1"/>
  <c r="I71" i="12"/>
  <c r="K71" i="12"/>
  <c r="K70" i="12" s="1"/>
  <c r="O71" i="12"/>
  <c r="O70" i="12" s="1"/>
  <c r="Q71" i="12"/>
  <c r="V71" i="12"/>
  <c r="V70" i="12" s="1"/>
  <c r="G72" i="12"/>
  <c r="I72" i="12"/>
  <c r="I70" i="12" s="1"/>
  <c r="K72" i="12"/>
  <c r="M72" i="12"/>
  <c r="O72" i="12"/>
  <c r="Q72" i="12"/>
  <c r="Q70" i="12" s="1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9" i="12"/>
  <c r="I99" i="12"/>
  <c r="I98" i="12" s="1"/>
  <c r="K99" i="12"/>
  <c r="M99" i="12"/>
  <c r="O99" i="12"/>
  <c r="Q99" i="12"/>
  <c r="Q98" i="12" s="1"/>
  <c r="V99" i="12"/>
  <c r="G100" i="12"/>
  <c r="M100" i="12" s="1"/>
  <c r="I100" i="12"/>
  <c r="K100" i="12"/>
  <c r="O100" i="12"/>
  <c r="O98" i="12" s="1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K98" i="12" s="1"/>
  <c r="O102" i="12"/>
  <c r="Q102" i="12"/>
  <c r="V102" i="12"/>
  <c r="V98" i="12" s="1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4" i="12"/>
  <c r="I114" i="12"/>
  <c r="I113" i="12" s="1"/>
  <c r="K114" i="12"/>
  <c r="M114" i="12"/>
  <c r="O114" i="12"/>
  <c r="Q114" i="12"/>
  <c r="Q113" i="12" s="1"/>
  <c r="V114" i="12"/>
  <c r="G115" i="12"/>
  <c r="M115" i="12" s="1"/>
  <c r="I115" i="12"/>
  <c r="K115" i="12"/>
  <c r="K113" i="12" s="1"/>
  <c r="O115" i="12"/>
  <c r="Q115" i="12"/>
  <c r="V115" i="12"/>
  <c r="V113" i="12" s="1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O113" i="12" s="1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2" i="12"/>
  <c r="M122" i="12" s="1"/>
  <c r="I122" i="12"/>
  <c r="K122" i="12"/>
  <c r="K121" i="12" s="1"/>
  <c r="O122" i="12"/>
  <c r="O121" i="12" s="1"/>
  <c r="Q122" i="12"/>
  <c r="V122" i="12"/>
  <c r="V121" i="12" s="1"/>
  <c r="G124" i="12"/>
  <c r="I124" i="12"/>
  <c r="I121" i="12" s="1"/>
  <c r="K124" i="12"/>
  <c r="M124" i="12"/>
  <c r="O124" i="12"/>
  <c r="Q124" i="12"/>
  <c r="Q121" i="12" s="1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I129" i="12"/>
  <c r="Q129" i="12"/>
  <c r="G130" i="12"/>
  <c r="I130" i="12"/>
  <c r="K130" i="12"/>
  <c r="K129" i="12" s="1"/>
  <c r="O130" i="12"/>
  <c r="O129" i="12" s="1"/>
  <c r="Q130" i="12"/>
  <c r="V130" i="12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O138" i="12" s="1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I144" i="12"/>
  <c r="G145" i="12"/>
  <c r="I145" i="12"/>
  <c r="K145" i="12"/>
  <c r="K144" i="12" s="1"/>
  <c r="O145" i="12"/>
  <c r="O144" i="12" s="1"/>
  <c r="Q145" i="12"/>
  <c r="V145" i="12"/>
  <c r="V144" i="12" s="1"/>
  <c r="G146" i="12"/>
  <c r="I146" i="12"/>
  <c r="K146" i="12"/>
  <c r="M146" i="12"/>
  <c r="O146" i="12"/>
  <c r="Q146" i="12"/>
  <c r="Q144" i="12" s="1"/>
  <c r="V146" i="12"/>
  <c r="G148" i="12"/>
  <c r="I148" i="12"/>
  <c r="K148" i="12"/>
  <c r="M148" i="12"/>
  <c r="O148" i="12"/>
  <c r="Q148" i="12"/>
  <c r="V148" i="12"/>
  <c r="G149" i="12"/>
  <c r="M149" i="12" s="1"/>
  <c r="I149" i="12"/>
  <c r="K149" i="12"/>
  <c r="K147" i="12" s="1"/>
  <c r="O149" i="12"/>
  <c r="O147" i="12" s="1"/>
  <c r="Q149" i="12"/>
  <c r="V149" i="12"/>
  <c r="V147" i="12" s="1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3" i="12"/>
  <c r="I153" i="12"/>
  <c r="K153" i="12"/>
  <c r="O153" i="12"/>
  <c r="O152" i="12" s="1"/>
  <c r="Q153" i="12"/>
  <c r="V153" i="12"/>
  <c r="G155" i="12"/>
  <c r="I155" i="12"/>
  <c r="I152" i="12" s="1"/>
  <c r="K155" i="12"/>
  <c r="M155" i="12"/>
  <c r="O155" i="12"/>
  <c r="Q155" i="12"/>
  <c r="Q152" i="12" s="1"/>
  <c r="V155" i="12"/>
  <c r="G156" i="12"/>
  <c r="M156" i="12" s="1"/>
  <c r="I156" i="12"/>
  <c r="K156" i="12"/>
  <c r="O156" i="12"/>
  <c r="Q156" i="12"/>
  <c r="V156" i="12"/>
  <c r="G157" i="12"/>
  <c r="I157" i="12"/>
  <c r="K157" i="12"/>
  <c r="M157" i="12"/>
  <c r="O157" i="12"/>
  <c r="Q157" i="12"/>
  <c r="V157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AF163" i="12"/>
  <c r="I20" i="1"/>
  <c r="I19" i="1"/>
  <c r="I18" i="1"/>
  <c r="I17" i="1"/>
  <c r="I16" i="1"/>
  <c r="I68" i="1"/>
  <c r="J67" i="1" s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I40" i="1" s="1"/>
  <c r="H39" i="1"/>
  <c r="H43" i="1" s="1"/>
  <c r="J57" i="1" l="1"/>
  <c r="J54" i="1"/>
  <c r="J61" i="1"/>
  <c r="J50" i="1"/>
  <c r="J59" i="1"/>
  <c r="J63" i="1"/>
  <c r="J65" i="1"/>
  <c r="J51" i="1"/>
  <c r="J55" i="1"/>
  <c r="J52" i="1"/>
  <c r="J56" i="1"/>
  <c r="J58" i="1"/>
  <c r="J60" i="1"/>
  <c r="J62" i="1"/>
  <c r="J64" i="1"/>
  <c r="J66" i="1"/>
  <c r="J53" i="1"/>
  <c r="A23" i="1"/>
  <c r="A24" i="1" s="1"/>
  <c r="G24" i="1" s="1"/>
  <c r="A27" i="1" s="1"/>
  <c r="A29" i="1" s="1"/>
  <c r="G29" i="1" s="1"/>
  <c r="G27" i="1" s="1"/>
  <c r="G28" i="1"/>
  <c r="G147" i="12"/>
  <c r="K152" i="12"/>
  <c r="M147" i="12"/>
  <c r="G144" i="12"/>
  <c r="M145" i="12"/>
  <c r="M144" i="12" s="1"/>
  <c r="K138" i="12"/>
  <c r="Q138" i="12"/>
  <c r="I138" i="12"/>
  <c r="M121" i="12"/>
  <c r="M113" i="12"/>
  <c r="M60" i="12"/>
  <c r="M35" i="12"/>
  <c r="AE163" i="12"/>
  <c r="M8" i="12"/>
  <c r="V152" i="12"/>
  <c r="V138" i="12"/>
  <c r="V129" i="12"/>
  <c r="M98" i="12"/>
  <c r="M70" i="12"/>
  <c r="M48" i="12"/>
  <c r="M27" i="12"/>
  <c r="G152" i="12"/>
  <c r="M153" i="12"/>
  <c r="M152" i="12" s="1"/>
  <c r="Q147" i="12"/>
  <c r="I147" i="12"/>
  <c r="M138" i="12"/>
  <c r="G129" i="12"/>
  <c r="M13" i="12"/>
  <c r="G98" i="12"/>
  <c r="G60" i="12"/>
  <c r="M130" i="12"/>
  <c r="M129" i="12" s="1"/>
  <c r="G121" i="12"/>
  <c r="G70" i="12"/>
  <c r="G35" i="12"/>
  <c r="G31" i="12"/>
  <c r="G13" i="12"/>
  <c r="M11" i="12"/>
  <c r="G113" i="12"/>
  <c r="G48" i="12"/>
  <c r="I39" i="1"/>
  <c r="I43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68" i="1" l="1"/>
  <c r="J40" i="1"/>
  <c r="J42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4D07A600-61EE-47A9-9973-0639D2B7DE4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53544AD-D9C1-4B09-B744-D24B6F8E0FE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<sst xmlns="http://schemas.openxmlformats.org/spreadsheetml/2006/main" count="1136" uniqueCount="405">
  <si>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</si>
  <si>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</si>
  <si>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</si>
  <si>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</si>
  <si>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</si>
  <si>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</si>
  <si>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</si>
  <si>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</si>
  <si>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</si>
  <si>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</si>
  <si>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</si>
  <si>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</si>
  <si>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</si>
  <si>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</si>
  <si>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</si>
  <si>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</si>
  <si>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</si>
  <si>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</si>
  <si>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</si>
  <si>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</si>
  <si>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</si>
  <si>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</si>
  <si>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</si>
  <si>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</si>
  <si>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</si>
  <si>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</si>
  <si>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</si>
  <si>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</si>
  <si>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</si>
  <si>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</si>
  <si>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</si>
  <si>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</si>
  <si>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</si>
  <si>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</si>
  <si>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</si>
  <si>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</si>
  <si>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</si>
  <si>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</si>
  <si>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</si>
  <si>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</si>
  <si>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</si>
  <si>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</si>
  <si>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</si>
  <si>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</si>
  <si>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 (vč. omítek)</t>
  </si>
  <si>
    <t>SO01</t>
  </si>
  <si>
    <t xml:space="preserve">Stavební úpravy </t>
  </si>
  <si>
    <t>Objekt:</t>
  </si>
  <si>
    <t>Rozpočet:</t>
  </si>
  <si>
    <t>B0004/2020</t>
  </si>
  <si>
    <t xml:space="preserve">Oprava typové bytové jednotky 1+2, Ananská 689, Frýdek-Místek 				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</si>
  <si>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</si>
  <si>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</si>
  <si>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</si>
  <si>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</si>
  <si>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</si>
  <si>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</si>
  <si>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</si>
  <si>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</si>
  <si>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</si>
  <si>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</si>
  <si>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</si>
  <si>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</si>
  <si>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</si>
  <si>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</si>
  <si>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</si>
  <si>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</si>
  <si>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</si>
  <si>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</si>
  <si>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</si>
  <si>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</si>
  <si>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</si>
  <si>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</si>
  <si>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</si>
  <si>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</si>
  <si>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</si>
  <si>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</si>
  <si>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</si>
  <si>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</si>
  <si>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</si>
  <si>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</si>
  <si>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</si>
  <si>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</si>
  <si>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</si>
  <si>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</si>
  <si>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</si>
  <si>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</si>
  <si>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</si>
  <si>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</si>
  <si>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</si>
  <si>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</si>
  <si>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</si>
  <si>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</si>
  <si>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</si>
  <si>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</si>
  <si>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</si>
  <si>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</si>
  <si>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</si>
  <si>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</si>
  <si>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</si>
  <si>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</si>
  <si>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</si>
  <si>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</si>
  <si>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</si>
  <si>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</si>
  <si>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</si>
  <si>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</si>
  <si>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</si>
  <si>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</si>
  <si>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</si>
  <si>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</si>
  <si>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</si>
  <si>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</si>
  <si>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</si>
  <si>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</si>
  <si>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</si>
  <si>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</si>
  <si>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</si>
  <si>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</si>
  <si>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</si>
  <si>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</si>
  <si>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</si>
  <si>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</si>
  <si>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</si>
  <si>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</si>
  <si>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</si>
  <si>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</si>
  <si>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</si>
  <si>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</si>
  <si>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</si>
  <si>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342255020RT2</t>
  </si>
  <si>
    <t>Příčky z cihel a tvárnic nepálených příčky z příčkovek pórobetonových tloušťky 50 mm</t>
  </si>
  <si>
    <t>m2</t>
  </si>
  <si>
    <t>801-1</t>
  </si>
  <si>
    <t>RTS 20/ I</t>
  </si>
  <si>
    <t>RTS 19/ I</t>
  </si>
  <si>
    <t>Práce</t>
  </si>
  <si>
    <t>POL1_</t>
  </si>
  <si>
    <t>včetně pomocného lešení</t>
  </si>
  <si>
    <t>SPI</t>
  </si>
  <si>
    <t>342255024RT1</t>
  </si>
  <si>
    <t>Příčky z cihel a tvárnic nepálených příčky z příčkovek pórobetonových tloušťky 100 mm</t>
  </si>
  <si>
    <t>RTS 18/ I</t>
  </si>
  <si>
    <t>602033191R00</t>
  </si>
  <si>
    <t xml:space="preserve">Omítky stěn z hotových směsí adhézní nátěr, vápenný,  ,  ,  </t>
  </si>
  <si>
    <t>RTS 16/ I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</si>
  <si>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</si>
  <si>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</si>
  <si>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</si>
  <si>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</si>
  <si>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</si>
  <si>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</si>
  <si>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</si>
  <si>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</si>
  <si>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</si>
  <si>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</si>
  <si>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</si>
  <si>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RTS 18/ II</t>
  </si>
  <si>
    <t>612421221R00</t>
  </si>
  <si>
    <t>Oprava vnitřních vápenných omítek stěn v množství opravované plochy přes 5 do 10 %, hladkých</t>
  </si>
  <si>
    <t>801-4</t>
  </si>
  <si>
    <t>RTS 19/ II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</si>
  <si>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</si>
  <si>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</si>
  <si>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</si>
  <si>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</si>
  <si>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</si>
  <si>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</si>
  <si>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</si>
  <si>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</si>
  <si>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</si>
  <si>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</si>
  <si>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</si>
  <si>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</si>
  <si>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</si>
  <si>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</si>
  <si>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kus</t>
  </si>
  <si>
    <t>5533300121R</t>
  </si>
  <si>
    <t>zárubeň kovová pro klasické zdění; š profilu 110 mm; š průchodu 800 mm; h průchodu 1 970 mm; L, P; závěsy pevné; požární odolnost</t>
  </si>
  <si>
    <t>SPCM</t>
  </si>
  <si>
    <t>Specifikace</t>
  </si>
  <si>
    <t>POL3_</t>
  </si>
  <si>
    <t>61165642R</t>
  </si>
  <si>
    <t>dveře speciální protipožární; vnitřní; vnější; š = 800 mm; h = 1 970,0 mm; hladké; EI 30 min; otevíravé; počet křídel 1; plné; povrch. úprava laminát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</si>
  <si>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</si>
  <si>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</si>
  <si>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</si>
  <si>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</si>
  <si>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</si>
  <si>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</si>
  <si>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</si>
  <si>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</si>
  <si>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</si>
  <si>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</si>
  <si>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</si>
  <si>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</si>
  <si>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</si>
  <si>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</si>
  <si>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</si>
  <si>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</si>
  <si>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</si>
  <si>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</si>
  <si>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711212002RT1</t>
  </si>
  <si>
    <t>Izolace proti vodě stěrka hydroizolační  proti vlhkosti</t>
  </si>
  <si>
    <t>800-711</t>
  </si>
  <si>
    <t>721176103R00</t>
  </si>
  <si>
    <t>Potrubí z plastových trub polypropylenové (PP), připojovací, D 50 mm, s 1,8 mm, DN 50</t>
  </si>
  <si>
    <t>m</t>
  </si>
  <si>
    <t>800-721</t>
  </si>
  <si>
    <t>Potrubí včetně tvarovek. Bez zednických výpomocí.</t>
  </si>
  <si>
    <t>POP</t>
  </si>
  <si>
    <t>721176105R00</t>
  </si>
  <si>
    <t>Potrubí z plastových trub polypropylenové (PP), připojovací, D 110 mm, s 2,7 mm, DN 100</t>
  </si>
  <si>
    <t>721176114R00</t>
  </si>
  <si>
    <t>Potrubí z plastových trub polypropylenové (PP), odpadní (svislé), D 75 mm, s 1,9 mm, DN 70</t>
  </si>
  <si>
    <t>Potrubí včetně tvarovek, objímek a vložek pro tlumení hluku. Bez zednických výpomocí.</t>
  </si>
  <si>
    <t>Včetně zřízení a demontáže pomocného lešení.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</si>
  <si>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</si>
  <si>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</si>
  <si>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</si>
  <si>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</si>
  <si>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</si>
  <si>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</si>
  <si>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</si>
  <si>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</si>
  <si>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</si>
  <si>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</si>
  <si>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</si>
  <si>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</si>
  <si>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</si>
  <si>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</si>
  <si>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</si>
  <si>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</si>
  <si>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</si>
  <si>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</si>
  <si>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</si>
  <si>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</si>
  <si>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</si>
  <si>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</si>
  <si>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</si>
  <si>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</si>
  <si>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</si>
  <si>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</si>
  <si>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</si>
  <si>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</si>
  <si>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</si>
  <si>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</si>
  <si>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</si>
  <si>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</si>
  <si>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</si>
  <si>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</si>
  <si>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</si>
  <si>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</si>
  <si>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</si>
  <si>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725849201R00</t>
  </si>
  <si>
    <t>Montáž baterie sprchové pevná výška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</si>
  <si>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</si>
  <si>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</si>
  <si>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</si>
  <si>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</si>
  <si>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</si>
  <si>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zápachových uzávěrek pro zařiz. předměty umyvadlových, D 32</t>
  </si>
  <si>
    <t>725869204R00</t>
  </si>
  <si>
    <t>Montáž zápachových uzávěrek pro zařiz. předměty dřezových jednoduchých, D 40</t>
  </si>
  <si>
    <t>725869218RV1</t>
  </si>
  <si>
    <t>Montáž sifonu sprchových vaniček</t>
  </si>
  <si>
    <t>Vlastní</t>
  </si>
  <si>
    <t>55141106R</t>
  </si>
  <si>
    <t>ventil rohový pro vodovod, sanitu; kulový, rohový; DN 15 mm; pracovní teplota do 90 ° C; médium voda; 1/2" x 3/4"; připojení závitové</t>
  </si>
  <si>
    <t>55143605R</t>
  </si>
  <si>
    <t>baterie dřezová nástěnná; ovládání pákové; povrch chrom; ramínko otočné; 200 mm</t>
  </si>
  <si>
    <t>55144220R</t>
  </si>
  <si>
    <t>baterie umyvadlová směšovací; stojánková; ovládání pákové, s otevíráním odpadu; povrch chrom; kartuše s regulací teploty; odtoková garnitura</t>
  </si>
  <si>
    <t>55145009R</t>
  </si>
  <si>
    <t>baterie sprchová nástěnná; rozteč 150 mm; ovládání pákové; povrch chrom; příslušenství sprchová tyč</t>
  </si>
  <si>
    <t>55161310R</t>
  </si>
  <si>
    <t>uzávěrka zápachová DN 40; pro umyvadla; plast, mosaz</t>
  </si>
  <si>
    <t>55161596R</t>
  </si>
  <si>
    <t>sifon ke sprchové vaničce; chromovaný</t>
  </si>
  <si>
    <t>55162324.AR</t>
  </si>
  <si>
    <t>uzávěrka zápachová DN 40 x 6/4"; pro dřezy; PP; příslušenství stavitelný kulový kloub</t>
  </si>
  <si>
    <t>55423038.AR</t>
  </si>
  <si>
    <t>vanička sprchová čtvercová; l = 900,0 mm; š = 900 mm; hl = 150 mm; objem 84 l; akrylátová; bílá</t>
  </si>
  <si>
    <t>55428098.AR</t>
  </si>
  <si>
    <t>kout sprchový v = 1 850 mm; š = 900 mm; l = 900 mm; čtvrtkruhový; R 550 mm; vstup rohový; š. vstupu 630 mm; výplň plast; dezén pearl</t>
  </si>
  <si>
    <t>64214331R</t>
  </si>
  <si>
    <t>umyvadlo š = 550 mm; hl. 450 mm; diturvit; s přepadem; bílá; uchycení šrouby</t>
  </si>
  <si>
    <t>RTS 17/ II</t>
  </si>
  <si>
    <t>Indiv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</si>
  <si>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</si>
  <si>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</si>
  <si>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</si>
  <si>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</si>
  <si>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</si>
  <si>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</si>
  <si>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</si>
  <si>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</si>
  <si>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</si>
  <si>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762111811RV1</t>
  </si>
  <si>
    <t>Demontáž stěn DTD</t>
  </si>
  <si>
    <t>54914620R</t>
  </si>
  <si>
    <t>kování interiérové kliky se štíty pro klíč; povrch - kliky pochromované; povrch - štíty leštěná nerez</t>
  </si>
  <si>
    <t>549146400R</t>
  </si>
  <si>
    <t>kování bezpečnostní klika - knoflík; povrch Cr; bezpečnostní třída 3</t>
  </si>
  <si>
    <t>61160101R</t>
  </si>
  <si>
    <t>dveře vnitřní š = 600 mm; h = 1 970,0 mm; hladké; otevíravé; počet křídel 1; plné; povrch. úprava bílá barva</t>
  </si>
  <si>
    <t>61160106R</t>
  </si>
  <si>
    <t>dveře vnitřní š = 1 450 mm; h = 1 970,0 mm; hladké; otevíravé; počet křídel 2; plné; povrch. úprava bílá barva</t>
  </si>
  <si>
    <t>61160603R</t>
  </si>
  <si>
    <t>dveře vnitřní š = 800 mm; h = 1 970,0 mm; hladké; otevíravé; počet křídel 1; prosklení 2/3; povrch. úprava bílá barva</t>
  </si>
  <si>
    <t>61581624.AR</t>
  </si>
  <si>
    <t>linka kuchyňská atypická; š = 2 400 mm</t>
  </si>
  <si>
    <t>766 T06</t>
  </si>
  <si>
    <t>T07 - dodávka a montáž potravinové skříně 600x2600mm z DTD desky 18mm</t>
  </si>
  <si>
    <t>ks</t>
  </si>
  <si>
    <t>766000001</t>
  </si>
  <si>
    <t>T06 - 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</si>
  <si>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</si>
  <si>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</si>
  <si>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</si>
  <si>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</si>
  <si>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</si>
  <si>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</si>
  <si>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771549792R00</t>
  </si>
  <si>
    <t>Montáž podlah z dlaždic hutných a polohutných příplatek za podlahy v omezeném prostoru</t>
  </si>
  <si>
    <t>771575109RT1</t>
  </si>
  <si>
    <t>Montáž podlah z dlaždic keramických 300 x 300 mm, režných nebo glazovaných, hladkých, kladených do flexibilního tmele</t>
  </si>
  <si>
    <t>771578011R00</t>
  </si>
  <si>
    <t>Zvláštní úpravy spár spára podlaha-stěna silikonem</t>
  </si>
  <si>
    <t>59770102R</t>
  </si>
  <si>
    <t>dlažba keramická š = 333 mm; l = 333 mm; h = 8,0 mm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</si>
  <si>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</si>
  <si>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</si>
  <si>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</si>
  <si>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</si>
  <si>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</si>
  <si>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</si>
  <si>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</si>
  <si>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</si>
  <si>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</si>
  <si>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</si>
  <si>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</si>
  <si>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</si>
  <si>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</si>
  <si>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</si>
  <si>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</si>
  <si>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</si>
  <si>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</si>
  <si>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</si>
  <si>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</si>
  <si>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</si>
  <si>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</si>
  <si>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</si>
  <si>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</si>
  <si>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C2T S1; pro interiér i exteriér, vlhké prostředí; stěny, podlahy; báze cementová; odolná proti mrazu, vlhkosti; barva šedá</t>
  </si>
  <si>
    <t>kg</t>
  </si>
  <si>
    <t>597813741R</t>
  </si>
  <si>
    <t>obklad keramický š = 298 mm; l = 598 mm; h = 10,0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</si>
  <si>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</si>
  <si>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</si>
  <si>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</si>
  <si>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</si>
  <si>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</si>
  <si>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</si>
  <si>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</si>
  <si>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</si>
  <si>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</si>
  <si>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</si>
  <si>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</si>
  <si>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</si>
  <si>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</si>
  <si>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</si>
  <si>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</si>
  <si>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</si>
  <si>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</si>
  <si>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</si>
  <si>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</si>
  <si>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220890202R00</t>
  </si>
  <si>
    <t>Revize</t>
  </si>
  <si>
    <t>h</t>
  </si>
  <si>
    <t>M21000001</t>
  </si>
  <si>
    <t>Elektroinstalace viz samostatný rozpočet</t>
  </si>
  <si>
    <t>429148999R</t>
  </si>
  <si>
    <t>Ventilátor axiální do koupelny do potrubí vč. žaluzie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</si>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</sst>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gWeOoXbDm9iq2QWVaXuhSstWCdeRPjh04ZqO7p53iBAop/KEY+PdKSwQleEvpHvJZzLRbSSod5+ruR5Py1WkQA==" saltValue="mXl4d3qlNa7X5aQX3I3PH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2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5">
      <c r="A4" s="108">
        <v>2053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5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5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SUMIF(F50:F67,A16,I50:I67)+SUMIF(F50:F67,"PSU",I50:I67)</f>
        <v>0</v>
      </c>
      <c r="J16" s="85"/>
    </row>
    <row r="17" spans="1:10" ht="23.25" customHeight="1" x14ac:dyDescent="0.25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SUMIF(F50:F67,A17,I50:I67)</f>
        <v>0</v>
      </c>
      <c r="J17" s="85"/>
    </row>
    <row r="18" spans="1:10" ht="23.25" customHeight="1" x14ac:dyDescent="0.25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SUMIF(F50:F67,A18,I50:I67)</f>
        <v>0</v>
      </c>
      <c r="J18" s="85"/>
    </row>
    <row r="19" spans="1:10" ht="23.25" customHeight="1" x14ac:dyDescent="0.25">
      <c r="A19" s="198" t="s">
        <v>100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SUMIF(F50:F67,A19,I50:I67)</f>
        <v>0</v>
      </c>
      <c r="J19" s="85"/>
    </row>
    <row r="20" spans="1:10" ht="23.25" customHeight="1" x14ac:dyDescent="0.25">
      <c r="A20" s="198" t="s">
        <v>101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SUMIF(F50:F67,A20,I50:I67)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5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5">
      <c r="A39" s="139">
        <v>1</v>
      </c>
      <c r="B39" s="149" t="s">
        <v>57</v>
      </c>
      <c r="C39" s="150"/>
      <c r="D39" s="150"/>
      <c r="E39" s="150"/>
      <c r="F39" s="151">
        <f>'SO01 1 Pol'!AE163</f>
        <v>0</v>
      </c>
      <c r="G39" s="152">
        <f>'SO01 1 Pol'!AF163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5">
      <c r="A40" s="139">
        <v>2</v>
      </c>
      <c r="B40" s="155"/>
      <c r="C40" s="156" t="s">
        <v>58</v>
      </c>
      <c r="D40" s="156"/>
      <c r="E40" s="156"/>
      <c r="F40" s="157"/>
      <c r="G40" s="158"/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5">
      <c r="A41" s="139">
        <v>2</v>
      </c>
      <c r="B41" s="155" t="s">
        <v>45</v>
      </c>
      <c r="C41" s="156" t="s">
        <v>46</v>
      </c>
      <c r="D41" s="156"/>
      <c r="E41" s="156"/>
      <c r="F41" s="157">
        <f>'SO01 1 Pol'!AE163</f>
        <v>0</v>
      </c>
      <c r="G41" s="158">
        <f>'SO01 1 Pol'!AF163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5">
      <c r="A42" s="139">
        <v>3</v>
      </c>
      <c r="B42" s="160" t="s">
        <v>43</v>
      </c>
      <c r="C42" s="150" t="s">
        <v>44</v>
      </c>
      <c r="D42" s="150"/>
      <c r="E42" s="150"/>
      <c r="F42" s="161">
        <f>'SO01 1 Pol'!AE163</f>
        <v>0</v>
      </c>
      <c r="G42" s="153">
        <f>'SO01 1 Pol'!AF163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5">
      <c r="A43" s="139"/>
      <c r="B43" s="162" t="s">
        <v>59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6" x14ac:dyDescent="0.3">
      <c r="B47" s="178" t="s">
        <v>61</v>
      </c>
    </row>
    <row r="49" spans="1:10" ht="25.5" customHeight="1" x14ac:dyDescent="0.25">
      <c r="A49" s="180"/>
      <c r="B49" s="183" t="s">
        <v>17</v>
      </c>
      <c r="C49" s="183" t="s">
        <v>5</v>
      </c>
      <c r="D49" s="184"/>
      <c r="E49" s="184"/>
      <c r="F49" s="185" t="s">
        <v>62</v>
      </c>
      <c r="G49" s="185"/>
      <c r="H49" s="185"/>
      <c r="I49" s="185" t="s">
        <v>29</v>
      </c>
      <c r="J49" s="185" t="s">
        <v>0</v>
      </c>
    </row>
    <row r="50" spans="1:10" ht="36.75" customHeight="1" x14ac:dyDescent="0.25">
      <c r="A50" s="181"/>
      <c r="B50" s="186" t="s">
        <v>63</v>
      </c>
      <c r="C50" s="187" t="s">
        <v>64</v>
      </c>
      <c r="D50" s="188"/>
      <c r="E50" s="188"/>
      <c r="F50" s="194" t="s">
        <v>24</v>
      </c>
      <c r="G50" s="195"/>
      <c r="H50" s="195"/>
      <c r="I50" s="195">
        <f>'SO01 1 Pol'!G8</f>
        <v>0</v>
      </c>
      <c r="J50" s="192" t="str">
        <f>IF(I68=0,"",I50/I68*100)</f>
        <v/>
      </c>
    </row>
    <row r="51" spans="1:10" ht="36.75" customHeight="1" x14ac:dyDescent="0.25">
      <c r="A51" s="181"/>
      <c r="B51" s="186" t="s">
        <v>65</v>
      </c>
      <c r="C51" s="187" t="s">
        <v>66</v>
      </c>
      <c r="D51" s="188"/>
      <c r="E51" s="188"/>
      <c r="F51" s="194" t="s">
        <v>24</v>
      </c>
      <c r="G51" s="195"/>
      <c r="H51" s="195"/>
      <c r="I51" s="195">
        <f>'SO01 1 Pol'!G13</f>
        <v>0</v>
      </c>
      <c r="J51" s="192" t="str">
        <f>IF(I68=0,"",I51/I68*100)</f>
        <v/>
      </c>
    </row>
    <row r="52" spans="1:10" ht="36.75" customHeight="1" x14ac:dyDescent="0.25">
      <c r="A52" s="181"/>
      <c r="B52" s="186" t="s">
        <v>67</v>
      </c>
      <c r="C52" s="187" t="s">
        <v>68</v>
      </c>
      <c r="D52" s="188"/>
      <c r="E52" s="188"/>
      <c r="F52" s="194" t="s">
        <v>24</v>
      </c>
      <c r="G52" s="195"/>
      <c r="H52" s="195"/>
      <c r="I52" s="195">
        <f>'SO01 1 Pol'!G27</f>
        <v>0</v>
      </c>
      <c r="J52" s="192" t="str">
        <f>IF(I68=0,"",I52/I68*100)</f>
        <v/>
      </c>
    </row>
    <row r="53" spans="1:10" ht="36.75" customHeight="1" x14ac:dyDescent="0.25">
      <c r="A53" s="181"/>
      <c r="B53" s="186" t="s">
        <v>69</v>
      </c>
      <c r="C53" s="187" t="s">
        <v>70</v>
      </c>
      <c r="D53" s="188"/>
      <c r="E53" s="188"/>
      <c r="F53" s="194" t="s">
        <v>24</v>
      </c>
      <c r="G53" s="195"/>
      <c r="H53" s="195"/>
      <c r="I53" s="195">
        <f>'SO01 1 Pol'!G31</f>
        <v>0</v>
      </c>
      <c r="J53" s="192" t="str">
        <f>IF(I68=0,"",I53/I68*100)</f>
        <v/>
      </c>
    </row>
    <row r="54" spans="1:10" ht="36.75" customHeight="1" x14ac:dyDescent="0.25">
      <c r="A54" s="181"/>
      <c r="B54" s="186" t="s">
        <v>71</v>
      </c>
      <c r="C54" s="187" t="s">
        <v>72</v>
      </c>
      <c r="D54" s="188"/>
      <c r="E54" s="188"/>
      <c r="F54" s="194" t="s">
        <v>24</v>
      </c>
      <c r="G54" s="195"/>
      <c r="H54" s="195"/>
      <c r="I54" s="195">
        <f>'SO01 1 Pol'!G35</f>
        <v>0</v>
      </c>
      <c r="J54" s="192" t="str">
        <f>IF(I68=0,"",I54/I68*100)</f>
        <v/>
      </c>
    </row>
    <row r="55" spans="1:10" ht="36.75" customHeight="1" x14ac:dyDescent="0.25">
      <c r="A55" s="181"/>
      <c r="B55" s="186" t="s">
        <v>73</v>
      </c>
      <c r="C55" s="187" t="s">
        <v>74</v>
      </c>
      <c r="D55" s="188"/>
      <c r="E55" s="188"/>
      <c r="F55" s="194" t="s">
        <v>24</v>
      </c>
      <c r="G55" s="195"/>
      <c r="H55" s="195"/>
      <c r="I55" s="195">
        <f>'SO01 1 Pol'!G43</f>
        <v>0</v>
      </c>
      <c r="J55" s="192" t="str">
        <f>IF(I68=0,"",I55/I68*100)</f>
        <v/>
      </c>
    </row>
    <row r="56" spans="1:10" ht="36.75" customHeight="1" x14ac:dyDescent="0.25">
      <c r="A56" s="181"/>
      <c r="B56" s="186" t="s">
        <v>75</v>
      </c>
      <c r="C56" s="187" t="s">
        <v>76</v>
      </c>
      <c r="D56" s="188"/>
      <c r="E56" s="188"/>
      <c r="F56" s="194" t="s">
        <v>25</v>
      </c>
      <c r="G56" s="195"/>
      <c r="H56" s="195"/>
      <c r="I56" s="195">
        <f>'SO01 1 Pol'!G46</f>
        <v>0</v>
      </c>
      <c r="J56" s="192" t="str">
        <f>IF(I68=0,"",I56/I68*100)</f>
        <v/>
      </c>
    </row>
    <row r="57" spans="1:10" ht="36.75" customHeight="1" x14ac:dyDescent="0.25">
      <c r="A57" s="181"/>
      <c r="B57" s="186" t="s">
        <v>77</v>
      </c>
      <c r="C57" s="187" t="s">
        <v>78</v>
      </c>
      <c r="D57" s="188"/>
      <c r="E57" s="188"/>
      <c r="F57" s="194" t="s">
        <v>25</v>
      </c>
      <c r="G57" s="195"/>
      <c r="H57" s="195"/>
      <c r="I57" s="195">
        <f>'SO01 1 Pol'!G48</f>
        <v>0</v>
      </c>
      <c r="J57" s="192" t="str">
        <f>IF(I68=0,"",I57/I68*100)</f>
        <v/>
      </c>
    </row>
    <row r="58" spans="1:10" ht="36.75" customHeight="1" x14ac:dyDescent="0.25">
      <c r="A58" s="181"/>
      <c r="B58" s="186" t="s">
        <v>79</v>
      </c>
      <c r="C58" s="187" t="s">
        <v>80</v>
      </c>
      <c r="D58" s="188"/>
      <c r="E58" s="188"/>
      <c r="F58" s="194" t="s">
        <v>25</v>
      </c>
      <c r="G58" s="195"/>
      <c r="H58" s="195"/>
      <c r="I58" s="195">
        <f>'SO01 1 Pol'!G60</f>
        <v>0</v>
      </c>
      <c r="J58" s="192" t="str">
        <f>IF(I68=0,"",I58/I68*100)</f>
        <v/>
      </c>
    </row>
    <row r="59" spans="1:10" ht="36.75" customHeight="1" x14ac:dyDescent="0.25">
      <c r="A59" s="181"/>
      <c r="B59" s="186" t="s">
        <v>81</v>
      </c>
      <c r="C59" s="187" t="s">
        <v>82</v>
      </c>
      <c r="D59" s="188"/>
      <c r="E59" s="188"/>
      <c r="F59" s="194" t="s">
        <v>25</v>
      </c>
      <c r="G59" s="195"/>
      <c r="H59" s="195"/>
      <c r="I59" s="195">
        <f>'SO01 1 Pol'!G70</f>
        <v>0</v>
      </c>
      <c r="J59" s="192" t="str">
        <f>IF(I68=0,"",I59/I68*100)</f>
        <v/>
      </c>
    </row>
    <row r="60" spans="1:10" ht="36.75" customHeight="1" x14ac:dyDescent="0.25">
      <c r="A60" s="181"/>
      <c r="B60" s="186" t="s">
        <v>83</v>
      </c>
      <c r="C60" s="187" t="s">
        <v>84</v>
      </c>
      <c r="D60" s="188"/>
      <c r="E60" s="188"/>
      <c r="F60" s="194" t="s">
        <v>25</v>
      </c>
      <c r="G60" s="195"/>
      <c r="H60" s="195"/>
      <c r="I60" s="195">
        <f>'SO01 1 Pol'!G98</f>
        <v>0</v>
      </c>
      <c r="J60" s="192" t="str">
        <f>IF(I68=0,"",I60/I68*100)</f>
        <v/>
      </c>
    </row>
    <row r="61" spans="1:10" ht="36.75" customHeight="1" x14ac:dyDescent="0.25">
      <c r="A61" s="181"/>
      <c r="B61" s="186" t="s">
        <v>85</v>
      </c>
      <c r="C61" s="187" t="s">
        <v>86</v>
      </c>
      <c r="D61" s="188"/>
      <c r="E61" s="188"/>
      <c r="F61" s="194" t="s">
        <v>25</v>
      </c>
      <c r="G61" s="195"/>
      <c r="H61" s="195"/>
      <c r="I61" s="195">
        <f>'SO01 1 Pol'!G113</f>
        <v>0</v>
      </c>
      <c r="J61" s="192" t="str">
        <f>IF(I68=0,"",I61/I68*100)</f>
        <v/>
      </c>
    </row>
    <row r="62" spans="1:10" ht="36.75" customHeight="1" x14ac:dyDescent="0.25">
      <c r="A62" s="181"/>
      <c r="B62" s="186" t="s">
        <v>87</v>
      </c>
      <c r="C62" s="187" t="s">
        <v>88</v>
      </c>
      <c r="D62" s="188"/>
      <c r="E62" s="188"/>
      <c r="F62" s="194" t="s">
        <v>25</v>
      </c>
      <c r="G62" s="195"/>
      <c r="H62" s="195"/>
      <c r="I62" s="195">
        <f>'SO01 1 Pol'!G121</f>
        <v>0</v>
      </c>
      <c r="J62" s="192" t="str">
        <f>IF(I68=0,"",I62/I68*100)</f>
        <v/>
      </c>
    </row>
    <row r="63" spans="1:10" ht="36.75" customHeight="1" x14ac:dyDescent="0.25">
      <c r="A63" s="181"/>
      <c r="B63" s="186" t="s">
        <v>89</v>
      </c>
      <c r="C63" s="187" t="s">
        <v>90</v>
      </c>
      <c r="D63" s="188"/>
      <c r="E63" s="188"/>
      <c r="F63" s="194" t="s">
        <v>25</v>
      </c>
      <c r="G63" s="195"/>
      <c r="H63" s="195"/>
      <c r="I63" s="195">
        <f>'SO01 1 Pol'!G129</f>
        <v>0</v>
      </c>
      <c r="J63" s="192" t="str">
        <f>IF(I68=0,"",I63/I68*100)</f>
        <v/>
      </c>
    </row>
    <row r="64" spans="1:10" ht="36.75" customHeight="1" x14ac:dyDescent="0.25">
      <c r="A64" s="181"/>
      <c r="B64" s="186" t="s">
        <v>91</v>
      </c>
      <c r="C64" s="187" t="s">
        <v>92</v>
      </c>
      <c r="D64" s="188"/>
      <c r="E64" s="188"/>
      <c r="F64" s="194" t="s">
        <v>25</v>
      </c>
      <c r="G64" s="195"/>
      <c r="H64" s="195"/>
      <c r="I64" s="195">
        <f>'SO01 1 Pol'!G138</f>
        <v>0</v>
      </c>
      <c r="J64" s="192" t="str">
        <f>IF(I68=0,"",I64/I68*100)</f>
        <v/>
      </c>
    </row>
    <row r="65" spans="1:10" ht="36.75" customHeight="1" x14ac:dyDescent="0.25">
      <c r="A65" s="181"/>
      <c r="B65" s="186" t="s">
        <v>93</v>
      </c>
      <c r="C65" s="187" t="s">
        <v>94</v>
      </c>
      <c r="D65" s="188"/>
      <c r="E65" s="188"/>
      <c r="F65" s="194" t="s">
        <v>25</v>
      </c>
      <c r="G65" s="195"/>
      <c r="H65" s="195"/>
      <c r="I65" s="195">
        <f>'SO01 1 Pol'!G144</f>
        <v>0</v>
      </c>
      <c r="J65" s="192" t="str">
        <f>IF(I68=0,"",I65/I68*100)</f>
        <v/>
      </c>
    </row>
    <row r="66" spans="1:10" ht="36.75" customHeight="1" x14ac:dyDescent="0.25">
      <c r="A66" s="181"/>
      <c r="B66" s="186" t="s">
        <v>95</v>
      </c>
      <c r="C66" s="187" t="s">
        <v>96</v>
      </c>
      <c r="D66" s="188"/>
      <c r="E66" s="188"/>
      <c r="F66" s="194" t="s">
        <v>26</v>
      </c>
      <c r="G66" s="195"/>
      <c r="H66" s="195"/>
      <c r="I66" s="195">
        <f>'SO01 1 Pol'!G147</f>
        <v>0</v>
      </c>
      <c r="J66" s="192" t="str">
        <f>IF(I68=0,"",I66/I68*100)</f>
        <v/>
      </c>
    </row>
    <row r="67" spans="1:10" ht="36.75" customHeight="1" x14ac:dyDescent="0.25">
      <c r="A67" s="181"/>
      <c r="B67" s="186" t="s">
        <v>97</v>
      </c>
      <c r="C67" s="187" t="s">
        <v>98</v>
      </c>
      <c r="D67" s="188"/>
      <c r="E67" s="188"/>
      <c r="F67" s="194" t="s">
        <v>99</v>
      </c>
      <c r="G67" s="195"/>
      <c r="H67" s="195"/>
      <c r="I67" s="195">
        <f>'SO01 1 Pol'!G152</f>
        <v>0</v>
      </c>
      <c r="J67" s="192" t="str">
        <f>IF(I68=0,"",I67/I68*100)</f>
        <v/>
      </c>
    </row>
    <row r="68" spans="1:10" ht="25.5" customHeight="1" x14ac:dyDescent="0.25">
      <c r="A68" s="182"/>
      <c r="B68" s="189" t="s">
        <v>1</v>
      </c>
      <c r="C68" s="190"/>
      <c r="D68" s="191"/>
      <c r="E68" s="191"/>
      <c r="F68" s="196"/>
      <c r="G68" s="197"/>
      <c r="H68" s="197"/>
      <c r="I68" s="197">
        <f>SUM(I50:I67)</f>
        <v>0</v>
      </c>
      <c r="J68" s="193">
        <f>SUM(J50:J67)</f>
        <v>0</v>
      </c>
    </row>
    <row r="69" spans="1:10" x14ac:dyDescent="0.25">
      <c r="F69" s="137"/>
      <c r="G69" s="137"/>
      <c r="H69" s="137"/>
      <c r="I69" s="137"/>
      <c r="J69" s="138"/>
    </row>
    <row r="70" spans="1:10" x14ac:dyDescent="0.25">
      <c r="F70" s="137"/>
      <c r="G70" s="137"/>
      <c r="H70" s="137"/>
      <c r="I70" s="137"/>
      <c r="J70" s="138"/>
    </row>
    <row r="71" spans="1:10" x14ac:dyDescent="0.25">
      <c r="F71" s="137"/>
      <c r="G71" s="137"/>
      <c r="H71" s="137"/>
      <c r="I71" s="137"/>
      <c r="J71" s="138"/>
    </row>
  </sheetData>
  <sheetProtection algorithmName="SHA-512" hashValue="SlDAkieuQdk+gxVDfdZhzsv0FxcHs50hspd4po7gVNBjCmLYqvdzQXxt1TXW+n9GBOD8yhaxvCTEsO/AIIPNPQ==" saltValue="5EDp+hIhc2cy6vdJU6fN9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qPYpg12MO8Jjlx1yrp84eNYjpcEck/i5ZWmX1xJWU4UTvJis2bgvckQ7ZLNLtdMcj8dZ8ogQLRyTyHMgmJgVjw==" saltValue="/R7L4/TRfDsTMQg25uC/R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12126-A1F5-4CEC-8FA4-4719DA9726D9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R1" sqref="R1:S1048576"/>
    </sheetView>
  </sheetViews>
  <sheetFormatPr defaultRowHeight="13.2" outlineLevelRow="1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hidden="1" customWidth="1"/>
    <col min="19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9" t="s">
        <v>102</v>
      </c>
      <c r="B1" s="199"/>
      <c r="C1" s="199"/>
      <c r="D1" s="199"/>
      <c r="E1" s="199"/>
      <c r="F1" s="199"/>
      <c r="G1" s="199"/>
      <c r="AG1" t="s">
        <v>103</v>
      </c>
    </row>
    <row r="2" spans="1:60" ht="25.05" customHeight="1" x14ac:dyDescent="0.25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104</v>
      </c>
    </row>
    <row r="3" spans="1:60" ht="25.05" customHeight="1" x14ac:dyDescent="0.25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104</v>
      </c>
      <c r="AG3" t="s">
        <v>105</v>
      </c>
    </row>
    <row r="4" spans="1:60" ht="25.05" customHeight="1" x14ac:dyDescent="0.25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106</v>
      </c>
    </row>
    <row r="5" spans="1:60" x14ac:dyDescent="0.25">
      <c r="D5" s="10"/>
    </row>
    <row r="6" spans="1:60" ht="39.6" x14ac:dyDescent="0.25">
      <c r="A6" s="210" t="s">
        <v>107</v>
      </c>
      <c r="B6" s="212" t="s">
        <v>108</v>
      </c>
      <c r="C6" s="212" t="s">
        <v>109</v>
      </c>
      <c r="D6" s="211" t="s">
        <v>110</v>
      </c>
      <c r="E6" s="210" t="s">
        <v>111</v>
      </c>
      <c r="F6" s="209" t="s">
        <v>112</v>
      </c>
      <c r="G6" s="210" t="s">
        <v>29</v>
      </c>
      <c r="H6" s="213" t="s">
        <v>30</v>
      </c>
      <c r="I6" s="213" t="s">
        <v>113</v>
      </c>
      <c r="J6" s="213" t="s">
        <v>31</v>
      </c>
      <c r="K6" s="213" t="s">
        <v>114</v>
      </c>
      <c r="L6" s="213" t="s">
        <v>115</v>
      </c>
      <c r="M6" s="213" t="s">
        <v>116</v>
      </c>
      <c r="N6" s="213" t="s">
        <v>117</v>
      </c>
      <c r="O6" s="213" t="s">
        <v>118</v>
      </c>
      <c r="P6" s="213" t="s">
        <v>119</v>
      </c>
      <c r="Q6" s="213" t="s">
        <v>120</v>
      </c>
      <c r="R6" s="213" t="s">
        <v>121</v>
      </c>
      <c r="S6" s="213" t="s">
        <v>122</v>
      </c>
      <c r="T6" s="213" t="s">
        <v>123</v>
      </c>
      <c r="U6" s="213" t="s">
        <v>124</v>
      </c>
      <c r="V6" s="213" t="s">
        <v>125</v>
      </c>
      <c r="W6" s="213" t="s">
        <v>126</v>
      </c>
      <c r="X6" s="213" t="s">
        <v>127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5">
      <c r="A8" s="227" t="s">
        <v>128</v>
      </c>
      <c r="B8" s="228" t="s">
        <v>63</v>
      </c>
      <c r="C8" s="254" t="s">
        <v>64</v>
      </c>
      <c r="D8" s="229"/>
      <c r="E8" s="230"/>
      <c r="F8" s="231"/>
      <c r="G8" s="231">
        <f>SUMIF(AG9:AG12,"&lt;&gt;NOR",G9:G12)</f>
        <v>0</v>
      </c>
      <c r="H8" s="231"/>
      <c r="I8" s="231">
        <f>SUM(I9:I12)</f>
        <v>0</v>
      </c>
      <c r="J8" s="231"/>
      <c r="K8" s="231">
        <f>SUM(K9:K12)</f>
        <v>0</v>
      </c>
      <c r="L8" s="231"/>
      <c r="M8" s="231">
        <f>SUM(M9:M12)</f>
        <v>0</v>
      </c>
      <c r="N8" s="231"/>
      <c r="O8" s="231">
        <f>SUM(O9:O12)</f>
        <v>0.17</v>
      </c>
      <c r="P8" s="231"/>
      <c r="Q8" s="231">
        <f>SUM(Q9:Q12)</f>
        <v>0</v>
      </c>
      <c r="R8" s="231"/>
      <c r="S8" s="231"/>
      <c r="T8" s="232"/>
      <c r="U8" s="226"/>
      <c r="V8" s="226">
        <f>SUM(V9:V12)</f>
        <v>1.52</v>
      </c>
      <c r="W8" s="226"/>
      <c r="X8" s="226"/>
      <c r="AG8" t="s">
        <v>129</v>
      </c>
    </row>
    <row r="9" spans="1:60" outlineLevel="1" x14ac:dyDescent="0.25">
      <c r="A9" s="233">
        <v>1</v>
      </c>
      <c r="B9" s="234" t="s">
        <v>130</v>
      </c>
      <c r="C9" s="255" t="s">
        <v>131</v>
      </c>
      <c r="D9" s="235" t="s">
        <v>132</v>
      </c>
      <c r="E9" s="236">
        <v>1.61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8">
        <v>4.6460000000000001E-2</v>
      </c>
      <c r="O9" s="238">
        <f>ROUND(E9*N9,2)</f>
        <v>7.0000000000000007E-2</v>
      </c>
      <c r="P9" s="238">
        <v>0</v>
      </c>
      <c r="Q9" s="238">
        <f>ROUND(E9*P9,2)</f>
        <v>0</v>
      </c>
      <c r="R9" s="238" t="s">
        <v>133</v>
      </c>
      <c r="S9" s="238" t="s">
        <v>134</v>
      </c>
      <c r="T9" s="239" t="s">
        <v>135</v>
      </c>
      <c r="U9" s="224">
        <v>0.51744999999999997</v>
      </c>
      <c r="V9" s="224">
        <f>ROUND(E9*U9,2)</f>
        <v>0.83</v>
      </c>
      <c r="W9" s="224"/>
      <c r="X9" s="224" t="s">
        <v>136</v>
      </c>
      <c r="Y9" s="214"/>
      <c r="Z9" s="214"/>
      <c r="AA9" s="214"/>
      <c r="AB9" s="214"/>
      <c r="AC9" s="214"/>
      <c r="AD9" s="214"/>
      <c r="AE9" s="214"/>
      <c r="AF9" s="214"/>
      <c r="AG9" s="214" t="s">
        <v>137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5">
      <c r="A10" s="221"/>
      <c r="B10" s="222"/>
      <c r="C10" s="256" t="s">
        <v>138</v>
      </c>
      <c r="D10" s="240"/>
      <c r="E10" s="240"/>
      <c r="F10" s="240"/>
      <c r="G10" s="24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139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33">
        <v>2</v>
      </c>
      <c r="B11" s="234" t="s">
        <v>140</v>
      </c>
      <c r="C11" s="255" t="s">
        <v>141</v>
      </c>
      <c r="D11" s="235" t="s">
        <v>132</v>
      </c>
      <c r="E11" s="236">
        <v>1.3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15</v>
      </c>
      <c r="M11" s="238">
        <f>G11*(1+L11/100)</f>
        <v>0</v>
      </c>
      <c r="N11" s="238">
        <v>7.4709999999999999E-2</v>
      </c>
      <c r="O11" s="238">
        <f>ROUND(E11*N11,2)</f>
        <v>0.1</v>
      </c>
      <c r="P11" s="238">
        <v>0</v>
      </c>
      <c r="Q11" s="238">
        <f>ROUND(E11*P11,2)</f>
        <v>0</v>
      </c>
      <c r="R11" s="238" t="s">
        <v>133</v>
      </c>
      <c r="S11" s="238" t="s">
        <v>134</v>
      </c>
      <c r="T11" s="239" t="s">
        <v>142</v>
      </c>
      <c r="U11" s="224">
        <v>0.52915000000000001</v>
      </c>
      <c r="V11" s="224">
        <f>ROUND(E11*U11,2)</f>
        <v>0.69</v>
      </c>
      <c r="W11" s="224"/>
      <c r="X11" s="224" t="s">
        <v>136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137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5">
      <c r="A12" s="221"/>
      <c r="B12" s="222"/>
      <c r="C12" s="256" t="s">
        <v>138</v>
      </c>
      <c r="D12" s="240"/>
      <c r="E12" s="240"/>
      <c r="F12" s="240"/>
      <c r="G12" s="240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4"/>
      <c r="Z12" s="214"/>
      <c r="AA12" s="214"/>
      <c r="AB12" s="214"/>
      <c r="AC12" s="214"/>
      <c r="AD12" s="214"/>
      <c r="AE12" s="214"/>
      <c r="AF12" s="214"/>
      <c r="AG12" s="214" t="s">
        <v>139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x14ac:dyDescent="0.25">
      <c r="A13" s="227" t="s">
        <v>128</v>
      </c>
      <c r="B13" s="228" t="s">
        <v>65</v>
      </c>
      <c r="C13" s="254" t="s">
        <v>66</v>
      </c>
      <c r="D13" s="229"/>
      <c r="E13" s="230"/>
      <c r="F13" s="231"/>
      <c r="G13" s="231">
        <f>SUMIF(AG14:AG26,"&lt;&gt;NOR",G14:G26)</f>
        <v>0</v>
      </c>
      <c r="H13" s="231"/>
      <c r="I13" s="231">
        <f>SUM(I14:I26)</f>
        <v>0</v>
      </c>
      <c r="J13" s="231"/>
      <c r="K13" s="231">
        <f>SUM(K14:K26)</f>
        <v>0</v>
      </c>
      <c r="L13" s="231"/>
      <c r="M13" s="231">
        <f>SUM(M14:M26)</f>
        <v>0</v>
      </c>
      <c r="N13" s="231"/>
      <c r="O13" s="231">
        <f>SUM(O14:O26)</f>
        <v>2.48</v>
      </c>
      <c r="P13" s="231"/>
      <c r="Q13" s="231">
        <f>SUM(Q14:Q26)</f>
        <v>0</v>
      </c>
      <c r="R13" s="231"/>
      <c r="S13" s="231"/>
      <c r="T13" s="232"/>
      <c r="U13" s="226"/>
      <c r="V13" s="226">
        <f>SUM(V14:V26)</f>
        <v>156.51999999999998</v>
      </c>
      <c r="W13" s="226"/>
      <c r="X13" s="226"/>
      <c r="AG13" t="s">
        <v>129</v>
      </c>
    </row>
    <row r="14" spans="1:60" outlineLevel="1" x14ac:dyDescent="0.25">
      <c r="A14" s="233">
        <v>3</v>
      </c>
      <c r="B14" s="234" t="s">
        <v>143</v>
      </c>
      <c r="C14" s="255" t="s">
        <v>144</v>
      </c>
      <c r="D14" s="235" t="s">
        <v>132</v>
      </c>
      <c r="E14" s="236">
        <v>216.52959999999999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15</v>
      </c>
      <c r="M14" s="238">
        <f>G14*(1+L14/100)</f>
        <v>0</v>
      </c>
      <c r="N14" s="238">
        <v>3.6999999999999999E-4</v>
      </c>
      <c r="O14" s="238">
        <f>ROUND(E14*N14,2)</f>
        <v>0.08</v>
      </c>
      <c r="P14" s="238">
        <v>0</v>
      </c>
      <c r="Q14" s="238">
        <f>ROUND(E14*P14,2)</f>
        <v>0</v>
      </c>
      <c r="R14" s="238" t="s">
        <v>133</v>
      </c>
      <c r="S14" s="238" t="s">
        <v>134</v>
      </c>
      <c r="T14" s="239" t="s">
        <v>145</v>
      </c>
      <c r="U14" s="224">
        <v>7.0000000000000007E-2</v>
      </c>
      <c r="V14" s="224">
        <f>ROUND(E14*U14,2)</f>
        <v>15.16</v>
      </c>
      <c r="W14" s="224"/>
      <c r="X14" s="224" t="s">
        <v>136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137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5">
      <c r="A15" s="221"/>
      <c r="B15" s="222"/>
      <c r="C15" s="256" t="s">
        <v>146</v>
      </c>
      <c r="D15" s="240"/>
      <c r="E15" s="240"/>
      <c r="F15" s="240"/>
      <c r="G15" s="240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4"/>
      <c r="Z15" s="214"/>
      <c r="AA15" s="214"/>
      <c r="AB15" s="214"/>
      <c r="AC15" s="214"/>
      <c r="AD15" s="214"/>
      <c r="AE15" s="214"/>
      <c r="AF15" s="214"/>
      <c r="AG15" s="214" t="s">
        <v>139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5">
      <c r="A16" s="233">
        <v>4</v>
      </c>
      <c r="B16" s="234" t="s">
        <v>147</v>
      </c>
      <c r="C16" s="255" t="s">
        <v>148</v>
      </c>
      <c r="D16" s="235" t="s">
        <v>132</v>
      </c>
      <c r="E16" s="236">
        <v>29.469000000000001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15</v>
      </c>
      <c r="M16" s="238">
        <f>G16*(1+L16/100)</f>
        <v>0</v>
      </c>
      <c r="N16" s="238">
        <v>4.0000000000000003E-5</v>
      </c>
      <c r="O16" s="238">
        <f>ROUND(E16*N16,2)</f>
        <v>0</v>
      </c>
      <c r="P16" s="238">
        <v>0</v>
      </c>
      <c r="Q16" s="238">
        <f>ROUND(E16*P16,2)</f>
        <v>0</v>
      </c>
      <c r="R16" s="238" t="s">
        <v>133</v>
      </c>
      <c r="S16" s="238" t="s">
        <v>134</v>
      </c>
      <c r="T16" s="239" t="s">
        <v>145</v>
      </c>
      <c r="U16" s="224">
        <v>7.8E-2</v>
      </c>
      <c r="V16" s="224">
        <f>ROUND(E16*U16,2)</f>
        <v>2.2999999999999998</v>
      </c>
      <c r="W16" s="224"/>
      <c r="X16" s="224" t="s">
        <v>136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137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1" outlineLevel="1" x14ac:dyDescent="0.25">
      <c r="A17" s="221"/>
      <c r="B17" s="222"/>
      <c r="C17" s="256" t="s">
        <v>149</v>
      </c>
      <c r="D17" s="240"/>
      <c r="E17" s="240"/>
      <c r="F17" s="240"/>
      <c r="G17" s="240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4"/>
      <c r="Z17" s="214"/>
      <c r="AA17" s="214"/>
      <c r="AB17" s="214"/>
      <c r="AC17" s="214"/>
      <c r="AD17" s="214"/>
      <c r="AE17" s="214"/>
      <c r="AF17" s="214"/>
      <c r="AG17" s="214" t="s">
        <v>139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1" t="str">
        <f>C17</f>
        <v>které se zřizují před úpravami povrchu, a obalení osazených dveřních zárubní před znečištěním při úpravách povrchu nástřikem plastických maltovin včetně pozdějšího odkrytí,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5">
      <c r="A18" s="233">
        <v>5</v>
      </c>
      <c r="B18" s="234" t="s">
        <v>150</v>
      </c>
      <c r="C18" s="255" t="s">
        <v>151</v>
      </c>
      <c r="D18" s="235" t="s">
        <v>132</v>
      </c>
      <c r="E18" s="236">
        <v>54.47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15</v>
      </c>
      <c r="M18" s="238">
        <f>G18*(1+L18/100)</f>
        <v>0</v>
      </c>
      <c r="N18" s="238">
        <v>7.6800000000000002E-3</v>
      </c>
      <c r="O18" s="238">
        <f>ROUND(E18*N18,2)</f>
        <v>0.42</v>
      </c>
      <c r="P18" s="238">
        <v>0</v>
      </c>
      <c r="Q18" s="238">
        <f>ROUND(E18*P18,2)</f>
        <v>0</v>
      </c>
      <c r="R18" s="238" t="s">
        <v>133</v>
      </c>
      <c r="S18" s="238" t="s">
        <v>134</v>
      </c>
      <c r="T18" s="239" t="s">
        <v>145</v>
      </c>
      <c r="U18" s="224">
        <v>0.38100000000000001</v>
      </c>
      <c r="V18" s="224">
        <f>ROUND(E18*U18,2)</f>
        <v>20.75</v>
      </c>
      <c r="W18" s="224"/>
      <c r="X18" s="224" t="s">
        <v>136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137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1" outlineLevel="1" x14ac:dyDescent="0.25">
      <c r="A19" s="221"/>
      <c r="B19" s="222"/>
      <c r="C19" s="256" t="s">
        <v>152</v>
      </c>
      <c r="D19" s="240"/>
      <c r="E19" s="240"/>
      <c r="F19" s="240"/>
      <c r="G19" s="240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4"/>
      <c r="Z19" s="214"/>
      <c r="AA19" s="214"/>
      <c r="AB19" s="214"/>
      <c r="AC19" s="214"/>
      <c r="AD19" s="214"/>
      <c r="AE19" s="214"/>
      <c r="AF19" s="214"/>
      <c r="AG19" s="214" t="s">
        <v>139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41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214"/>
      <c r="BC19" s="214"/>
      <c r="BD19" s="214"/>
      <c r="BE19" s="214"/>
      <c r="BF19" s="214"/>
      <c r="BG19" s="214"/>
      <c r="BH19" s="214"/>
    </row>
    <row r="20" spans="1:60" outlineLevel="1" x14ac:dyDescent="0.25">
      <c r="A20" s="242">
        <v>6</v>
      </c>
      <c r="B20" s="243" t="s">
        <v>153</v>
      </c>
      <c r="C20" s="257" t="s">
        <v>154</v>
      </c>
      <c r="D20" s="244" t="s">
        <v>132</v>
      </c>
      <c r="E20" s="245">
        <v>54.47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15</v>
      </c>
      <c r="M20" s="247">
        <f>G20*(1+L20/100)</f>
        <v>0</v>
      </c>
      <c r="N20" s="247">
        <v>3.4000000000000002E-4</v>
      </c>
      <c r="O20" s="247">
        <f>ROUND(E20*N20,2)</f>
        <v>0.02</v>
      </c>
      <c r="P20" s="247">
        <v>0</v>
      </c>
      <c r="Q20" s="247">
        <f>ROUND(E20*P20,2)</f>
        <v>0</v>
      </c>
      <c r="R20" s="247" t="s">
        <v>133</v>
      </c>
      <c r="S20" s="247" t="s">
        <v>134</v>
      </c>
      <c r="T20" s="248" t="s">
        <v>145</v>
      </c>
      <c r="U20" s="224">
        <v>0.33</v>
      </c>
      <c r="V20" s="224">
        <f>ROUND(E20*U20,2)</f>
        <v>17.98</v>
      </c>
      <c r="W20" s="224"/>
      <c r="X20" s="224" t="s">
        <v>136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137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42">
        <v>7</v>
      </c>
      <c r="B21" s="243" t="s">
        <v>155</v>
      </c>
      <c r="C21" s="257" t="s">
        <v>156</v>
      </c>
      <c r="D21" s="244" t="s">
        <v>132</v>
      </c>
      <c r="E21" s="245">
        <v>7.95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15</v>
      </c>
      <c r="M21" s="247">
        <f>G21*(1+L21/100)</f>
        <v>0</v>
      </c>
      <c r="N21" s="247">
        <v>3.9210000000000002E-2</v>
      </c>
      <c r="O21" s="247">
        <f>ROUND(E21*N21,2)</f>
        <v>0.31</v>
      </c>
      <c r="P21" s="247">
        <v>0</v>
      </c>
      <c r="Q21" s="247">
        <f>ROUND(E21*P21,2)</f>
        <v>0</v>
      </c>
      <c r="R21" s="247" t="s">
        <v>133</v>
      </c>
      <c r="S21" s="247" t="s">
        <v>134</v>
      </c>
      <c r="T21" s="248" t="s">
        <v>157</v>
      </c>
      <c r="U21" s="224">
        <v>0.39600000000000002</v>
      </c>
      <c r="V21" s="224">
        <f>ROUND(E21*U21,2)</f>
        <v>3.15</v>
      </c>
      <c r="W21" s="224"/>
      <c r="X21" s="224" t="s">
        <v>136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137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0.399999999999999" outlineLevel="1" x14ac:dyDescent="0.25">
      <c r="A22" s="242">
        <v>8</v>
      </c>
      <c r="B22" s="243" t="s">
        <v>158</v>
      </c>
      <c r="C22" s="257" t="s">
        <v>159</v>
      </c>
      <c r="D22" s="244" t="s">
        <v>132</v>
      </c>
      <c r="E22" s="245">
        <v>162.05959999999999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15</v>
      </c>
      <c r="M22" s="247">
        <f>G22*(1+L22/100)</f>
        <v>0</v>
      </c>
      <c r="N22" s="247">
        <v>5.3400000000000001E-3</v>
      </c>
      <c r="O22" s="247">
        <f>ROUND(E22*N22,2)</f>
        <v>0.87</v>
      </c>
      <c r="P22" s="247">
        <v>0</v>
      </c>
      <c r="Q22" s="247">
        <f>ROUND(E22*P22,2)</f>
        <v>0</v>
      </c>
      <c r="R22" s="247" t="s">
        <v>160</v>
      </c>
      <c r="S22" s="247" t="s">
        <v>134</v>
      </c>
      <c r="T22" s="248" t="s">
        <v>161</v>
      </c>
      <c r="U22" s="224">
        <v>0.10854999999999999</v>
      </c>
      <c r="V22" s="224">
        <f>ROUND(E22*U22,2)</f>
        <v>17.59</v>
      </c>
      <c r="W22" s="224"/>
      <c r="X22" s="224" t="s">
        <v>136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137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5">
      <c r="A23" s="233">
        <v>9</v>
      </c>
      <c r="B23" s="234" t="s">
        <v>162</v>
      </c>
      <c r="C23" s="255" t="s">
        <v>163</v>
      </c>
      <c r="D23" s="235" t="s">
        <v>132</v>
      </c>
      <c r="E23" s="236">
        <v>162.05959999999999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15</v>
      </c>
      <c r="M23" s="238">
        <f>G23*(1+L23/100)</f>
        <v>0</v>
      </c>
      <c r="N23" s="238">
        <v>4.4600000000000004E-3</v>
      </c>
      <c r="O23" s="238">
        <f>ROUND(E23*N23,2)</f>
        <v>0.72</v>
      </c>
      <c r="P23" s="238">
        <v>0</v>
      </c>
      <c r="Q23" s="238">
        <f>ROUND(E23*P23,2)</f>
        <v>0</v>
      </c>
      <c r="R23" s="238" t="s">
        <v>133</v>
      </c>
      <c r="S23" s="238" t="s">
        <v>134</v>
      </c>
      <c r="T23" s="239" t="s">
        <v>145</v>
      </c>
      <c r="U23" s="224">
        <v>0.25115999999999999</v>
      </c>
      <c r="V23" s="224">
        <f>ROUND(E23*U23,2)</f>
        <v>40.700000000000003</v>
      </c>
      <c r="W23" s="224"/>
      <c r="X23" s="224" t="s">
        <v>136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5">
      <c r="A24" s="221"/>
      <c r="B24" s="222"/>
      <c r="C24" s="256" t="s">
        <v>164</v>
      </c>
      <c r="D24" s="240"/>
      <c r="E24" s="240"/>
      <c r="F24" s="240"/>
      <c r="G24" s="240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4"/>
      <c r="Z24" s="214"/>
      <c r="AA24" s="214"/>
      <c r="AB24" s="214"/>
      <c r="AC24" s="214"/>
      <c r="AD24" s="214"/>
      <c r="AE24" s="214"/>
      <c r="AF24" s="214"/>
      <c r="AG24" s="214" t="s">
        <v>139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41" t="str">
        <f>C24</f>
        <v>na rovném povrchu vnitřních stěn, pilířů, svislých panelových konstrukcí, s nejnutnějším obroušením podkladu (pemzou apod.) a oprášením,</v>
      </c>
      <c r="BB24" s="214"/>
      <c r="BC24" s="214"/>
      <c r="BD24" s="214"/>
      <c r="BE24" s="214"/>
      <c r="BF24" s="214"/>
      <c r="BG24" s="214"/>
      <c r="BH24" s="214"/>
    </row>
    <row r="25" spans="1:60" outlineLevel="1" x14ac:dyDescent="0.25">
      <c r="A25" s="233">
        <v>10</v>
      </c>
      <c r="B25" s="234" t="s">
        <v>165</v>
      </c>
      <c r="C25" s="255" t="s">
        <v>166</v>
      </c>
      <c r="D25" s="235" t="s">
        <v>132</v>
      </c>
      <c r="E25" s="236">
        <v>162.05959999999999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15</v>
      </c>
      <c r="M25" s="238">
        <f>G25*(1+L25/100)</f>
        <v>0</v>
      </c>
      <c r="N25" s="238">
        <v>3.4000000000000002E-4</v>
      </c>
      <c r="O25" s="238">
        <f>ROUND(E25*N25,2)</f>
        <v>0.06</v>
      </c>
      <c r="P25" s="238">
        <v>0</v>
      </c>
      <c r="Q25" s="238">
        <f>ROUND(E25*P25,2)</f>
        <v>0</v>
      </c>
      <c r="R25" s="238" t="s">
        <v>133</v>
      </c>
      <c r="S25" s="238" t="s">
        <v>134</v>
      </c>
      <c r="T25" s="239" t="s">
        <v>145</v>
      </c>
      <c r="U25" s="224">
        <v>0.24</v>
      </c>
      <c r="V25" s="224">
        <f>ROUND(E25*U25,2)</f>
        <v>38.89</v>
      </c>
      <c r="W25" s="224"/>
      <c r="X25" s="224" t="s">
        <v>136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137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5">
      <c r="A26" s="221"/>
      <c r="B26" s="222"/>
      <c r="C26" s="256" t="s">
        <v>167</v>
      </c>
      <c r="D26" s="240"/>
      <c r="E26" s="240"/>
      <c r="F26" s="240"/>
      <c r="G26" s="240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139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5">
      <c r="A27" s="227" t="s">
        <v>128</v>
      </c>
      <c r="B27" s="228" t="s">
        <v>67</v>
      </c>
      <c r="C27" s="254" t="s">
        <v>68</v>
      </c>
      <c r="D27" s="229"/>
      <c r="E27" s="230"/>
      <c r="F27" s="231"/>
      <c r="G27" s="231">
        <f>SUMIF(AG28:AG30,"&lt;&gt;NOR",G28:G30)</f>
        <v>0</v>
      </c>
      <c r="H27" s="231"/>
      <c r="I27" s="231">
        <f>SUM(I28:I30)</f>
        <v>0</v>
      </c>
      <c r="J27" s="231"/>
      <c r="K27" s="231">
        <f>SUM(K28:K30)</f>
        <v>0</v>
      </c>
      <c r="L27" s="231"/>
      <c r="M27" s="231">
        <f>SUM(M28:M30)</f>
        <v>0</v>
      </c>
      <c r="N27" s="231"/>
      <c r="O27" s="231">
        <f>SUM(O28:O30)</f>
        <v>0.97</v>
      </c>
      <c r="P27" s="231"/>
      <c r="Q27" s="231">
        <f>SUM(Q28:Q30)</f>
        <v>0</v>
      </c>
      <c r="R27" s="231"/>
      <c r="S27" s="231"/>
      <c r="T27" s="232"/>
      <c r="U27" s="226"/>
      <c r="V27" s="226">
        <f>SUM(V28:V30)</f>
        <v>16.23</v>
      </c>
      <c r="W27" s="226"/>
      <c r="X27" s="226"/>
      <c r="AG27" t="s">
        <v>129</v>
      </c>
    </row>
    <row r="28" spans="1:60" ht="20.399999999999999" outlineLevel="1" x14ac:dyDescent="0.25">
      <c r="A28" s="233">
        <v>11</v>
      </c>
      <c r="B28" s="234" t="s">
        <v>168</v>
      </c>
      <c r="C28" s="255" t="s">
        <v>169</v>
      </c>
      <c r="D28" s="235" t="s">
        <v>132</v>
      </c>
      <c r="E28" s="236">
        <v>54.47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15</v>
      </c>
      <c r="M28" s="238">
        <f>G28*(1+L28/100)</f>
        <v>0</v>
      </c>
      <c r="N28" s="238">
        <v>1.7850000000000001E-2</v>
      </c>
      <c r="O28" s="238">
        <f>ROUND(E28*N28,2)</f>
        <v>0.97</v>
      </c>
      <c r="P28" s="238">
        <v>0</v>
      </c>
      <c r="Q28" s="238">
        <f>ROUND(E28*P28,2)</f>
        <v>0</v>
      </c>
      <c r="R28" s="238" t="s">
        <v>133</v>
      </c>
      <c r="S28" s="238" t="s">
        <v>134</v>
      </c>
      <c r="T28" s="239" t="s">
        <v>157</v>
      </c>
      <c r="U28" s="224">
        <v>0.28199999999999997</v>
      </c>
      <c r="V28" s="224">
        <f>ROUND(E28*U28,2)</f>
        <v>15.36</v>
      </c>
      <c r="W28" s="224"/>
      <c r="X28" s="224" t="s">
        <v>136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137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5">
      <c r="A29" s="221"/>
      <c r="B29" s="222"/>
      <c r="C29" s="256" t="s">
        <v>170</v>
      </c>
      <c r="D29" s="240"/>
      <c r="E29" s="240"/>
      <c r="F29" s="240"/>
      <c r="G29" s="240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4"/>
      <c r="Z29" s="214"/>
      <c r="AA29" s="214"/>
      <c r="AB29" s="214"/>
      <c r="AC29" s="214"/>
      <c r="AD29" s="214"/>
      <c r="AE29" s="214"/>
      <c r="AF29" s="214"/>
      <c r="AG29" s="214" t="s">
        <v>139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5">
      <c r="A30" s="242">
        <v>12</v>
      </c>
      <c r="B30" s="243" t="s">
        <v>171</v>
      </c>
      <c r="C30" s="257" t="s">
        <v>172</v>
      </c>
      <c r="D30" s="244" t="s">
        <v>132</v>
      </c>
      <c r="E30" s="245">
        <v>54.47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15</v>
      </c>
      <c r="M30" s="247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7" t="s">
        <v>173</v>
      </c>
      <c r="S30" s="247" t="s">
        <v>134</v>
      </c>
      <c r="T30" s="248" t="s">
        <v>157</v>
      </c>
      <c r="U30" s="224">
        <v>1.6E-2</v>
      </c>
      <c r="V30" s="224">
        <f>ROUND(E30*U30,2)</f>
        <v>0.87</v>
      </c>
      <c r="W30" s="224"/>
      <c r="X30" s="224" t="s">
        <v>136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137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x14ac:dyDescent="0.25">
      <c r="A31" s="227" t="s">
        <v>128</v>
      </c>
      <c r="B31" s="228" t="s">
        <v>69</v>
      </c>
      <c r="C31" s="254" t="s">
        <v>70</v>
      </c>
      <c r="D31" s="229"/>
      <c r="E31" s="230"/>
      <c r="F31" s="231"/>
      <c r="G31" s="231">
        <f>SUMIF(AG32:AG34,"&lt;&gt;NOR",G32:G34)</f>
        <v>0</v>
      </c>
      <c r="H31" s="231"/>
      <c r="I31" s="231">
        <f>SUM(I32:I34)</f>
        <v>0</v>
      </c>
      <c r="J31" s="231"/>
      <c r="K31" s="231">
        <f>SUM(K32:K34)</f>
        <v>0</v>
      </c>
      <c r="L31" s="231"/>
      <c r="M31" s="231">
        <f>SUM(M32:M34)</f>
        <v>0</v>
      </c>
      <c r="N31" s="231"/>
      <c r="O31" s="231">
        <f>SUM(O32:O34)</f>
        <v>0.06</v>
      </c>
      <c r="P31" s="231"/>
      <c r="Q31" s="231">
        <f>SUM(Q32:Q34)</f>
        <v>0</v>
      </c>
      <c r="R31" s="231"/>
      <c r="S31" s="231"/>
      <c r="T31" s="232"/>
      <c r="U31" s="226"/>
      <c r="V31" s="226">
        <f>SUM(V32:V34)</f>
        <v>1.86</v>
      </c>
      <c r="W31" s="226"/>
      <c r="X31" s="226"/>
      <c r="AG31" t="s">
        <v>129</v>
      </c>
    </row>
    <row r="32" spans="1:60" ht="40.799999999999997" outlineLevel="1" x14ac:dyDescent="0.25">
      <c r="A32" s="242">
        <v>13</v>
      </c>
      <c r="B32" s="243" t="s">
        <v>174</v>
      </c>
      <c r="C32" s="257" t="s">
        <v>175</v>
      </c>
      <c r="D32" s="244" t="s">
        <v>176</v>
      </c>
      <c r="E32" s="245">
        <v>1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15</v>
      </c>
      <c r="M32" s="247">
        <f>G32*(1+L32/100)</f>
        <v>0</v>
      </c>
      <c r="N32" s="247">
        <v>1.8970000000000001E-2</v>
      </c>
      <c r="O32" s="247">
        <f>ROUND(E32*N32,2)</f>
        <v>0.02</v>
      </c>
      <c r="P32" s="247">
        <v>0</v>
      </c>
      <c r="Q32" s="247">
        <f>ROUND(E32*P32,2)</f>
        <v>0</v>
      </c>
      <c r="R32" s="247" t="s">
        <v>133</v>
      </c>
      <c r="S32" s="247" t="s">
        <v>134</v>
      </c>
      <c r="T32" s="248" t="s">
        <v>157</v>
      </c>
      <c r="U32" s="224">
        <v>1.86</v>
      </c>
      <c r="V32" s="224">
        <f>ROUND(E32*U32,2)</f>
        <v>1.86</v>
      </c>
      <c r="W32" s="224"/>
      <c r="X32" s="224" t="s">
        <v>136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137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0.399999999999999" outlineLevel="1" x14ac:dyDescent="0.25">
      <c r="A33" s="242">
        <v>14</v>
      </c>
      <c r="B33" s="243" t="s">
        <v>177</v>
      </c>
      <c r="C33" s="257" t="s">
        <v>178</v>
      </c>
      <c r="D33" s="244" t="s">
        <v>176</v>
      </c>
      <c r="E33" s="245">
        <v>1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15</v>
      </c>
      <c r="M33" s="247">
        <f>G33*(1+L33/100)</f>
        <v>0</v>
      </c>
      <c r="N33" s="247">
        <v>1.11E-2</v>
      </c>
      <c r="O33" s="247">
        <f>ROUND(E33*N33,2)</f>
        <v>0.01</v>
      </c>
      <c r="P33" s="247">
        <v>0</v>
      </c>
      <c r="Q33" s="247">
        <f>ROUND(E33*P33,2)</f>
        <v>0</v>
      </c>
      <c r="R33" s="247" t="s">
        <v>179</v>
      </c>
      <c r="S33" s="247" t="s">
        <v>134</v>
      </c>
      <c r="T33" s="248" t="s">
        <v>135</v>
      </c>
      <c r="U33" s="224">
        <v>0</v>
      </c>
      <c r="V33" s="224">
        <f>ROUND(E33*U33,2)</f>
        <v>0</v>
      </c>
      <c r="W33" s="224"/>
      <c r="X33" s="224" t="s">
        <v>180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181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0.399999999999999" outlineLevel="1" x14ac:dyDescent="0.25">
      <c r="A34" s="242">
        <v>15</v>
      </c>
      <c r="B34" s="243" t="s">
        <v>182</v>
      </c>
      <c r="C34" s="257" t="s">
        <v>183</v>
      </c>
      <c r="D34" s="244" t="s">
        <v>176</v>
      </c>
      <c r="E34" s="245">
        <v>1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15</v>
      </c>
      <c r="M34" s="247">
        <f>G34*(1+L34/100)</f>
        <v>0</v>
      </c>
      <c r="N34" s="247">
        <v>2.5000000000000001E-2</v>
      </c>
      <c r="O34" s="247">
        <f>ROUND(E34*N34,2)</f>
        <v>0.03</v>
      </c>
      <c r="P34" s="247">
        <v>0</v>
      </c>
      <c r="Q34" s="247">
        <f>ROUND(E34*P34,2)</f>
        <v>0</v>
      </c>
      <c r="R34" s="247" t="s">
        <v>179</v>
      </c>
      <c r="S34" s="247" t="s">
        <v>134</v>
      </c>
      <c r="T34" s="248" t="s">
        <v>135</v>
      </c>
      <c r="U34" s="224">
        <v>0</v>
      </c>
      <c r="V34" s="224">
        <f>ROUND(E34*U34,2)</f>
        <v>0</v>
      </c>
      <c r="W34" s="224"/>
      <c r="X34" s="224" t="s">
        <v>180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181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5">
      <c r="A35" s="227" t="s">
        <v>128</v>
      </c>
      <c r="B35" s="228" t="s">
        <v>71</v>
      </c>
      <c r="C35" s="254" t="s">
        <v>72</v>
      </c>
      <c r="D35" s="229"/>
      <c r="E35" s="230"/>
      <c r="F35" s="231"/>
      <c r="G35" s="231">
        <f>SUMIF(AG36:AG42,"&lt;&gt;NOR",G36:G42)</f>
        <v>0</v>
      </c>
      <c r="H35" s="231"/>
      <c r="I35" s="231">
        <f>SUM(I36:I42)</f>
        <v>0</v>
      </c>
      <c r="J35" s="231"/>
      <c r="K35" s="231">
        <f>SUM(K36:K42)</f>
        <v>0</v>
      </c>
      <c r="L35" s="231"/>
      <c r="M35" s="231">
        <f>SUM(M36:M42)</f>
        <v>0</v>
      </c>
      <c r="N35" s="231"/>
      <c r="O35" s="231">
        <f>SUM(O36:O42)</f>
        <v>0</v>
      </c>
      <c r="P35" s="231"/>
      <c r="Q35" s="231">
        <f>SUM(Q36:Q42)</f>
        <v>1.2000000000000002</v>
      </c>
      <c r="R35" s="231"/>
      <c r="S35" s="231"/>
      <c r="T35" s="232"/>
      <c r="U35" s="226"/>
      <c r="V35" s="226">
        <f>SUM(V36:V42)</f>
        <v>13.07</v>
      </c>
      <c r="W35" s="226"/>
      <c r="X35" s="226"/>
      <c r="AG35" t="s">
        <v>129</v>
      </c>
    </row>
    <row r="36" spans="1:60" outlineLevel="1" x14ac:dyDescent="0.25">
      <c r="A36" s="233">
        <v>16</v>
      </c>
      <c r="B36" s="234" t="s">
        <v>184</v>
      </c>
      <c r="C36" s="255" t="s">
        <v>185</v>
      </c>
      <c r="D36" s="235" t="s">
        <v>132</v>
      </c>
      <c r="E36" s="236">
        <v>3.27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15</v>
      </c>
      <c r="M36" s="238">
        <f>G36*(1+L36/100)</f>
        <v>0</v>
      </c>
      <c r="N36" s="238">
        <v>0</v>
      </c>
      <c r="O36" s="238">
        <f>ROUND(E36*N36,2)</f>
        <v>0</v>
      </c>
      <c r="P36" s="238">
        <v>0.02</v>
      </c>
      <c r="Q36" s="238">
        <f>ROUND(E36*P36,2)</f>
        <v>7.0000000000000007E-2</v>
      </c>
      <c r="R36" s="238" t="s">
        <v>186</v>
      </c>
      <c r="S36" s="238" t="s">
        <v>134</v>
      </c>
      <c r="T36" s="239" t="s">
        <v>135</v>
      </c>
      <c r="U36" s="224">
        <v>0.23</v>
      </c>
      <c r="V36" s="224">
        <f>ROUND(E36*U36,2)</f>
        <v>0.75</v>
      </c>
      <c r="W36" s="224"/>
      <c r="X36" s="224" t="s">
        <v>136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137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5">
      <c r="A37" s="221"/>
      <c r="B37" s="222"/>
      <c r="C37" s="256" t="s">
        <v>187</v>
      </c>
      <c r="D37" s="240"/>
      <c r="E37" s="240"/>
      <c r="F37" s="240"/>
      <c r="G37" s="240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4"/>
      <c r="Z37" s="214"/>
      <c r="AA37" s="214"/>
      <c r="AB37" s="214"/>
      <c r="AC37" s="214"/>
      <c r="AD37" s="214"/>
      <c r="AE37" s="214"/>
      <c r="AF37" s="214"/>
      <c r="AG37" s="214" t="s">
        <v>139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5">
      <c r="A38" s="233">
        <v>17</v>
      </c>
      <c r="B38" s="234" t="s">
        <v>188</v>
      </c>
      <c r="C38" s="255" t="s">
        <v>189</v>
      </c>
      <c r="D38" s="235" t="s">
        <v>176</v>
      </c>
      <c r="E38" s="236">
        <v>7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15</v>
      </c>
      <c r="M38" s="238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38" t="s">
        <v>186</v>
      </c>
      <c r="S38" s="238" t="s">
        <v>134</v>
      </c>
      <c r="T38" s="239" t="s">
        <v>145</v>
      </c>
      <c r="U38" s="224">
        <v>0.05</v>
      </c>
      <c r="V38" s="224">
        <f>ROUND(E38*U38,2)</f>
        <v>0.35</v>
      </c>
      <c r="W38" s="224"/>
      <c r="X38" s="224" t="s">
        <v>136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137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5">
      <c r="A39" s="221"/>
      <c r="B39" s="222"/>
      <c r="C39" s="256" t="s">
        <v>190</v>
      </c>
      <c r="D39" s="240"/>
      <c r="E39" s="240"/>
      <c r="F39" s="240"/>
      <c r="G39" s="240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4"/>
      <c r="Z39" s="214"/>
      <c r="AA39" s="214"/>
      <c r="AB39" s="214"/>
      <c r="AC39" s="214"/>
      <c r="AD39" s="214"/>
      <c r="AE39" s="214"/>
      <c r="AF39" s="214"/>
      <c r="AG39" s="214" t="s">
        <v>139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0.399999999999999" outlineLevel="1" x14ac:dyDescent="0.25">
      <c r="A40" s="242">
        <v>18</v>
      </c>
      <c r="B40" s="243" t="s">
        <v>191</v>
      </c>
      <c r="C40" s="257" t="s">
        <v>192</v>
      </c>
      <c r="D40" s="244" t="s">
        <v>132</v>
      </c>
      <c r="E40" s="245">
        <v>2.8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15</v>
      </c>
      <c r="M40" s="247">
        <f>G40*(1+L40/100)</f>
        <v>0</v>
      </c>
      <c r="N40" s="247">
        <v>1.17E-3</v>
      </c>
      <c r="O40" s="247">
        <f>ROUND(E40*N40,2)</f>
        <v>0</v>
      </c>
      <c r="P40" s="247">
        <v>7.5999999999999998E-2</v>
      </c>
      <c r="Q40" s="247">
        <f>ROUND(E40*P40,2)</f>
        <v>0.21</v>
      </c>
      <c r="R40" s="247" t="s">
        <v>186</v>
      </c>
      <c r="S40" s="247" t="s">
        <v>134</v>
      </c>
      <c r="T40" s="248" t="s">
        <v>145</v>
      </c>
      <c r="U40" s="224">
        <v>0.93899999999999995</v>
      </c>
      <c r="V40" s="224">
        <f>ROUND(E40*U40,2)</f>
        <v>2.63</v>
      </c>
      <c r="W40" s="224"/>
      <c r="X40" s="224" t="s">
        <v>136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137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0.399999999999999" outlineLevel="1" x14ac:dyDescent="0.25">
      <c r="A41" s="233">
        <v>19</v>
      </c>
      <c r="B41" s="234" t="s">
        <v>193</v>
      </c>
      <c r="C41" s="255" t="s">
        <v>194</v>
      </c>
      <c r="D41" s="235" t="s">
        <v>132</v>
      </c>
      <c r="E41" s="236">
        <v>13.54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15</v>
      </c>
      <c r="M41" s="238">
        <f>G41*(1+L41/100)</f>
        <v>0</v>
      </c>
      <c r="N41" s="238">
        <v>0</v>
      </c>
      <c r="O41" s="238">
        <f>ROUND(E41*N41,2)</f>
        <v>0</v>
      </c>
      <c r="P41" s="238">
        <v>6.8000000000000005E-2</v>
      </c>
      <c r="Q41" s="238">
        <f>ROUND(E41*P41,2)</f>
        <v>0.92</v>
      </c>
      <c r="R41" s="238" t="s">
        <v>186</v>
      </c>
      <c r="S41" s="238" t="s">
        <v>134</v>
      </c>
      <c r="T41" s="239" t="s">
        <v>145</v>
      </c>
      <c r="U41" s="224">
        <v>0.69</v>
      </c>
      <c r="V41" s="224">
        <f>ROUND(E41*U41,2)</f>
        <v>9.34</v>
      </c>
      <c r="W41" s="224"/>
      <c r="X41" s="224" t="s">
        <v>136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137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5">
      <c r="A42" s="221"/>
      <c r="B42" s="222"/>
      <c r="C42" s="256" t="s">
        <v>195</v>
      </c>
      <c r="D42" s="240"/>
      <c r="E42" s="240"/>
      <c r="F42" s="240"/>
      <c r="G42" s="240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4"/>
      <c r="Z42" s="214"/>
      <c r="AA42" s="214"/>
      <c r="AB42" s="214"/>
      <c r="AC42" s="214"/>
      <c r="AD42" s="214"/>
      <c r="AE42" s="214"/>
      <c r="AF42" s="214"/>
      <c r="AG42" s="214" t="s">
        <v>139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x14ac:dyDescent="0.25">
      <c r="A43" s="227" t="s">
        <v>128</v>
      </c>
      <c r="B43" s="228" t="s">
        <v>73</v>
      </c>
      <c r="C43" s="254" t="s">
        <v>74</v>
      </c>
      <c r="D43" s="229"/>
      <c r="E43" s="230"/>
      <c r="F43" s="231"/>
      <c r="G43" s="231">
        <f>SUMIF(AG44:AG45,"&lt;&gt;NOR",G44:G45)</f>
        <v>0</v>
      </c>
      <c r="H43" s="231"/>
      <c r="I43" s="231">
        <f>SUM(I44:I45)</f>
        <v>0</v>
      </c>
      <c r="J43" s="231"/>
      <c r="K43" s="231">
        <f>SUM(K44:K45)</f>
        <v>0</v>
      </c>
      <c r="L43" s="231"/>
      <c r="M43" s="231">
        <f>SUM(M44:M45)</f>
        <v>0</v>
      </c>
      <c r="N43" s="231"/>
      <c r="O43" s="231">
        <f>SUM(O44:O45)</f>
        <v>0</v>
      </c>
      <c r="P43" s="231"/>
      <c r="Q43" s="231">
        <f>SUM(Q44:Q45)</f>
        <v>0</v>
      </c>
      <c r="R43" s="231"/>
      <c r="S43" s="231"/>
      <c r="T43" s="232"/>
      <c r="U43" s="226"/>
      <c r="V43" s="226">
        <f>SUM(V44:V45)</f>
        <v>1.44</v>
      </c>
      <c r="W43" s="226"/>
      <c r="X43" s="226"/>
      <c r="AG43" t="s">
        <v>129</v>
      </c>
    </row>
    <row r="44" spans="1:60" outlineLevel="1" x14ac:dyDescent="0.25">
      <c r="A44" s="233">
        <v>20</v>
      </c>
      <c r="B44" s="234" t="s">
        <v>196</v>
      </c>
      <c r="C44" s="255" t="s">
        <v>197</v>
      </c>
      <c r="D44" s="235" t="s">
        <v>198</v>
      </c>
      <c r="E44" s="236">
        <v>3.67571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15</v>
      </c>
      <c r="M44" s="238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38" t="s">
        <v>133</v>
      </c>
      <c r="S44" s="238" t="s">
        <v>134</v>
      </c>
      <c r="T44" s="239" t="s">
        <v>145</v>
      </c>
      <c r="U44" s="224">
        <v>0.39300000000000002</v>
      </c>
      <c r="V44" s="224">
        <f>ROUND(E44*U44,2)</f>
        <v>1.44</v>
      </c>
      <c r="W44" s="224"/>
      <c r="X44" s="224" t="s">
        <v>199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200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1" outlineLevel="1" x14ac:dyDescent="0.25">
      <c r="A45" s="221"/>
      <c r="B45" s="222"/>
      <c r="C45" s="256" t="s">
        <v>201</v>
      </c>
      <c r="D45" s="240"/>
      <c r="E45" s="240"/>
      <c r="F45" s="240"/>
      <c r="G45" s="240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4"/>
      <c r="Z45" s="214"/>
      <c r="AA45" s="214"/>
      <c r="AB45" s="214"/>
      <c r="AC45" s="214"/>
      <c r="AD45" s="214"/>
      <c r="AE45" s="214"/>
      <c r="AF45" s="214"/>
      <c r="AG45" s="214" t="s">
        <v>139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41" t="str">
        <f>C45</f>
        <v>přesun hmot pro budovy občanské výstavby (JKSO 801), budovy pro bydlení (JKSO 803) budovy pro výrobu a služby (JKSO 812) s nosnou svislou konstrukcí zděnou z cihel nebo tvárnic nebo kovovou</v>
      </c>
      <c r="BB45" s="214"/>
      <c r="BC45" s="214"/>
      <c r="BD45" s="214"/>
      <c r="BE45" s="214"/>
      <c r="BF45" s="214"/>
      <c r="BG45" s="214"/>
      <c r="BH45" s="214"/>
    </row>
    <row r="46" spans="1:60" x14ac:dyDescent="0.25">
      <c r="A46" s="227" t="s">
        <v>128</v>
      </c>
      <c r="B46" s="228" t="s">
        <v>75</v>
      </c>
      <c r="C46" s="254" t="s">
        <v>76</v>
      </c>
      <c r="D46" s="229"/>
      <c r="E46" s="230"/>
      <c r="F46" s="231"/>
      <c r="G46" s="231">
        <f>SUMIF(AG47:AG47,"&lt;&gt;NOR",G47:G47)</f>
        <v>0</v>
      </c>
      <c r="H46" s="231"/>
      <c r="I46" s="231">
        <f>SUM(I47:I47)</f>
        <v>0</v>
      </c>
      <c r="J46" s="231"/>
      <c r="K46" s="231">
        <f>SUM(K47:K47)</f>
        <v>0</v>
      </c>
      <c r="L46" s="231"/>
      <c r="M46" s="231">
        <f>SUM(M47:M47)</f>
        <v>0</v>
      </c>
      <c r="N46" s="231"/>
      <c r="O46" s="231">
        <f>SUM(O47:O47)</f>
        <v>0.03</v>
      </c>
      <c r="P46" s="231"/>
      <c r="Q46" s="231">
        <f>SUM(Q47:Q47)</f>
        <v>0</v>
      </c>
      <c r="R46" s="231"/>
      <c r="S46" s="231"/>
      <c r="T46" s="232"/>
      <c r="U46" s="226"/>
      <c r="V46" s="226">
        <f>SUM(V47:V47)</f>
        <v>3.39</v>
      </c>
      <c r="W46" s="226"/>
      <c r="X46" s="226"/>
      <c r="AG46" t="s">
        <v>129</v>
      </c>
    </row>
    <row r="47" spans="1:60" outlineLevel="1" x14ac:dyDescent="0.25">
      <c r="A47" s="242">
        <v>21</v>
      </c>
      <c r="B47" s="243" t="s">
        <v>202</v>
      </c>
      <c r="C47" s="257" t="s">
        <v>203</v>
      </c>
      <c r="D47" s="244" t="s">
        <v>132</v>
      </c>
      <c r="E47" s="245">
        <v>8.8000000000000007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15</v>
      </c>
      <c r="M47" s="247">
        <f>G47*(1+L47/100)</f>
        <v>0</v>
      </c>
      <c r="N47" s="247">
        <v>3.6800000000000001E-3</v>
      </c>
      <c r="O47" s="247">
        <f>ROUND(E47*N47,2)</f>
        <v>0.03</v>
      </c>
      <c r="P47" s="247">
        <v>0</v>
      </c>
      <c r="Q47" s="247">
        <f>ROUND(E47*P47,2)</f>
        <v>0</v>
      </c>
      <c r="R47" s="247" t="s">
        <v>204</v>
      </c>
      <c r="S47" s="247" t="s">
        <v>134</v>
      </c>
      <c r="T47" s="248" t="s">
        <v>161</v>
      </c>
      <c r="U47" s="224">
        <v>0.38500000000000001</v>
      </c>
      <c r="V47" s="224">
        <f>ROUND(E47*U47,2)</f>
        <v>3.39</v>
      </c>
      <c r="W47" s="224"/>
      <c r="X47" s="224" t="s">
        <v>136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137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x14ac:dyDescent="0.25">
      <c r="A48" s="227" t="s">
        <v>128</v>
      </c>
      <c r="B48" s="228" t="s">
        <v>77</v>
      </c>
      <c r="C48" s="254" t="s">
        <v>78</v>
      </c>
      <c r="D48" s="229"/>
      <c r="E48" s="230"/>
      <c r="F48" s="231"/>
      <c r="G48" s="231">
        <f>SUMIF(AG49:AG59,"&lt;&gt;NOR",G49:G59)</f>
        <v>0</v>
      </c>
      <c r="H48" s="231"/>
      <c r="I48" s="231">
        <f>SUM(I49:I59)</f>
        <v>0</v>
      </c>
      <c r="J48" s="231"/>
      <c r="K48" s="231">
        <f>SUM(K49:K59)</f>
        <v>0</v>
      </c>
      <c r="L48" s="231"/>
      <c r="M48" s="231">
        <f>SUM(M49:M59)</f>
        <v>0</v>
      </c>
      <c r="N48" s="231"/>
      <c r="O48" s="231">
        <f>SUM(O49:O59)</f>
        <v>0</v>
      </c>
      <c r="P48" s="231"/>
      <c r="Q48" s="231">
        <f>SUM(Q49:Q59)</f>
        <v>0.01</v>
      </c>
      <c r="R48" s="231"/>
      <c r="S48" s="231"/>
      <c r="T48" s="232"/>
      <c r="U48" s="226"/>
      <c r="V48" s="226">
        <f>SUM(V49:V59)</f>
        <v>4.6399999999999997</v>
      </c>
      <c r="W48" s="226"/>
      <c r="X48" s="226"/>
      <c r="AG48" t="s">
        <v>129</v>
      </c>
    </row>
    <row r="49" spans="1:60" outlineLevel="1" x14ac:dyDescent="0.25">
      <c r="A49" s="233">
        <v>22</v>
      </c>
      <c r="B49" s="234" t="s">
        <v>205</v>
      </c>
      <c r="C49" s="255" t="s">
        <v>206</v>
      </c>
      <c r="D49" s="235" t="s">
        <v>207</v>
      </c>
      <c r="E49" s="236">
        <v>3.5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15</v>
      </c>
      <c r="M49" s="238">
        <f>G49*(1+L49/100)</f>
        <v>0</v>
      </c>
      <c r="N49" s="238">
        <v>4.6999999999999999E-4</v>
      </c>
      <c r="O49" s="238">
        <f>ROUND(E49*N49,2)</f>
        <v>0</v>
      </c>
      <c r="P49" s="238">
        <v>0</v>
      </c>
      <c r="Q49" s="238">
        <f>ROUND(E49*P49,2)</f>
        <v>0</v>
      </c>
      <c r="R49" s="238" t="s">
        <v>208</v>
      </c>
      <c r="S49" s="238" t="s">
        <v>134</v>
      </c>
      <c r="T49" s="239" t="s">
        <v>145</v>
      </c>
      <c r="U49" s="224">
        <v>0.35899999999999999</v>
      </c>
      <c r="V49" s="224">
        <f>ROUND(E49*U49,2)</f>
        <v>1.26</v>
      </c>
      <c r="W49" s="224"/>
      <c r="X49" s="224" t="s">
        <v>136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137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5">
      <c r="A50" s="221"/>
      <c r="B50" s="222"/>
      <c r="C50" s="258" t="s">
        <v>209</v>
      </c>
      <c r="D50" s="249"/>
      <c r="E50" s="249"/>
      <c r="F50" s="249"/>
      <c r="G50" s="249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4"/>
      <c r="Z50" s="214"/>
      <c r="AA50" s="214"/>
      <c r="AB50" s="214"/>
      <c r="AC50" s="214"/>
      <c r="AD50" s="214"/>
      <c r="AE50" s="214"/>
      <c r="AF50" s="214"/>
      <c r="AG50" s="214" t="s">
        <v>210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5">
      <c r="A51" s="233">
        <v>23</v>
      </c>
      <c r="B51" s="234" t="s">
        <v>211</v>
      </c>
      <c r="C51" s="255" t="s">
        <v>212</v>
      </c>
      <c r="D51" s="235" t="s">
        <v>207</v>
      </c>
      <c r="E51" s="236">
        <v>0.8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15</v>
      </c>
      <c r="M51" s="238">
        <f>G51*(1+L51/100)</f>
        <v>0</v>
      </c>
      <c r="N51" s="238">
        <v>1.5200000000000001E-3</v>
      </c>
      <c r="O51" s="238">
        <f>ROUND(E51*N51,2)</f>
        <v>0</v>
      </c>
      <c r="P51" s="238">
        <v>0</v>
      </c>
      <c r="Q51" s="238">
        <f>ROUND(E51*P51,2)</f>
        <v>0</v>
      </c>
      <c r="R51" s="238" t="s">
        <v>208</v>
      </c>
      <c r="S51" s="238" t="s">
        <v>134</v>
      </c>
      <c r="T51" s="239" t="s">
        <v>145</v>
      </c>
      <c r="U51" s="224">
        <v>1.173</v>
      </c>
      <c r="V51" s="224">
        <f>ROUND(E51*U51,2)</f>
        <v>0.94</v>
      </c>
      <c r="W51" s="224"/>
      <c r="X51" s="224" t="s">
        <v>136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137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5">
      <c r="A52" s="221"/>
      <c r="B52" s="222"/>
      <c r="C52" s="258" t="s">
        <v>209</v>
      </c>
      <c r="D52" s="249"/>
      <c r="E52" s="249"/>
      <c r="F52" s="249"/>
      <c r="G52" s="249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4"/>
      <c r="Z52" s="214"/>
      <c r="AA52" s="214"/>
      <c r="AB52" s="214"/>
      <c r="AC52" s="214"/>
      <c r="AD52" s="214"/>
      <c r="AE52" s="214"/>
      <c r="AF52" s="214"/>
      <c r="AG52" s="214" t="s">
        <v>210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5">
      <c r="A53" s="233">
        <v>24</v>
      </c>
      <c r="B53" s="234" t="s">
        <v>213</v>
      </c>
      <c r="C53" s="255" t="s">
        <v>214</v>
      </c>
      <c r="D53" s="235" t="s">
        <v>207</v>
      </c>
      <c r="E53" s="236">
        <v>2.5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15</v>
      </c>
      <c r="M53" s="238">
        <f>G53*(1+L53/100)</f>
        <v>0</v>
      </c>
      <c r="N53" s="238">
        <v>7.7999999999999999E-4</v>
      </c>
      <c r="O53" s="238">
        <f>ROUND(E53*N53,2)</f>
        <v>0</v>
      </c>
      <c r="P53" s="238">
        <v>0</v>
      </c>
      <c r="Q53" s="238">
        <f>ROUND(E53*P53,2)</f>
        <v>0</v>
      </c>
      <c r="R53" s="238" t="s">
        <v>208</v>
      </c>
      <c r="S53" s="238" t="s">
        <v>134</v>
      </c>
      <c r="T53" s="239" t="s">
        <v>145</v>
      </c>
      <c r="U53" s="224">
        <v>0.81899999999999995</v>
      </c>
      <c r="V53" s="224">
        <f>ROUND(E53*U53,2)</f>
        <v>2.0499999999999998</v>
      </c>
      <c r="W53" s="224"/>
      <c r="X53" s="224" t="s">
        <v>136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137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5">
      <c r="A54" s="221"/>
      <c r="B54" s="222"/>
      <c r="C54" s="258" t="s">
        <v>215</v>
      </c>
      <c r="D54" s="249"/>
      <c r="E54" s="249"/>
      <c r="F54" s="249"/>
      <c r="G54" s="249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4"/>
      <c r="Z54" s="214"/>
      <c r="AA54" s="214"/>
      <c r="AB54" s="214"/>
      <c r="AC54" s="214"/>
      <c r="AD54" s="214"/>
      <c r="AE54" s="214"/>
      <c r="AF54" s="214"/>
      <c r="AG54" s="214" t="s">
        <v>210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5">
      <c r="A55" s="221"/>
      <c r="B55" s="222"/>
      <c r="C55" s="259" t="s">
        <v>216</v>
      </c>
      <c r="D55" s="250"/>
      <c r="E55" s="250"/>
      <c r="F55" s="250"/>
      <c r="G55" s="250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4"/>
      <c r="Z55" s="214"/>
      <c r="AA55" s="214"/>
      <c r="AB55" s="214"/>
      <c r="AC55" s="214"/>
      <c r="AD55" s="214"/>
      <c r="AE55" s="214"/>
      <c r="AF55" s="214"/>
      <c r="AG55" s="214" t="s">
        <v>210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5">
      <c r="A56" s="233">
        <v>25</v>
      </c>
      <c r="B56" s="234" t="s">
        <v>217</v>
      </c>
      <c r="C56" s="255" t="s">
        <v>218</v>
      </c>
      <c r="D56" s="235" t="s">
        <v>207</v>
      </c>
      <c r="E56" s="236">
        <v>4.71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15</v>
      </c>
      <c r="M56" s="238">
        <f>G56*(1+L56/100)</f>
        <v>0</v>
      </c>
      <c r="N56" s="238">
        <v>0</v>
      </c>
      <c r="O56" s="238">
        <f>ROUND(E56*N56,2)</f>
        <v>0</v>
      </c>
      <c r="P56" s="238">
        <v>1.98E-3</v>
      </c>
      <c r="Q56" s="238">
        <f>ROUND(E56*P56,2)</f>
        <v>0.01</v>
      </c>
      <c r="R56" s="238" t="s">
        <v>208</v>
      </c>
      <c r="S56" s="238" t="s">
        <v>134</v>
      </c>
      <c r="T56" s="239" t="s">
        <v>145</v>
      </c>
      <c r="U56" s="224">
        <v>8.3000000000000004E-2</v>
      </c>
      <c r="V56" s="224">
        <f>ROUND(E56*U56,2)</f>
        <v>0.39</v>
      </c>
      <c r="W56" s="224"/>
      <c r="X56" s="224" t="s">
        <v>136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137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5">
      <c r="A57" s="221"/>
      <c r="B57" s="222"/>
      <c r="C57" s="256" t="s">
        <v>219</v>
      </c>
      <c r="D57" s="240"/>
      <c r="E57" s="240"/>
      <c r="F57" s="240"/>
      <c r="G57" s="240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4"/>
      <c r="Z57" s="214"/>
      <c r="AA57" s="214"/>
      <c r="AB57" s="214"/>
      <c r="AC57" s="214"/>
      <c r="AD57" s="214"/>
      <c r="AE57" s="214"/>
      <c r="AF57" s="214"/>
      <c r="AG57" s="214" t="s">
        <v>139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5">
      <c r="A58" s="221">
        <v>26</v>
      </c>
      <c r="B58" s="222" t="s">
        <v>220</v>
      </c>
      <c r="C58" s="260" t="s">
        <v>221</v>
      </c>
      <c r="D58" s="223" t="s">
        <v>0</v>
      </c>
      <c r="E58" s="251"/>
      <c r="F58" s="225"/>
      <c r="G58" s="224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0</v>
      </c>
      <c r="O58" s="224">
        <f>ROUND(E58*N58,2)</f>
        <v>0</v>
      </c>
      <c r="P58" s="224">
        <v>0</v>
      </c>
      <c r="Q58" s="224">
        <f>ROUND(E58*P58,2)</f>
        <v>0</v>
      </c>
      <c r="R58" s="224" t="s">
        <v>208</v>
      </c>
      <c r="S58" s="224" t="s">
        <v>134</v>
      </c>
      <c r="T58" s="224" t="s">
        <v>145</v>
      </c>
      <c r="U58" s="224">
        <v>0</v>
      </c>
      <c r="V58" s="224">
        <f>ROUND(E58*U58,2)</f>
        <v>0</v>
      </c>
      <c r="W58" s="224"/>
      <c r="X58" s="224" t="s">
        <v>199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200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5">
      <c r="A59" s="221"/>
      <c r="B59" s="222"/>
      <c r="C59" s="261" t="s">
        <v>222</v>
      </c>
      <c r="D59" s="252"/>
      <c r="E59" s="252"/>
      <c r="F59" s="252"/>
      <c r="G59" s="252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4"/>
      <c r="Z59" s="214"/>
      <c r="AA59" s="214"/>
      <c r="AB59" s="214"/>
      <c r="AC59" s="214"/>
      <c r="AD59" s="214"/>
      <c r="AE59" s="214"/>
      <c r="AF59" s="214"/>
      <c r="AG59" s="214" t="s">
        <v>139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x14ac:dyDescent="0.25">
      <c r="A60" s="227" t="s">
        <v>128</v>
      </c>
      <c r="B60" s="228" t="s">
        <v>79</v>
      </c>
      <c r="C60" s="254" t="s">
        <v>80</v>
      </c>
      <c r="D60" s="229"/>
      <c r="E60" s="230"/>
      <c r="F60" s="231"/>
      <c r="G60" s="231">
        <f>SUMIF(AG61:AG69,"&lt;&gt;NOR",G61:G69)</f>
        <v>0</v>
      </c>
      <c r="H60" s="231"/>
      <c r="I60" s="231">
        <f>SUM(I61:I69)</f>
        <v>0</v>
      </c>
      <c r="J60" s="231"/>
      <c r="K60" s="231">
        <f>SUM(K61:K69)</f>
        <v>0</v>
      </c>
      <c r="L60" s="231"/>
      <c r="M60" s="231">
        <f>SUM(M61:M69)</f>
        <v>0</v>
      </c>
      <c r="N60" s="231"/>
      <c r="O60" s="231">
        <f>SUM(O61:O69)</f>
        <v>0.04</v>
      </c>
      <c r="P60" s="231"/>
      <c r="Q60" s="231">
        <f>SUM(Q61:Q69)</f>
        <v>0</v>
      </c>
      <c r="R60" s="231"/>
      <c r="S60" s="231"/>
      <c r="T60" s="232"/>
      <c r="U60" s="226"/>
      <c r="V60" s="226">
        <f>SUM(V61:V69)</f>
        <v>6.120000000000001</v>
      </c>
      <c r="W60" s="226"/>
      <c r="X60" s="226"/>
      <c r="AG60" t="s">
        <v>129</v>
      </c>
    </row>
    <row r="61" spans="1:60" ht="20.399999999999999" outlineLevel="1" x14ac:dyDescent="0.25">
      <c r="A61" s="233">
        <v>27</v>
      </c>
      <c r="B61" s="234" t="s">
        <v>223</v>
      </c>
      <c r="C61" s="255" t="s">
        <v>224</v>
      </c>
      <c r="D61" s="235" t="s">
        <v>207</v>
      </c>
      <c r="E61" s="236">
        <v>5.5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15</v>
      </c>
      <c r="M61" s="238">
        <f>G61*(1+L61/100)</f>
        <v>0</v>
      </c>
      <c r="N61" s="238">
        <v>3.9899999999999996E-3</v>
      </c>
      <c r="O61" s="238">
        <f>ROUND(E61*N61,2)</f>
        <v>0.02</v>
      </c>
      <c r="P61" s="238">
        <v>0</v>
      </c>
      <c r="Q61" s="238">
        <f>ROUND(E61*P61,2)</f>
        <v>0</v>
      </c>
      <c r="R61" s="238" t="s">
        <v>208</v>
      </c>
      <c r="S61" s="238" t="s">
        <v>134</v>
      </c>
      <c r="T61" s="239" t="s">
        <v>145</v>
      </c>
      <c r="U61" s="224">
        <v>0.54290000000000005</v>
      </c>
      <c r="V61" s="224">
        <f>ROUND(E61*U61,2)</f>
        <v>2.99</v>
      </c>
      <c r="W61" s="224"/>
      <c r="X61" s="224" t="s">
        <v>136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137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5">
      <c r="A62" s="221"/>
      <c r="B62" s="222"/>
      <c r="C62" s="258" t="s">
        <v>225</v>
      </c>
      <c r="D62" s="249"/>
      <c r="E62" s="249"/>
      <c r="F62" s="249"/>
      <c r="G62" s="249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4"/>
      <c r="Z62" s="214"/>
      <c r="AA62" s="214"/>
      <c r="AB62" s="214"/>
      <c r="AC62" s="214"/>
      <c r="AD62" s="214"/>
      <c r="AE62" s="214"/>
      <c r="AF62" s="214"/>
      <c r="AG62" s="214" t="s">
        <v>210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5">
      <c r="A63" s="221"/>
      <c r="B63" s="222"/>
      <c r="C63" s="259" t="s">
        <v>226</v>
      </c>
      <c r="D63" s="250"/>
      <c r="E63" s="250"/>
      <c r="F63" s="250"/>
      <c r="G63" s="250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4"/>
      <c r="Z63" s="214"/>
      <c r="AA63" s="214"/>
      <c r="AB63" s="214"/>
      <c r="AC63" s="214"/>
      <c r="AD63" s="214"/>
      <c r="AE63" s="214"/>
      <c r="AF63" s="214"/>
      <c r="AG63" s="214" t="s">
        <v>210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0.399999999999999" outlineLevel="1" x14ac:dyDescent="0.25">
      <c r="A64" s="233">
        <v>28</v>
      </c>
      <c r="B64" s="234" t="s">
        <v>227</v>
      </c>
      <c r="C64" s="255" t="s">
        <v>228</v>
      </c>
      <c r="D64" s="235" t="s">
        <v>207</v>
      </c>
      <c r="E64" s="236">
        <v>4.55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15</v>
      </c>
      <c r="M64" s="238">
        <f>G64*(1+L64/100)</f>
        <v>0</v>
      </c>
      <c r="N64" s="238">
        <v>4.0099999999999997E-3</v>
      </c>
      <c r="O64" s="238">
        <f>ROUND(E64*N64,2)</f>
        <v>0.02</v>
      </c>
      <c r="P64" s="238">
        <v>0</v>
      </c>
      <c r="Q64" s="238">
        <f>ROUND(E64*P64,2)</f>
        <v>0</v>
      </c>
      <c r="R64" s="238" t="s">
        <v>208</v>
      </c>
      <c r="S64" s="238" t="s">
        <v>134</v>
      </c>
      <c r="T64" s="239" t="s">
        <v>145</v>
      </c>
      <c r="U64" s="224">
        <v>0.54290000000000005</v>
      </c>
      <c r="V64" s="224">
        <f>ROUND(E64*U64,2)</f>
        <v>2.4700000000000002</v>
      </c>
      <c r="W64" s="224"/>
      <c r="X64" s="224" t="s">
        <v>136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137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5">
      <c r="A65" s="221"/>
      <c r="B65" s="222"/>
      <c r="C65" s="258" t="s">
        <v>225</v>
      </c>
      <c r="D65" s="249"/>
      <c r="E65" s="249"/>
      <c r="F65" s="249"/>
      <c r="G65" s="249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4"/>
      <c r="Z65" s="214"/>
      <c r="AA65" s="214"/>
      <c r="AB65" s="214"/>
      <c r="AC65" s="214"/>
      <c r="AD65" s="214"/>
      <c r="AE65" s="214"/>
      <c r="AF65" s="214"/>
      <c r="AG65" s="214" t="s">
        <v>210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5">
      <c r="A66" s="221"/>
      <c r="B66" s="222"/>
      <c r="C66" s="259" t="s">
        <v>226</v>
      </c>
      <c r="D66" s="250"/>
      <c r="E66" s="250"/>
      <c r="F66" s="250"/>
      <c r="G66" s="250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4"/>
      <c r="Z66" s="214"/>
      <c r="AA66" s="214"/>
      <c r="AB66" s="214"/>
      <c r="AC66" s="214"/>
      <c r="AD66" s="214"/>
      <c r="AE66" s="214"/>
      <c r="AF66" s="214"/>
      <c r="AG66" s="214" t="s">
        <v>210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5">
      <c r="A67" s="233">
        <v>29</v>
      </c>
      <c r="B67" s="234" t="s">
        <v>229</v>
      </c>
      <c r="C67" s="255" t="s">
        <v>230</v>
      </c>
      <c r="D67" s="235" t="s">
        <v>231</v>
      </c>
      <c r="E67" s="236">
        <v>1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15</v>
      </c>
      <c r="M67" s="238">
        <f>G67*(1+L67/100)</f>
        <v>0</v>
      </c>
      <c r="N67" s="238">
        <v>0</v>
      </c>
      <c r="O67" s="238">
        <f>ROUND(E67*N67,2)</f>
        <v>0</v>
      </c>
      <c r="P67" s="238">
        <v>0</v>
      </c>
      <c r="Q67" s="238">
        <f>ROUND(E67*P67,2)</f>
        <v>0</v>
      </c>
      <c r="R67" s="238" t="s">
        <v>208</v>
      </c>
      <c r="S67" s="238" t="s">
        <v>134</v>
      </c>
      <c r="T67" s="239" t="s">
        <v>145</v>
      </c>
      <c r="U67" s="224">
        <v>0.65566000000000002</v>
      </c>
      <c r="V67" s="224">
        <f>ROUND(E67*U67,2)</f>
        <v>0.66</v>
      </c>
      <c r="W67" s="224"/>
      <c r="X67" s="224" t="s">
        <v>136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137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5">
      <c r="A68" s="221">
        <v>30</v>
      </c>
      <c r="B68" s="222" t="s">
        <v>232</v>
      </c>
      <c r="C68" s="260" t="s">
        <v>233</v>
      </c>
      <c r="D68" s="223" t="s">
        <v>0</v>
      </c>
      <c r="E68" s="251"/>
      <c r="F68" s="225"/>
      <c r="G68" s="224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 t="s">
        <v>208</v>
      </c>
      <c r="S68" s="224" t="s">
        <v>134</v>
      </c>
      <c r="T68" s="224" t="s">
        <v>145</v>
      </c>
      <c r="U68" s="224">
        <v>0</v>
      </c>
      <c r="V68" s="224">
        <f>ROUND(E68*U68,2)</f>
        <v>0</v>
      </c>
      <c r="W68" s="224"/>
      <c r="X68" s="224" t="s">
        <v>199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200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5">
      <c r="A69" s="221"/>
      <c r="B69" s="222"/>
      <c r="C69" s="261" t="s">
        <v>234</v>
      </c>
      <c r="D69" s="252"/>
      <c r="E69" s="252"/>
      <c r="F69" s="252"/>
      <c r="G69" s="252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4"/>
      <c r="Z69" s="214"/>
      <c r="AA69" s="214"/>
      <c r="AB69" s="214"/>
      <c r="AC69" s="214"/>
      <c r="AD69" s="214"/>
      <c r="AE69" s="214"/>
      <c r="AF69" s="214"/>
      <c r="AG69" s="214" t="s">
        <v>139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x14ac:dyDescent="0.25">
      <c r="A70" s="227" t="s">
        <v>128</v>
      </c>
      <c r="B70" s="228" t="s">
        <v>81</v>
      </c>
      <c r="C70" s="254" t="s">
        <v>82</v>
      </c>
      <c r="D70" s="229"/>
      <c r="E70" s="230"/>
      <c r="F70" s="231"/>
      <c r="G70" s="231">
        <f>SUMIF(AG71:AG97,"&lt;&gt;NOR",G71:G97)</f>
        <v>0</v>
      </c>
      <c r="H70" s="231"/>
      <c r="I70" s="231">
        <f>SUM(I71:I97)</f>
        <v>0</v>
      </c>
      <c r="J70" s="231"/>
      <c r="K70" s="231">
        <f>SUM(K71:K97)</f>
        <v>0</v>
      </c>
      <c r="L70" s="231"/>
      <c r="M70" s="231">
        <f>SUM(M71:M97)</f>
        <v>0</v>
      </c>
      <c r="N70" s="231"/>
      <c r="O70" s="231">
        <f>SUM(O71:O97)</f>
        <v>7.0000000000000007E-2</v>
      </c>
      <c r="P70" s="231"/>
      <c r="Q70" s="231">
        <f>SUM(Q71:Q97)</f>
        <v>7.0000000000000007E-2</v>
      </c>
      <c r="R70" s="231"/>
      <c r="S70" s="231"/>
      <c r="T70" s="232"/>
      <c r="U70" s="226"/>
      <c r="V70" s="226">
        <f>SUM(V71:V97)</f>
        <v>15.019999999999996</v>
      </c>
      <c r="W70" s="226"/>
      <c r="X70" s="226"/>
      <c r="AG70" t="s">
        <v>129</v>
      </c>
    </row>
    <row r="71" spans="1:60" outlineLevel="1" x14ac:dyDescent="0.25">
      <c r="A71" s="242">
        <v>31</v>
      </c>
      <c r="B71" s="243" t="s">
        <v>235</v>
      </c>
      <c r="C71" s="257" t="s">
        <v>236</v>
      </c>
      <c r="D71" s="244" t="s">
        <v>231</v>
      </c>
      <c r="E71" s="245">
        <v>1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15</v>
      </c>
      <c r="M71" s="247">
        <f>G71*(1+L71/100)</f>
        <v>0</v>
      </c>
      <c r="N71" s="247">
        <v>0</v>
      </c>
      <c r="O71" s="247">
        <f>ROUND(E71*N71,2)</f>
        <v>0</v>
      </c>
      <c r="P71" s="247">
        <v>1.933E-2</v>
      </c>
      <c r="Q71" s="247">
        <f>ROUND(E71*P71,2)</f>
        <v>0.02</v>
      </c>
      <c r="R71" s="247" t="s">
        <v>208</v>
      </c>
      <c r="S71" s="247" t="s">
        <v>134</v>
      </c>
      <c r="T71" s="248" t="s">
        <v>145</v>
      </c>
      <c r="U71" s="224">
        <v>0.59</v>
      </c>
      <c r="V71" s="224">
        <f>ROUND(E71*U71,2)</f>
        <v>0.59</v>
      </c>
      <c r="W71" s="224"/>
      <c r="X71" s="224" t="s">
        <v>136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137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5">
      <c r="A72" s="242">
        <v>32</v>
      </c>
      <c r="B72" s="243" t="s">
        <v>237</v>
      </c>
      <c r="C72" s="257" t="s">
        <v>238</v>
      </c>
      <c r="D72" s="244" t="s">
        <v>231</v>
      </c>
      <c r="E72" s="245">
        <v>1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15</v>
      </c>
      <c r="M72" s="247">
        <f>G72*(1+L72/100)</f>
        <v>0</v>
      </c>
      <c r="N72" s="247">
        <v>1.8600000000000001E-3</v>
      </c>
      <c r="O72" s="247">
        <f>ROUND(E72*N72,2)</f>
        <v>0</v>
      </c>
      <c r="P72" s="247">
        <v>0</v>
      </c>
      <c r="Q72" s="247">
        <f>ROUND(E72*P72,2)</f>
        <v>0</v>
      </c>
      <c r="R72" s="247" t="s">
        <v>208</v>
      </c>
      <c r="S72" s="247" t="s">
        <v>134</v>
      </c>
      <c r="T72" s="248" t="s">
        <v>145</v>
      </c>
      <c r="U72" s="224">
        <v>1.3340000000000001</v>
      </c>
      <c r="V72" s="224">
        <f>ROUND(E72*U72,2)</f>
        <v>1.33</v>
      </c>
      <c r="W72" s="224"/>
      <c r="X72" s="224" t="s">
        <v>136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137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5">
      <c r="A73" s="242">
        <v>33</v>
      </c>
      <c r="B73" s="243" t="s">
        <v>239</v>
      </c>
      <c r="C73" s="257" t="s">
        <v>240</v>
      </c>
      <c r="D73" s="244" t="s">
        <v>231</v>
      </c>
      <c r="E73" s="245">
        <v>1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15</v>
      </c>
      <c r="M73" s="247">
        <f>G73*(1+L73/100)</f>
        <v>0</v>
      </c>
      <c r="N73" s="247">
        <v>0</v>
      </c>
      <c r="O73" s="247">
        <f>ROUND(E73*N73,2)</f>
        <v>0</v>
      </c>
      <c r="P73" s="247">
        <v>1.9460000000000002E-2</v>
      </c>
      <c r="Q73" s="247">
        <f>ROUND(E73*P73,2)</f>
        <v>0.02</v>
      </c>
      <c r="R73" s="247" t="s">
        <v>208</v>
      </c>
      <c r="S73" s="247" t="s">
        <v>134</v>
      </c>
      <c r="T73" s="248" t="s">
        <v>145</v>
      </c>
      <c r="U73" s="224">
        <v>0.38200000000000001</v>
      </c>
      <c r="V73" s="224">
        <f>ROUND(E73*U73,2)</f>
        <v>0.38</v>
      </c>
      <c r="W73" s="224"/>
      <c r="X73" s="224" t="s">
        <v>136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137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5">
      <c r="A74" s="233">
        <v>34</v>
      </c>
      <c r="B74" s="234" t="s">
        <v>241</v>
      </c>
      <c r="C74" s="255" t="s">
        <v>242</v>
      </c>
      <c r="D74" s="235" t="s">
        <v>231</v>
      </c>
      <c r="E74" s="236">
        <v>1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15</v>
      </c>
      <c r="M74" s="238">
        <f>G74*(1+L74/100)</f>
        <v>0</v>
      </c>
      <c r="N74" s="238">
        <v>1.41E-3</v>
      </c>
      <c r="O74" s="238">
        <f>ROUND(E74*N74,2)</f>
        <v>0</v>
      </c>
      <c r="P74" s="238">
        <v>0</v>
      </c>
      <c r="Q74" s="238">
        <f>ROUND(E74*P74,2)</f>
        <v>0</v>
      </c>
      <c r="R74" s="238" t="s">
        <v>208</v>
      </c>
      <c r="S74" s="238" t="s">
        <v>134</v>
      </c>
      <c r="T74" s="239" t="s">
        <v>145</v>
      </c>
      <c r="U74" s="224">
        <v>1.575</v>
      </c>
      <c r="V74" s="224">
        <f>ROUND(E74*U74,2)</f>
        <v>1.58</v>
      </c>
      <c r="W74" s="224"/>
      <c r="X74" s="224" t="s">
        <v>136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137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5">
      <c r="A75" s="221"/>
      <c r="B75" s="222"/>
      <c r="C75" s="258" t="s">
        <v>243</v>
      </c>
      <c r="D75" s="249"/>
      <c r="E75" s="249"/>
      <c r="F75" s="249"/>
      <c r="G75" s="249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4"/>
      <c r="Z75" s="214"/>
      <c r="AA75" s="214"/>
      <c r="AB75" s="214"/>
      <c r="AC75" s="214"/>
      <c r="AD75" s="214"/>
      <c r="AE75" s="214"/>
      <c r="AF75" s="214"/>
      <c r="AG75" s="214" t="s">
        <v>210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5">
      <c r="A76" s="242">
        <v>35</v>
      </c>
      <c r="B76" s="243" t="s">
        <v>244</v>
      </c>
      <c r="C76" s="257" t="s">
        <v>245</v>
      </c>
      <c r="D76" s="244" t="s">
        <v>231</v>
      </c>
      <c r="E76" s="245">
        <v>1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15</v>
      </c>
      <c r="M76" s="247">
        <f>G76*(1+L76/100)</f>
        <v>0</v>
      </c>
      <c r="N76" s="247">
        <v>0</v>
      </c>
      <c r="O76" s="247">
        <f>ROUND(E76*N76,2)</f>
        <v>0</v>
      </c>
      <c r="P76" s="247">
        <v>3.2899999999999999E-2</v>
      </c>
      <c r="Q76" s="247">
        <f>ROUND(E76*P76,2)</f>
        <v>0.03</v>
      </c>
      <c r="R76" s="247" t="s">
        <v>208</v>
      </c>
      <c r="S76" s="247" t="s">
        <v>134</v>
      </c>
      <c r="T76" s="248" t="s">
        <v>145</v>
      </c>
      <c r="U76" s="224">
        <v>0.432</v>
      </c>
      <c r="V76" s="224">
        <f>ROUND(E76*U76,2)</f>
        <v>0.43</v>
      </c>
      <c r="W76" s="224"/>
      <c r="X76" s="224" t="s">
        <v>136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137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5">
      <c r="A77" s="242">
        <v>36</v>
      </c>
      <c r="B77" s="243" t="s">
        <v>246</v>
      </c>
      <c r="C77" s="257" t="s">
        <v>247</v>
      </c>
      <c r="D77" s="244" t="s">
        <v>231</v>
      </c>
      <c r="E77" s="245">
        <v>1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15</v>
      </c>
      <c r="M77" s="247">
        <f>G77*(1+L77/100)</f>
        <v>0</v>
      </c>
      <c r="N77" s="247">
        <v>4.4999999999999999E-4</v>
      </c>
      <c r="O77" s="247">
        <f>ROUND(E77*N77,2)</f>
        <v>0</v>
      </c>
      <c r="P77" s="247">
        <v>0</v>
      </c>
      <c r="Q77" s="247">
        <f>ROUND(E77*P77,2)</f>
        <v>0</v>
      </c>
      <c r="R77" s="247" t="s">
        <v>208</v>
      </c>
      <c r="S77" s="247" t="s">
        <v>134</v>
      </c>
      <c r="T77" s="248" t="s">
        <v>135</v>
      </c>
      <c r="U77" s="224">
        <v>5</v>
      </c>
      <c r="V77" s="224">
        <f>ROUND(E77*U77,2)</f>
        <v>5</v>
      </c>
      <c r="W77" s="224"/>
      <c r="X77" s="224" t="s">
        <v>136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137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5">
      <c r="A78" s="242">
        <v>37</v>
      </c>
      <c r="B78" s="243" t="s">
        <v>248</v>
      </c>
      <c r="C78" s="257" t="s">
        <v>249</v>
      </c>
      <c r="D78" s="244" t="s">
        <v>231</v>
      </c>
      <c r="E78" s="245">
        <v>1</v>
      </c>
      <c r="F78" s="246"/>
      <c r="G78" s="247">
        <f>ROUND(E78*F78,2)</f>
        <v>0</v>
      </c>
      <c r="H78" s="246"/>
      <c r="I78" s="247">
        <f>ROUND(E78*H78,2)</f>
        <v>0</v>
      </c>
      <c r="J78" s="246"/>
      <c r="K78" s="247">
        <f>ROUND(E78*J78,2)</f>
        <v>0</v>
      </c>
      <c r="L78" s="247">
        <v>15</v>
      </c>
      <c r="M78" s="247">
        <f>G78*(1+L78/100)</f>
        <v>0</v>
      </c>
      <c r="N78" s="247">
        <v>6.2E-4</v>
      </c>
      <c r="O78" s="247">
        <f>ROUND(E78*N78,2)</f>
        <v>0</v>
      </c>
      <c r="P78" s="247">
        <v>0</v>
      </c>
      <c r="Q78" s="247">
        <f>ROUND(E78*P78,2)</f>
        <v>0</v>
      </c>
      <c r="R78" s="247" t="s">
        <v>208</v>
      </c>
      <c r="S78" s="247" t="s">
        <v>134</v>
      </c>
      <c r="T78" s="248" t="s">
        <v>135</v>
      </c>
      <c r="U78" s="224">
        <v>2.6</v>
      </c>
      <c r="V78" s="224">
        <f>ROUND(E78*U78,2)</f>
        <v>2.6</v>
      </c>
      <c r="W78" s="224"/>
      <c r="X78" s="224" t="s">
        <v>136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137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5">
      <c r="A79" s="242">
        <v>38</v>
      </c>
      <c r="B79" s="243" t="s">
        <v>250</v>
      </c>
      <c r="C79" s="257" t="s">
        <v>251</v>
      </c>
      <c r="D79" s="244" t="s">
        <v>231</v>
      </c>
      <c r="E79" s="245">
        <v>2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15</v>
      </c>
      <c r="M79" s="247">
        <f>G79*(1+L79/100)</f>
        <v>0</v>
      </c>
      <c r="N79" s="247">
        <v>0</v>
      </c>
      <c r="O79" s="247">
        <f>ROUND(E79*N79,2)</f>
        <v>0</v>
      </c>
      <c r="P79" s="247">
        <v>1.56E-3</v>
      </c>
      <c r="Q79" s="247">
        <f>ROUND(E79*P79,2)</f>
        <v>0</v>
      </c>
      <c r="R79" s="247" t="s">
        <v>208</v>
      </c>
      <c r="S79" s="247" t="s">
        <v>134</v>
      </c>
      <c r="T79" s="248" t="s">
        <v>145</v>
      </c>
      <c r="U79" s="224">
        <v>0.217</v>
      </c>
      <c r="V79" s="224">
        <f>ROUND(E79*U79,2)</f>
        <v>0.43</v>
      </c>
      <c r="W79" s="224"/>
      <c r="X79" s="224" t="s">
        <v>136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137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5">
      <c r="A80" s="242">
        <v>39</v>
      </c>
      <c r="B80" s="243" t="s">
        <v>252</v>
      </c>
      <c r="C80" s="257" t="s">
        <v>253</v>
      </c>
      <c r="D80" s="244" t="s">
        <v>176</v>
      </c>
      <c r="E80" s="245">
        <v>2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15</v>
      </c>
      <c r="M80" s="247">
        <f>G80*(1+L80/100)</f>
        <v>0</v>
      </c>
      <c r="N80" s="247">
        <v>1.2E-4</v>
      </c>
      <c r="O80" s="247">
        <f>ROUND(E80*N80,2)</f>
        <v>0</v>
      </c>
      <c r="P80" s="247">
        <v>0</v>
      </c>
      <c r="Q80" s="247">
        <f>ROUND(E80*P80,2)</f>
        <v>0</v>
      </c>
      <c r="R80" s="247" t="s">
        <v>208</v>
      </c>
      <c r="S80" s="247" t="s">
        <v>134</v>
      </c>
      <c r="T80" s="248" t="s">
        <v>145</v>
      </c>
      <c r="U80" s="224">
        <v>0.47599999999999998</v>
      </c>
      <c r="V80" s="224">
        <f>ROUND(E80*U80,2)</f>
        <v>0.95</v>
      </c>
      <c r="W80" s="224"/>
      <c r="X80" s="224" t="s">
        <v>136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137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5">
      <c r="A81" s="242">
        <v>40</v>
      </c>
      <c r="B81" s="243" t="s">
        <v>254</v>
      </c>
      <c r="C81" s="257" t="s">
        <v>255</v>
      </c>
      <c r="D81" s="244" t="s">
        <v>176</v>
      </c>
      <c r="E81" s="245">
        <v>1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15</v>
      </c>
      <c r="M81" s="247">
        <f>G81*(1+L81/100)</f>
        <v>0</v>
      </c>
      <c r="N81" s="247">
        <v>1.2999999999999999E-4</v>
      </c>
      <c r="O81" s="247">
        <f>ROUND(E81*N81,2)</f>
        <v>0</v>
      </c>
      <c r="P81" s="247">
        <v>0</v>
      </c>
      <c r="Q81" s="247">
        <f>ROUND(E81*P81,2)</f>
        <v>0</v>
      </c>
      <c r="R81" s="247" t="s">
        <v>208</v>
      </c>
      <c r="S81" s="247" t="s">
        <v>134</v>
      </c>
      <c r="T81" s="248" t="s">
        <v>135</v>
      </c>
      <c r="U81" s="224">
        <v>0.624</v>
      </c>
      <c r="V81" s="224">
        <f>ROUND(E81*U81,2)</f>
        <v>0.62</v>
      </c>
      <c r="W81" s="224"/>
      <c r="X81" s="224" t="s">
        <v>136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137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0.399999999999999" outlineLevel="1" x14ac:dyDescent="0.25">
      <c r="A82" s="242">
        <v>41</v>
      </c>
      <c r="B82" s="243" t="s">
        <v>256</v>
      </c>
      <c r="C82" s="257" t="s">
        <v>257</v>
      </c>
      <c r="D82" s="244" t="s">
        <v>176</v>
      </c>
      <c r="E82" s="245">
        <v>1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15</v>
      </c>
      <c r="M82" s="247">
        <f>G82*(1+L82/100)</f>
        <v>0</v>
      </c>
      <c r="N82" s="247">
        <v>2.0000000000000001E-4</v>
      </c>
      <c r="O82" s="247">
        <f>ROUND(E82*N82,2)</f>
        <v>0</v>
      </c>
      <c r="P82" s="247">
        <v>0</v>
      </c>
      <c r="Q82" s="247">
        <f>ROUND(E82*P82,2)</f>
        <v>0</v>
      </c>
      <c r="R82" s="247" t="s">
        <v>208</v>
      </c>
      <c r="S82" s="247" t="s">
        <v>134</v>
      </c>
      <c r="T82" s="248" t="s">
        <v>135</v>
      </c>
      <c r="U82" s="224">
        <v>0.246</v>
      </c>
      <c r="V82" s="224">
        <f>ROUND(E82*U82,2)</f>
        <v>0.25</v>
      </c>
      <c r="W82" s="224"/>
      <c r="X82" s="224" t="s">
        <v>136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137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5">
      <c r="A83" s="242">
        <v>42</v>
      </c>
      <c r="B83" s="243" t="s">
        <v>258</v>
      </c>
      <c r="C83" s="257" t="s">
        <v>259</v>
      </c>
      <c r="D83" s="244" t="s">
        <v>176</v>
      </c>
      <c r="E83" s="245">
        <v>3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15</v>
      </c>
      <c r="M83" s="247">
        <f>G83*(1+L83/100)</f>
        <v>0</v>
      </c>
      <c r="N83" s="247">
        <v>0</v>
      </c>
      <c r="O83" s="247">
        <f>ROUND(E83*N83,2)</f>
        <v>0</v>
      </c>
      <c r="P83" s="247">
        <v>8.4999999999999995E-4</v>
      </c>
      <c r="Q83" s="247">
        <f>ROUND(E83*P83,2)</f>
        <v>0</v>
      </c>
      <c r="R83" s="247" t="s">
        <v>208</v>
      </c>
      <c r="S83" s="247" t="s">
        <v>134</v>
      </c>
      <c r="T83" s="248" t="s">
        <v>157</v>
      </c>
      <c r="U83" s="224">
        <v>3.7999999999999999E-2</v>
      </c>
      <c r="V83" s="224">
        <f>ROUND(E83*U83,2)</f>
        <v>0.11</v>
      </c>
      <c r="W83" s="224"/>
      <c r="X83" s="224" t="s">
        <v>136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137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5">
      <c r="A84" s="242">
        <v>43</v>
      </c>
      <c r="B84" s="243" t="s">
        <v>260</v>
      </c>
      <c r="C84" s="257" t="s">
        <v>261</v>
      </c>
      <c r="D84" s="244" t="s">
        <v>176</v>
      </c>
      <c r="E84" s="245">
        <v>1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15</v>
      </c>
      <c r="M84" s="247">
        <f>G84*(1+L84/100)</f>
        <v>0</v>
      </c>
      <c r="N84" s="247">
        <v>1E-4</v>
      </c>
      <c r="O84" s="247">
        <f>ROUND(E84*N84,2)</f>
        <v>0</v>
      </c>
      <c r="P84" s="247">
        <v>0</v>
      </c>
      <c r="Q84" s="247">
        <f>ROUND(E84*P84,2)</f>
        <v>0</v>
      </c>
      <c r="R84" s="247" t="s">
        <v>208</v>
      </c>
      <c r="S84" s="247" t="s">
        <v>134</v>
      </c>
      <c r="T84" s="248" t="s">
        <v>145</v>
      </c>
      <c r="U84" s="224">
        <v>0.246</v>
      </c>
      <c r="V84" s="224">
        <f>ROUND(E84*U84,2)</f>
        <v>0.25</v>
      </c>
      <c r="W84" s="224"/>
      <c r="X84" s="224" t="s">
        <v>136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137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5">
      <c r="A85" s="242">
        <v>44</v>
      </c>
      <c r="B85" s="243" t="s">
        <v>262</v>
      </c>
      <c r="C85" s="257" t="s">
        <v>263</v>
      </c>
      <c r="D85" s="244" t="s">
        <v>176</v>
      </c>
      <c r="E85" s="245">
        <v>1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15</v>
      </c>
      <c r="M85" s="247">
        <f>G85*(1+L85/100)</f>
        <v>0</v>
      </c>
      <c r="N85" s="247">
        <v>1.4999999999999999E-4</v>
      </c>
      <c r="O85" s="247">
        <f>ROUND(E85*N85,2)</f>
        <v>0</v>
      </c>
      <c r="P85" s="247">
        <v>0</v>
      </c>
      <c r="Q85" s="247">
        <f>ROUND(E85*P85,2)</f>
        <v>0</v>
      </c>
      <c r="R85" s="247" t="s">
        <v>208</v>
      </c>
      <c r="S85" s="247" t="s">
        <v>134</v>
      </c>
      <c r="T85" s="248" t="s">
        <v>145</v>
      </c>
      <c r="U85" s="224">
        <v>0.25</v>
      </c>
      <c r="V85" s="224">
        <f>ROUND(E85*U85,2)</f>
        <v>0.25</v>
      </c>
      <c r="W85" s="224"/>
      <c r="X85" s="224" t="s">
        <v>136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137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5">
      <c r="A86" s="242">
        <v>45</v>
      </c>
      <c r="B86" s="243" t="s">
        <v>264</v>
      </c>
      <c r="C86" s="257" t="s">
        <v>265</v>
      </c>
      <c r="D86" s="244" t="s">
        <v>176</v>
      </c>
      <c r="E86" s="245">
        <v>1</v>
      </c>
      <c r="F86" s="246"/>
      <c r="G86" s="247">
        <f>ROUND(E86*F86,2)</f>
        <v>0</v>
      </c>
      <c r="H86" s="246"/>
      <c r="I86" s="247">
        <f>ROUND(E86*H86,2)</f>
        <v>0</v>
      </c>
      <c r="J86" s="246"/>
      <c r="K86" s="247">
        <f>ROUND(E86*J86,2)</f>
        <v>0</v>
      </c>
      <c r="L86" s="247">
        <v>15</v>
      </c>
      <c r="M86" s="247">
        <f>G86*(1+L86/100)</f>
        <v>0</v>
      </c>
      <c r="N86" s="247">
        <v>1.3999999999999999E-4</v>
      </c>
      <c r="O86" s="247">
        <f>ROUND(E86*N86,2)</f>
        <v>0</v>
      </c>
      <c r="P86" s="247">
        <v>0</v>
      </c>
      <c r="Q86" s="247">
        <f>ROUND(E86*P86,2)</f>
        <v>0</v>
      </c>
      <c r="R86" s="247"/>
      <c r="S86" s="247" t="s">
        <v>266</v>
      </c>
      <c r="T86" s="248" t="s">
        <v>135</v>
      </c>
      <c r="U86" s="224">
        <v>0.246</v>
      </c>
      <c r="V86" s="224">
        <f>ROUND(E86*U86,2)</f>
        <v>0.25</v>
      </c>
      <c r="W86" s="224"/>
      <c r="X86" s="224" t="s">
        <v>136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137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0.399999999999999" outlineLevel="1" x14ac:dyDescent="0.25">
      <c r="A87" s="242">
        <v>46</v>
      </c>
      <c r="B87" s="243" t="s">
        <v>267</v>
      </c>
      <c r="C87" s="257" t="s">
        <v>268</v>
      </c>
      <c r="D87" s="244" t="s">
        <v>176</v>
      </c>
      <c r="E87" s="245">
        <v>6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15</v>
      </c>
      <c r="M87" s="247">
        <f>G87*(1+L87/100)</f>
        <v>0</v>
      </c>
      <c r="N87" s="247">
        <v>2.0000000000000001E-4</v>
      </c>
      <c r="O87" s="247">
        <f>ROUND(E87*N87,2)</f>
        <v>0</v>
      </c>
      <c r="P87" s="247">
        <v>0</v>
      </c>
      <c r="Q87" s="247">
        <f>ROUND(E87*P87,2)</f>
        <v>0</v>
      </c>
      <c r="R87" s="247" t="s">
        <v>179</v>
      </c>
      <c r="S87" s="247" t="s">
        <v>134</v>
      </c>
      <c r="T87" s="248" t="s">
        <v>145</v>
      </c>
      <c r="U87" s="224">
        <v>0</v>
      </c>
      <c r="V87" s="224">
        <f>ROUND(E87*U87,2)</f>
        <v>0</v>
      </c>
      <c r="W87" s="224"/>
      <c r="X87" s="224" t="s">
        <v>180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181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5">
      <c r="A88" s="242">
        <v>47</v>
      </c>
      <c r="B88" s="243" t="s">
        <v>269</v>
      </c>
      <c r="C88" s="257" t="s">
        <v>270</v>
      </c>
      <c r="D88" s="244" t="s">
        <v>176</v>
      </c>
      <c r="E88" s="245">
        <v>1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15</v>
      </c>
      <c r="M88" s="247">
        <f>G88*(1+L88/100)</f>
        <v>0</v>
      </c>
      <c r="N88" s="247">
        <v>0</v>
      </c>
      <c r="O88" s="247">
        <f>ROUND(E88*N88,2)</f>
        <v>0</v>
      </c>
      <c r="P88" s="247">
        <v>0</v>
      </c>
      <c r="Q88" s="247">
        <f>ROUND(E88*P88,2)</f>
        <v>0</v>
      </c>
      <c r="R88" s="247" t="s">
        <v>179</v>
      </c>
      <c r="S88" s="247" t="s">
        <v>145</v>
      </c>
      <c r="T88" s="248" t="s">
        <v>145</v>
      </c>
      <c r="U88" s="224">
        <v>0</v>
      </c>
      <c r="V88" s="224">
        <f>ROUND(E88*U88,2)</f>
        <v>0</v>
      </c>
      <c r="W88" s="224"/>
      <c r="X88" s="224" t="s">
        <v>180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181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0.399999999999999" outlineLevel="1" x14ac:dyDescent="0.25">
      <c r="A89" s="242">
        <v>48</v>
      </c>
      <c r="B89" s="243" t="s">
        <v>271</v>
      </c>
      <c r="C89" s="257" t="s">
        <v>272</v>
      </c>
      <c r="D89" s="244" t="s">
        <v>176</v>
      </c>
      <c r="E89" s="245">
        <v>1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15</v>
      </c>
      <c r="M89" s="247">
        <f>G89*(1+L89/100)</f>
        <v>0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7" t="s">
        <v>179</v>
      </c>
      <c r="S89" s="247" t="s">
        <v>134</v>
      </c>
      <c r="T89" s="248" t="s">
        <v>145</v>
      </c>
      <c r="U89" s="224">
        <v>0</v>
      </c>
      <c r="V89" s="224">
        <f>ROUND(E89*U89,2)</f>
        <v>0</v>
      </c>
      <c r="W89" s="224"/>
      <c r="X89" s="224" t="s">
        <v>180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181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0.399999999999999" outlineLevel="1" x14ac:dyDescent="0.25">
      <c r="A90" s="242">
        <v>49</v>
      </c>
      <c r="B90" s="243" t="s">
        <v>273</v>
      </c>
      <c r="C90" s="257" t="s">
        <v>274</v>
      </c>
      <c r="D90" s="244" t="s">
        <v>176</v>
      </c>
      <c r="E90" s="245">
        <v>1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15</v>
      </c>
      <c r="M90" s="247">
        <f>G90*(1+L90/100)</f>
        <v>0</v>
      </c>
      <c r="N90" s="247">
        <v>1.48E-3</v>
      </c>
      <c r="O90" s="247">
        <f>ROUND(E90*N90,2)</f>
        <v>0</v>
      </c>
      <c r="P90" s="247">
        <v>0</v>
      </c>
      <c r="Q90" s="247">
        <f>ROUND(E90*P90,2)</f>
        <v>0</v>
      </c>
      <c r="R90" s="247" t="s">
        <v>179</v>
      </c>
      <c r="S90" s="247" t="s">
        <v>134</v>
      </c>
      <c r="T90" s="248" t="s">
        <v>135</v>
      </c>
      <c r="U90" s="224">
        <v>0</v>
      </c>
      <c r="V90" s="224">
        <f>ROUND(E90*U90,2)</f>
        <v>0</v>
      </c>
      <c r="W90" s="224"/>
      <c r="X90" s="224" t="s">
        <v>180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181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5">
      <c r="A91" s="242">
        <v>50</v>
      </c>
      <c r="B91" s="243" t="s">
        <v>275</v>
      </c>
      <c r="C91" s="257" t="s">
        <v>276</v>
      </c>
      <c r="D91" s="244" t="s">
        <v>176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15</v>
      </c>
      <c r="M91" s="247">
        <f>G91*(1+L91/100)</f>
        <v>0</v>
      </c>
      <c r="N91" s="247">
        <v>3.1E-4</v>
      </c>
      <c r="O91" s="247">
        <f>ROUND(E91*N91,2)</f>
        <v>0</v>
      </c>
      <c r="P91" s="247">
        <v>0</v>
      </c>
      <c r="Q91" s="247">
        <f>ROUND(E91*P91,2)</f>
        <v>0</v>
      </c>
      <c r="R91" s="247" t="s">
        <v>179</v>
      </c>
      <c r="S91" s="247" t="s">
        <v>134</v>
      </c>
      <c r="T91" s="248" t="s">
        <v>145</v>
      </c>
      <c r="U91" s="224">
        <v>0</v>
      </c>
      <c r="V91" s="224">
        <f>ROUND(E91*U91,2)</f>
        <v>0</v>
      </c>
      <c r="W91" s="224"/>
      <c r="X91" s="224" t="s">
        <v>180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181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5">
      <c r="A92" s="242">
        <v>51</v>
      </c>
      <c r="B92" s="243" t="s">
        <v>277</v>
      </c>
      <c r="C92" s="257" t="s">
        <v>278</v>
      </c>
      <c r="D92" s="244" t="s">
        <v>176</v>
      </c>
      <c r="E92" s="245">
        <v>1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15</v>
      </c>
      <c r="M92" s="247">
        <f>G92*(1+L92/100)</f>
        <v>0</v>
      </c>
      <c r="N92" s="247">
        <v>5.0000000000000001E-4</v>
      </c>
      <c r="O92" s="247">
        <f>ROUND(E92*N92,2)</f>
        <v>0</v>
      </c>
      <c r="P92" s="247">
        <v>0</v>
      </c>
      <c r="Q92" s="247">
        <f>ROUND(E92*P92,2)</f>
        <v>0</v>
      </c>
      <c r="R92" s="247" t="s">
        <v>179</v>
      </c>
      <c r="S92" s="247" t="s">
        <v>134</v>
      </c>
      <c r="T92" s="248" t="s">
        <v>135</v>
      </c>
      <c r="U92" s="224">
        <v>0</v>
      </c>
      <c r="V92" s="224">
        <f>ROUND(E92*U92,2)</f>
        <v>0</v>
      </c>
      <c r="W92" s="224"/>
      <c r="X92" s="224" t="s">
        <v>180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181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5">
      <c r="A93" s="242">
        <v>52</v>
      </c>
      <c r="B93" s="243" t="s">
        <v>279</v>
      </c>
      <c r="C93" s="257" t="s">
        <v>280</v>
      </c>
      <c r="D93" s="244" t="s">
        <v>176</v>
      </c>
      <c r="E93" s="245">
        <v>1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15</v>
      </c>
      <c r="M93" s="247">
        <f>G93*(1+L93/100)</f>
        <v>0</v>
      </c>
      <c r="N93" s="247">
        <v>2.2000000000000001E-4</v>
      </c>
      <c r="O93" s="247">
        <f>ROUND(E93*N93,2)</f>
        <v>0</v>
      </c>
      <c r="P93" s="247">
        <v>0</v>
      </c>
      <c r="Q93" s="247">
        <f>ROUND(E93*P93,2)</f>
        <v>0</v>
      </c>
      <c r="R93" s="247" t="s">
        <v>179</v>
      </c>
      <c r="S93" s="247" t="s">
        <v>134</v>
      </c>
      <c r="T93" s="248" t="s">
        <v>135</v>
      </c>
      <c r="U93" s="224">
        <v>0</v>
      </c>
      <c r="V93" s="224">
        <f>ROUND(E93*U93,2)</f>
        <v>0</v>
      </c>
      <c r="W93" s="224"/>
      <c r="X93" s="224" t="s">
        <v>180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181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0.399999999999999" outlineLevel="1" x14ac:dyDescent="0.25">
      <c r="A94" s="242">
        <v>53</v>
      </c>
      <c r="B94" s="243" t="s">
        <v>281</v>
      </c>
      <c r="C94" s="257" t="s">
        <v>282</v>
      </c>
      <c r="D94" s="244" t="s">
        <v>176</v>
      </c>
      <c r="E94" s="245">
        <v>1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15</v>
      </c>
      <c r="M94" s="247">
        <f>G94*(1+L94/100)</f>
        <v>0</v>
      </c>
      <c r="N94" s="247">
        <v>1.2999999999999999E-2</v>
      </c>
      <c r="O94" s="247">
        <f>ROUND(E94*N94,2)</f>
        <v>0.01</v>
      </c>
      <c r="P94" s="247">
        <v>0</v>
      </c>
      <c r="Q94" s="247">
        <f>ROUND(E94*P94,2)</f>
        <v>0</v>
      </c>
      <c r="R94" s="247" t="s">
        <v>179</v>
      </c>
      <c r="S94" s="247" t="s">
        <v>134</v>
      </c>
      <c r="T94" s="248" t="s">
        <v>135</v>
      </c>
      <c r="U94" s="224">
        <v>0</v>
      </c>
      <c r="V94" s="224">
        <f>ROUND(E94*U94,2)</f>
        <v>0</v>
      </c>
      <c r="W94" s="224"/>
      <c r="X94" s="224" t="s">
        <v>180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181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0.399999999999999" outlineLevel="1" x14ac:dyDescent="0.25">
      <c r="A95" s="242">
        <v>54</v>
      </c>
      <c r="B95" s="243" t="s">
        <v>283</v>
      </c>
      <c r="C95" s="257" t="s">
        <v>284</v>
      </c>
      <c r="D95" s="244" t="s">
        <v>176</v>
      </c>
      <c r="E95" s="245">
        <v>1</v>
      </c>
      <c r="F95" s="246"/>
      <c r="G95" s="247">
        <f>ROUND(E95*F95,2)</f>
        <v>0</v>
      </c>
      <c r="H95" s="246"/>
      <c r="I95" s="247">
        <f>ROUND(E95*H95,2)</f>
        <v>0</v>
      </c>
      <c r="J95" s="246"/>
      <c r="K95" s="247">
        <f>ROUND(E95*J95,2)</f>
        <v>0</v>
      </c>
      <c r="L95" s="247">
        <v>15</v>
      </c>
      <c r="M95" s="247">
        <f>G95*(1+L95/100)</f>
        <v>0</v>
      </c>
      <c r="N95" s="247">
        <v>1.6E-2</v>
      </c>
      <c r="O95" s="247">
        <f>ROUND(E95*N95,2)</f>
        <v>0.02</v>
      </c>
      <c r="P95" s="247">
        <v>0</v>
      </c>
      <c r="Q95" s="247">
        <f>ROUND(E95*P95,2)</f>
        <v>0</v>
      </c>
      <c r="R95" s="247" t="s">
        <v>179</v>
      </c>
      <c r="S95" s="247" t="s">
        <v>134</v>
      </c>
      <c r="T95" s="248" t="s">
        <v>135</v>
      </c>
      <c r="U95" s="224">
        <v>0</v>
      </c>
      <c r="V95" s="224">
        <f>ROUND(E95*U95,2)</f>
        <v>0</v>
      </c>
      <c r="W95" s="224"/>
      <c r="X95" s="224" t="s">
        <v>180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181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5">
      <c r="A96" s="242">
        <v>55</v>
      </c>
      <c r="B96" s="243" t="s">
        <v>285</v>
      </c>
      <c r="C96" s="257" t="s">
        <v>286</v>
      </c>
      <c r="D96" s="244" t="s">
        <v>176</v>
      </c>
      <c r="E96" s="245">
        <v>1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15</v>
      </c>
      <c r="M96" s="247">
        <f>G96*(1+L96/100)</f>
        <v>0</v>
      </c>
      <c r="N96" s="247">
        <v>1.2999999999999999E-2</v>
      </c>
      <c r="O96" s="247">
        <f>ROUND(E96*N96,2)</f>
        <v>0.01</v>
      </c>
      <c r="P96" s="247">
        <v>0</v>
      </c>
      <c r="Q96" s="247">
        <f>ROUND(E96*P96,2)</f>
        <v>0</v>
      </c>
      <c r="R96" s="247" t="s">
        <v>179</v>
      </c>
      <c r="S96" s="247" t="s">
        <v>287</v>
      </c>
      <c r="T96" s="248" t="s">
        <v>288</v>
      </c>
      <c r="U96" s="224">
        <v>0</v>
      </c>
      <c r="V96" s="224">
        <f>ROUND(E96*U96,2)</f>
        <v>0</v>
      </c>
      <c r="W96" s="224"/>
      <c r="X96" s="224" t="s">
        <v>180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181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30.6" outlineLevel="1" x14ac:dyDescent="0.25">
      <c r="A97" s="242">
        <v>56</v>
      </c>
      <c r="B97" s="243" t="s">
        <v>289</v>
      </c>
      <c r="C97" s="257" t="s">
        <v>290</v>
      </c>
      <c r="D97" s="244" t="s">
        <v>176</v>
      </c>
      <c r="E97" s="245">
        <v>1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15</v>
      </c>
      <c r="M97" s="247">
        <f>G97*(1+L97/100)</f>
        <v>0</v>
      </c>
      <c r="N97" s="247">
        <v>2.5000000000000001E-2</v>
      </c>
      <c r="O97" s="247">
        <f>ROUND(E97*N97,2)</f>
        <v>0.03</v>
      </c>
      <c r="P97" s="247">
        <v>0</v>
      </c>
      <c r="Q97" s="247">
        <f>ROUND(E97*P97,2)</f>
        <v>0</v>
      </c>
      <c r="R97" s="247" t="s">
        <v>179</v>
      </c>
      <c r="S97" s="247" t="s">
        <v>134</v>
      </c>
      <c r="T97" s="248" t="s">
        <v>145</v>
      </c>
      <c r="U97" s="224">
        <v>0</v>
      </c>
      <c r="V97" s="224">
        <f>ROUND(E97*U97,2)</f>
        <v>0</v>
      </c>
      <c r="W97" s="224"/>
      <c r="X97" s="224" t="s">
        <v>180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181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x14ac:dyDescent="0.25">
      <c r="A98" s="227" t="s">
        <v>128</v>
      </c>
      <c r="B98" s="228" t="s">
        <v>83</v>
      </c>
      <c r="C98" s="254" t="s">
        <v>84</v>
      </c>
      <c r="D98" s="229"/>
      <c r="E98" s="230"/>
      <c r="F98" s="231"/>
      <c r="G98" s="231">
        <f>SUMIF(AG99:AG112,"&lt;&gt;NOR",G99:G112)</f>
        <v>0</v>
      </c>
      <c r="H98" s="231"/>
      <c r="I98" s="231">
        <f>SUM(I99:I112)</f>
        <v>0</v>
      </c>
      <c r="J98" s="231"/>
      <c r="K98" s="231">
        <f>SUM(K99:K112)</f>
        <v>0</v>
      </c>
      <c r="L98" s="231"/>
      <c r="M98" s="231">
        <f>SUM(M99:M112)</f>
        <v>0</v>
      </c>
      <c r="N98" s="231"/>
      <c r="O98" s="231">
        <f>SUM(O99:O112)</f>
        <v>0.29000000000000004</v>
      </c>
      <c r="P98" s="231"/>
      <c r="Q98" s="231">
        <f>SUM(Q99:Q112)</f>
        <v>0.32</v>
      </c>
      <c r="R98" s="231"/>
      <c r="S98" s="231"/>
      <c r="T98" s="232"/>
      <c r="U98" s="226"/>
      <c r="V98" s="226">
        <f>SUM(V99:V112)</f>
        <v>5.71</v>
      </c>
      <c r="W98" s="226"/>
      <c r="X98" s="226"/>
      <c r="AG98" t="s">
        <v>129</v>
      </c>
    </row>
    <row r="99" spans="1:60" outlineLevel="1" x14ac:dyDescent="0.25">
      <c r="A99" s="242">
        <v>57</v>
      </c>
      <c r="B99" s="243" t="s">
        <v>291</v>
      </c>
      <c r="C99" s="257" t="s">
        <v>292</v>
      </c>
      <c r="D99" s="244" t="s">
        <v>176</v>
      </c>
      <c r="E99" s="245">
        <v>1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15</v>
      </c>
      <c r="M99" s="247">
        <f>G99*(1+L99/100)</f>
        <v>0</v>
      </c>
      <c r="N99" s="247">
        <v>0</v>
      </c>
      <c r="O99" s="247">
        <f>ROUND(E99*N99,2)</f>
        <v>0</v>
      </c>
      <c r="P99" s="247">
        <v>0</v>
      </c>
      <c r="Q99" s="247">
        <f>ROUND(E99*P99,2)</f>
        <v>0</v>
      </c>
      <c r="R99" s="247" t="s">
        <v>293</v>
      </c>
      <c r="S99" s="247" t="s">
        <v>134</v>
      </c>
      <c r="T99" s="248" t="s">
        <v>135</v>
      </c>
      <c r="U99" s="224">
        <v>4.0670000000000002</v>
      </c>
      <c r="V99" s="224">
        <f>ROUND(E99*U99,2)</f>
        <v>4.07</v>
      </c>
      <c r="W99" s="224"/>
      <c r="X99" s="224" t="s">
        <v>136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137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5">
      <c r="A100" s="242">
        <v>58</v>
      </c>
      <c r="B100" s="243" t="s">
        <v>294</v>
      </c>
      <c r="C100" s="257" t="s">
        <v>295</v>
      </c>
      <c r="D100" s="244" t="s">
        <v>176</v>
      </c>
      <c r="E100" s="245">
        <v>1</v>
      </c>
      <c r="F100" s="246"/>
      <c r="G100" s="247">
        <f>ROUND(E100*F100,2)</f>
        <v>0</v>
      </c>
      <c r="H100" s="246"/>
      <c r="I100" s="247">
        <f>ROUND(E100*H100,2)</f>
        <v>0</v>
      </c>
      <c r="J100" s="246"/>
      <c r="K100" s="247">
        <f>ROUND(E100*J100,2)</f>
        <v>0</v>
      </c>
      <c r="L100" s="247">
        <v>15</v>
      </c>
      <c r="M100" s="247">
        <f>G100*(1+L100/100)</f>
        <v>0</v>
      </c>
      <c r="N100" s="247">
        <v>0</v>
      </c>
      <c r="O100" s="247">
        <f>ROUND(E100*N100,2)</f>
        <v>0</v>
      </c>
      <c r="P100" s="247">
        <v>0.17399999999999999</v>
      </c>
      <c r="Q100" s="247">
        <f>ROUND(E100*P100,2)</f>
        <v>0.17</v>
      </c>
      <c r="R100" s="247" t="s">
        <v>293</v>
      </c>
      <c r="S100" s="247" t="s">
        <v>134</v>
      </c>
      <c r="T100" s="248" t="s">
        <v>145</v>
      </c>
      <c r="U100" s="224">
        <v>0.95</v>
      </c>
      <c r="V100" s="224">
        <f>ROUND(E100*U100,2)</f>
        <v>0.95</v>
      </c>
      <c r="W100" s="224"/>
      <c r="X100" s="224" t="s">
        <v>136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137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5">
      <c r="A101" s="242">
        <v>59</v>
      </c>
      <c r="B101" s="243" t="s">
        <v>296</v>
      </c>
      <c r="C101" s="257" t="s">
        <v>297</v>
      </c>
      <c r="D101" s="244" t="s">
        <v>176</v>
      </c>
      <c r="E101" s="245">
        <v>1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15</v>
      </c>
      <c r="M101" s="247">
        <f>G101*(1+L101/100)</f>
        <v>0</v>
      </c>
      <c r="N101" s="247">
        <v>0</v>
      </c>
      <c r="O101" s="247">
        <f>ROUND(E101*N101,2)</f>
        <v>0</v>
      </c>
      <c r="P101" s="247">
        <v>8.8099999999999998E-2</v>
      </c>
      <c r="Q101" s="247">
        <f>ROUND(E101*P101,2)</f>
        <v>0.09</v>
      </c>
      <c r="R101" s="247" t="s">
        <v>293</v>
      </c>
      <c r="S101" s="247" t="s">
        <v>134</v>
      </c>
      <c r="T101" s="248" t="s">
        <v>135</v>
      </c>
      <c r="U101" s="224">
        <v>0.39</v>
      </c>
      <c r="V101" s="224">
        <f>ROUND(E101*U101,2)</f>
        <v>0.39</v>
      </c>
      <c r="W101" s="224"/>
      <c r="X101" s="224" t="s">
        <v>136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137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5">
      <c r="A102" s="242">
        <v>60</v>
      </c>
      <c r="B102" s="243" t="s">
        <v>298</v>
      </c>
      <c r="C102" s="257" t="s">
        <v>299</v>
      </c>
      <c r="D102" s="244" t="s">
        <v>132</v>
      </c>
      <c r="E102" s="245">
        <v>2.65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15</v>
      </c>
      <c r="M102" s="247">
        <f>G102*(1+L102/100)</f>
        <v>0</v>
      </c>
      <c r="N102" s="247">
        <v>1.6000000000000001E-4</v>
      </c>
      <c r="O102" s="247">
        <f>ROUND(E102*N102,2)</f>
        <v>0</v>
      </c>
      <c r="P102" s="247">
        <v>2.1999999999999999E-2</v>
      </c>
      <c r="Q102" s="247">
        <f>ROUND(E102*P102,2)</f>
        <v>0.06</v>
      </c>
      <c r="R102" s="247"/>
      <c r="S102" s="247" t="s">
        <v>266</v>
      </c>
      <c r="T102" s="248" t="s">
        <v>288</v>
      </c>
      <c r="U102" s="224">
        <v>0.114</v>
      </c>
      <c r="V102" s="224">
        <f>ROUND(E102*U102,2)</f>
        <v>0.3</v>
      </c>
      <c r="W102" s="224"/>
      <c r="X102" s="224" t="s">
        <v>136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137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0.399999999999999" outlineLevel="1" x14ac:dyDescent="0.25">
      <c r="A103" s="242">
        <v>61</v>
      </c>
      <c r="B103" s="243" t="s">
        <v>300</v>
      </c>
      <c r="C103" s="257" t="s">
        <v>301</v>
      </c>
      <c r="D103" s="244" t="s">
        <v>176</v>
      </c>
      <c r="E103" s="245">
        <v>6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15</v>
      </c>
      <c r="M103" s="247">
        <f>G103*(1+L103/100)</f>
        <v>0</v>
      </c>
      <c r="N103" s="247">
        <v>8.0000000000000004E-4</v>
      </c>
      <c r="O103" s="247">
        <f>ROUND(E103*N103,2)</f>
        <v>0</v>
      </c>
      <c r="P103" s="247">
        <v>0</v>
      </c>
      <c r="Q103" s="247">
        <f>ROUND(E103*P103,2)</f>
        <v>0</v>
      </c>
      <c r="R103" s="247" t="s">
        <v>179</v>
      </c>
      <c r="S103" s="247" t="s">
        <v>287</v>
      </c>
      <c r="T103" s="248" t="s">
        <v>145</v>
      </c>
      <c r="U103" s="224">
        <v>0</v>
      </c>
      <c r="V103" s="224">
        <f>ROUND(E103*U103,2)</f>
        <v>0</v>
      </c>
      <c r="W103" s="224"/>
      <c r="X103" s="224" t="s">
        <v>180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181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5">
      <c r="A104" s="242">
        <v>62</v>
      </c>
      <c r="B104" s="243" t="s">
        <v>302</v>
      </c>
      <c r="C104" s="257" t="s">
        <v>303</v>
      </c>
      <c r="D104" s="244" t="s">
        <v>176</v>
      </c>
      <c r="E104" s="245">
        <v>1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15</v>
      </c>
      <c r="M104" s="247">
        <f>G104*(1+L104/100)</f>
        <v>0</v>
      </c>
      <c r="N104" s="247">
        <v>0</v>
      </c>
      <c r="O104" s="247">
        <f>ROUND(E104*N104,2)</f>
        <v>0</v>
      </c>
      <c r="P104" s="247">
        <v>0</v>
      </c>
      <c r="Q104" s="247">
        <f>ROUND(E104*P104,2)</f>
        <v>0</v>
      </c>
      <c r="R104" s="247" t="s">
        <v>179</v>
      </c>
      <c r="S104" s="247" t="s">
        <v>134</v>
      </c>
      <c r="T104" s="248" t="s">
        <v>135</v>
      </c>
      <c r="U104" s="224">
        <v>0</v>
      </c>
      <c r="V104" s="224">
        <f>ROUND(E104*U104,2)</f>
        <v>0</v>
      </c>
      <c r="W104" s="224"/>
      <c r="X104" s="224" t="s">
        <v>180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181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0.399999999999999" outlineLevel="1" x14ac:dyDescent="0.25">
      <c r="A105" s="242">
        <v>63</v>
      </c>
      <c r="B105" s="243" t="s">
        <v>304</v>
      </c>
      <c r="C105" s="257" t="s">
        <v>305</v>
      </c>
      <c r="D105" s="244" t="s">
        <v>176</v>
      </c>
      <c r="E105" s="245">
        <v>3</v>
      </c>
      <c r="F105" s="246"/>
      <c r="G105" s="247">
        <f>ROUND(E105*F105,2)</f>
        <v>0</v>
      </c>
      <c r="H105" s="246"/>
      <c r="I105" s="247">
        <f>ROUND(E105*H105,2)</f>
        <v>0</v>
      </c>
      <c r="J105" s="246"/>
      <c r="K105" s="247">
        <f>ROUND(E105*J105,2)</f>
        <v>0</v>
      </c>
      <c r="L105" s="247">
        <v>15</v>
      </c>
      <c r="M105" s="247">
        <f>G105*(1+L105/100)</f>
        <v>0</v>
      </c>
      <c r="N105" s="247">
        <v>1.2999999999999999E-2</v>
      </c>
      <c r="O105" s="247">
        <f>ROUND(E105*N105,2)</f>
        <v>0.04</v>
      </c>
      <c r="P105" s="247">
        <v>0</v>
      </c>
      <c r="Q105" s="247">
        <f>ROUND(E105*P105,2)</f>
        <v>0</v>
      </c>
      <c r="R105" s="247" t="s">
        <v>179</v>
      </c>
      <c r="S105" s="247" t="s">
        <v>134</v>
      </c>
      <c r="T105" s="248" t="s">
        <v>145</v>
      </c>
      <c r="U105" s="224">
        <v>0</v>
      </c>
      <c r="V105" s="224">
        <f>ROUND(E105*U105,2)</f>
        <v>0</v>
      </c>
      <c r="W105" s="224"/>
      <c r="X105" s="224" t="s">
        <v>180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181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0.399999999999999" outlineLevel="1" x14ac:dyDescent="0.25">
      <c r="A106" s="242">
        <v>64</v>
      </c>
      <c r="B106" s="243" t="s">
        <v>306</v>
      </c>
      <c r="C106" s="257" t="s">
        <v>307</v>
      </c>
      <c r="D106" s="244" t="s">
        <v>176</v>
      </c>
      <c r="E106" s="245">
        <v>1</v>
      </c>
      <c r="F106" s="246"/>
      <c r="G106" s="247">
        <f>ROUND(E106*F106,2)</f>
        <v>0</v>
      </c>
      <c r="H106" s="246"/>
      <c r="I106" s="247">
        <f>ROUND(E106*H106,2)</f>
        <v>0</v>
      </c>
      <c r="J106" s="246"/>
      <c r="K106" s="247">
        <f>ROUND(E106*J106,2)</f>
        <v>0</v>
      </c>
      <c r="L106" s="247">
        <v>15</v>
      </c>
      <c r="M106" s="247">
        <f>G106*(1+L106/100)</f>
        <v>0</v>
      </c>
      <c r="N106" s="247">
        <v>2.9000000000000001E-2</v>
      </c>
      <c r="O106" s="247">
        <f>ROUND(E106*N106,2)</f>
        <v>0.03</v>
      </c>
      <c r="P106" s="247">
        <v>0</v>
      </c>
      <c r="Q106" s="247">
        <f>ROUND(E106*P106,2)</f>
        <v>0</v>
      </c>
      <c r="R106" s="247" t="s">
        <v>179</v>
      </c>
      <c r="S106" s="247" t="s">
        <v>134</v>
      </c>
      <c r="T106" s="248" t="s">
        <v>161</v>
      </c>
      <c r="U106" s="224">
        <v>0</v>
      </c>
      <c r="V106" s="224">
        <f>ROUND(E106*U106,2)</f>
        <v>0</v>
      </c>
      <c r="W106" s="224"/>
      <c r="X106" s="224" t="s">
        <v>180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181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0.399999999999999" outlineLevel="1" x14ac:dyDescent="0.25">
      <c r="A107" s="242">
        <v>65</v>
      </c>
      <c r="B107" s="243" t="s">
        <v>308</v>
      </c>
      <c r="C107" s="257" t="s">
        <v>309</v>
      </c>
      <c r="D107" s="244" t="s">
        <v>176</v>
      </c>
      <c r="E107" s="245">
        <v>2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15</v>
      </c>
      <c r="M107" s="247">
        <f>G107*(1+L107/100)</f>
        <v>0</v>
      </c>
      <c r="N107" s="247">
        <v>0.02</v>
      </c>
      <c r="O107" s="247">
        <f>ROUND(E107*N107,2)</f>
        <v>0.04</v>
      </c>
      <c r="P107" s="247">
        <v>0</v>
      </c>
      <c r="Q107" s="247">
        <f>ROUND(E107*P107,2)</f>
        <v>0</v>
      </c>
      <c r="R107" s="247" t="s">
        <v>179</v>
      </c>
      <c r="S107" s="247" t="s">
        <v>134</v>
      </c>
      <c r="T107" s="248" t="s">
        <v>145</v>
      </c>
      <c r="U107" s="224">
        <v>0</v>
      </c>
      <c r="V107" s="224">
        <f>ROUND(E107*U107,2)</f>
        <v>0</v>
      </c>
      <c r="W107" s="224"/>
      <c r="X107" s="224" t="s">
        <v>180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181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5">
      <c r="A108" s="242">
        <v>66</v>
      </c>
      <c r="B108" s="243" t="s">
        <v>310</v>
      </c>
      <c r="C108" s="257" t="s">
        <v>311</v>
      </c>
      <c r="D108" s="244" t="s">
        <v>231</v>
      </c>
      <c r="E108" s="245">
        <v>1</v>
      </c>
      <c r="F108" s="246"/>
      <c r="G108" s="247">
        <f>ROUND(E108*F108,2)</f>
        <v>0</v>
      </c>
      <c r="H108" s="246"/>
      <c r="I108" s="247">
        <f>ROUND(E108*H108,2)</f>
        <v>0</v>
      </c>
      <c r="J108" s="246"/>
      <c r="K108" s="247">
        <f>ROUND(E108*J108,2)</f>
        <v>0</v>
      </c>
      <c r="L108" s="247">
        <v>15</v>
      </c>
      <c r="M108" s="247">
        <f>G108*(1+L108/100)</f>
        <v>0</v>
      </c>
      <c r="N108" s="247">
        <v>0.184</v>
      </c>
      <c r="O108" s="247">
        <f>ROUND(E108*N108,2)</f>
        <v>0.18</v>
      </c>
      <c r="P108" s="247">
        <v>0</v>
      </c>
      <c r="Q108" s="247">
        <f>ROUND(E108*P108,2)</f>
        <v>0</v>
      </c>
      <c r="R108" s="247" t="s">
        <v>179</v>
      </c>
      <c r="S108" s="247" t="s">
        <v>134</v>
      </c>
      <c r="T108" s="248" t="s">
        <v>288</v>
      </c>
      <c r="U108" s="224">
        <v>0</v>
      </c>
      <c r="V108" s="224">
        <f>ROUND(E108*U108,2)</f>
        <v>0</v>
      </c>
      <c r="W108" s="224"/>
      <c r="X108" s="224" t="s">
        <v>180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181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5">
      <c r="A109" s="242">
        <v>67</v>
      </c>
      <c r="B109" s="243" t="s">
        <v>312</v>
      </c>
      <c r="C109" s="257" t="s">
        <v>313</v>
      </c>
      <c r="D109" s="244" t="s">
        <v>314</v>
      </c>
      <c r="E109" s="245">
        <v>1</v>
      </c>
      <c r="F109" s="246"/>
      <c r="G109" s="247">
        <f>ROUND(E109*F109,2)</f>
        <v>0</v>
      </c>
      <c r="H109" s="246"/>
      <c r="I109" s="247">
        <f>ROUND(E109*H109,2)</f>
        <v>0</v>
      </c>
      <c r="J109" s="246"/>
      <c r="K109" s="247">
        <f>ROUND(E109*J109,2)</f>
        <v>0</v>
      </c>
      <c r="L109" s="247">
        <v>15</v>
      </c>
      <c r="M109" s="247">
        <f>G109*(1+L109/100)</f>
        <v>0</v>
      </c>
      <c r="N109" s="247">
        <v>0</v>
      </c>
      <c r="O109" s="247">
        <f>ROUND(E109*N109,2)</f>
        <v>0</v>
      </c>
      <c r="P109" s="247">
        <v>0</v>
      </c>
      <c r="Q109" s="247">
        <f>ROUND(E109*P109,2)</f>
        <v>0</v>
      </c>
      <c r="R109" s="247"/>
      <c r="S109" s="247" t="s">
        <v>266</v>
      </c>
      <c r="T109" s="248" t="s">
        <v>288</v>
      </c>
      <c r="U109" s="224">
        <v>0</v>
      </c>
      <c r="V109" s="224">
        <f>ROUND(E109*U109,2)</f>
        <v>0</v>
      </c>
      <c r="W109" s="224"/>
      <c r="X109" s="224" t="s">
        <v>180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181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5">
      <c r="A110" s="233">
        <v>68</v>
      </c>
      <c r="B110" s="234" t="s">
        <v>315</v>
      </c>
      <c r="C110" s="255" t="s">
        <v>316</v>
      </c>
      <c r="D110" s="235" t="s">
        <v>314</v>
      </c>
      <c r="E110" s="236">
        <v>1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15</v>
      </c>
      <c r="M110" s="238">
        <f>G110*(1+L110/100)</f>
        <v>0</v>
      </c>
      <c r="N110" s="238">
        <v>0</v>
      </c>
      <c r="O110" s="238">
        <f>ROUND(E110*N110,2)</f>
        <v>0</v>
      </c>
      <c r="P110" s="238">
        <v>0</v>
      </c>
      <c r="Q110" s="238">
        <f>ROUND(E110*P110,2)</f>
        <v>0</v>
      </c>
      <c r="R110" s="238"/>
      <c r="S110" s="238" t="s">
        <v>266</v>
      </c>
      <c r="T110" s="239" t="s">
        <v>288</v>
      </c>
      <c r="U110" s="224">
        <v>0</v>
      </c>
      <c r="V110" s="224">
        <f>ROUND(E110*U110,2)</f>
        <v>0</v>
      </c>
      <c r="W110" s="224"/>
      <c r="X110" s="224" t="s">
        <v>180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181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5">
      <c r="A111" s="221">
        <v>69</v>
      </c>
      <c r="B111" s="222" t="s">
        <v>317</v>
      </c>
      <c r="C111" s="260" t="s">
        <v>318</v>
      </c>
      <c r="D111" s="223" t="s">
        <v>0</v>
      </c>
      <c r="E111" s="251"/>
      <c r="F111" s="225"/>
      <c r="G111" s="224">
        <f>ROUND(E111*F111,2)</f>
        <v>0</v>
      </c>
      <c r="H111" s="225"/>
      <c r="I111" s="224">
        <f>ROUND(E111*H111,2)</f>
        <v>0</v>
      </c>
      <c r="J111" s="225"/>
      <c r="K111" s="224">
        <f>ROUND(E111*J111,2)</f>
        <v>0</v>
      </c>
      <c r="L111" s="224">
        <v>15</v>
      </c>
      <c r="M111" s="224">
        <f>G111*(1+L111/100)</f>
        <v>0</v>
      </c>
      <c r="N111" s="224">
        <v>0</v>
      </c>
      <c r="O111" s="224">
        <f>ROUND(E111*N111,2)</f>
        <v>0</v>
      </c>
      <c r="P111" s="224">
        <v>0</v>
      </c>
      <c r="Q111" s="224">
        <f>ROUND(E111*P111,2)</f>
        <v>0</v>
      </c>
      <c r="R111" s="224" t="s">
        <v>293</v>
      </c>
      <c r="S111" s="224" t="s">
        <v>134</v>
      </c>
      <c r="T111" s="224" t="s">
        <v>145</v>
      </c>
      <c r="U111" s="224">
        <v>0</v>
      </c>
      <c r="V111" s="224">
        <f>ROUND(E111*U111,2)</f>
        <v>0</v>
      </c>
      <c r="W111" s="224"/>
      <c r="X111" s="224" t="s">
        <v>199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200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5">
      <c r="A112" s="221"/>
      <c r="B112" s="222"/>
      <c r="C112" s="261" t="s">
        <v>319</v>
      </c>
      <c r="D112" s="252"/>
      <c r="E112" s="252"/>
      <c r="F112" s="252"/>
      <c r="G112" s="252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139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x14ac:dyDescent="0.25">
      <c r="A113" s="227" t="s">
        <v>128</v>
      </c>
      <c r="B113" s="228" t="s">
        <v>85</v>
      </c>
      <c r="C113" s="254" t="s">
        <v>86</v>
      </c>
      <c r="D113" s="229"/>
      <c r="E113" s="230"/>
      <c r="F113" s="231"/>
      <c r="G113" s="231">
        <f>SUMIF(AG114:AG120,"&lt;&gt;NOR",G114:G120)</f>
        <v>0</v>
      </c>
      <c r="H113" s="231"/>
      <c r="I113" s="231">
        <f>SUM(I114:I120)</f>
        <v>0</v>
      </c>
      <c r="J113" s="231"/>
      <c r="K113" s="231">
        <f>SUM(K114:K120)</f>
        <v>0</v>
      </c>
      <c r="L113" s="231"/>
      <c r="M113" s="231">
        <f>SUM(M114:M120)</f>
        <v>0</v>
      </c>
      <c r="N113" s="231"/>
      <c r="O113" s="231">
        <f>SUM(O114:O120)</f>
        <v>9.0000000000000011E-2</v>
      </c>
      <c r="P113" s="231"/>
      <c r="Q113" s="231">
        <f>SUM(Q114:Q120)</f>
        <v>0</v>
      </c>
      <c r="R113" s="231"/>
      <c r="S113" s="231"/>
      <c r="T113" s="232"/>
      <c r="U113" s="226"/>
      <c r="V113" s="226">
        <f>SUM(V114:V120)</f>
        <v>5.8100000000000005</v>
      </c>
      <c r="W113" s="226"/>
      <c r="X113" s="226"/>
      <c r="AG113" t="s">
        <v>129</v>
      </c>
    </row>
    <row r="114" spans="1:60" outlineLevel="1" x14ac:dyDescent="0.25">
      <c r="A114" s="242">
        <v>70</v>
      </c>
      <c r="B114" s="243" t="s">
        <v>320</v>
      </c>
      <c r="C114" s="257" t="s">
        <v>321</v>
      </c>
      <c r="D114" s="244" t="s">
        <v>132</v>
      </c>
      <c r="E114" s="245">
        <v>3.27</v>
      </c>
      <c r="F114" s="246"/>
      <c r="G114" s="247">
        <f>ROUND(E114*F114,2)</f>
        <v>0</v>
      </c>
      <c r="H114" s="246"/>
      <c r="I114" s="247">
        <f>ROUND(E114*H114,2)</f>
        <v>0</v>
      </c>
      <c r="J114" s="246"/>
      <c r="K114" s="247">
        <f>ROUND(E114*J114,2)</f>
        <v>0</v>
      </c>
      <c r="L114" s="247">
        <v>15</v>
      </c>
      <c r="M114" s="247">
        <f>G114*(1+L114/100)</f>
        <v>0</v>
      </c>
      <c r="N114" s="247">
        <v>2.1000000000000001E-4</v>
      </c>
      <c r="O114" s="247">
        <f>ROUND(E114*N114,2)</f>
        <v>0</v>
      </c>
      <c r="P114" s="247">
        <v>0</v>
      </c>
      <c r="Q114" s="247">
        <f>ROUND(E114*P114,2)</f>
        <v>0</v>
      </c>
      <c r="R114" s="247" t="s">
        <v>322</v>
      </c>
      <c r="S114" s="247" t="s">
        <v>134</v>
      </c>
      <c r="T114" s="248" t="s">
        <v>145</v>
      </c>
      <c r="U114" s="224">
        <v>0.05</v>
      </c>
      <c r="V114" s="224">
        <f>ROUND(E114*U114,2)</f>
        <v>0.16</v>
      </c>
      <c r="W114" s="224"/>
      <c r="X114" s="224" t="s">
        <v>136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137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5">
      <c r="A115" s="242">
        <v>71</v>
      </c>
      <c r="B115" s="243" t="s">
        <v>323</v>
      </c>
      <c r="C115" s="257" t="s">
        <v>324</v>
      </c>
      <c r="D115" s="244" t="s">
        <v>132</v>
      </c>
      <c r="E115" s="245">
        <v>3.27</v>
      </c>
      <c r="F115" s="246"/>
      <c r="G115" s="247">
        <f>ROUND(E115*F115,2)</f>
        <v>0</v>
      </c>
      <c r="H115" s="246"/>
      <c r="I115" s="247">
        <f>ROUND(E115*H115,2)</f>
        <v>0</v>
      </c>
      <c r="J115" s="246"/>
      <c r="K115" s="247">
        <f>ROUND(E115*J115,2)</f>
        <v>0</v>
      </c>
      <c r="L115" s="247">
        <v>15</v>
      </c>
      <c r="M115" s="247">
        <f>G115*(1+L115/100)</f>
        <v>0</v>
      </c>
      <c r="N115" s="247">
        <v>0</v>
      </c>
      <c r="O115" s="247">
        <f>ROUND(E115*N115,2)</f>
        <v>0</v>
      </c>
      <c r="P115" s="247">
        <v>0</v>
      </c>
      <c r="Q115" s="247">
        <f>ROUND(E115*P115,2)</f>
        <v>0</v>
      </c>
      <c r="R115" s="247" t="s">
        <v>322</v>
      </c>
      <c r="S115" s="247" t="s">
        <v>134</v>
      </c>
      <c r="T115" s="248" t="s">
        <v>145</v>
      </c>
      <c r="U115" s="224">
        <v>0.24399999999999999</v>
      </c>
      <c r="V115" s="224">
        <f>ROUND(E115*U115,2)</f>
        <v>0.8</v>
      </c>
      <c r="W115" s="224"/>
      <c r="X115" s="224" t="s">
        <v>136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137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0.399999999999999" outlineLevel="1" x14ac:dyDescent="0.25">
      <c r="A116" s="242">
        <v>72</v>
      </c>
      <c r="B116" s="243" t="s">
        <v>325</v>
      </c>
      <c r="C116" s="257" t="s">
        <v>326</v>
      </c>
      <c r="D116" s="244" t="s">
        <v>132</v>
      </c>
      <c r="E116" s="245">
        <v>3.27</v>
      </c>
      <c r="F116" s="246"/>
      <c r="G116" s="247">
        <f>ROUND(E116*F116,2)</f>
        <v>0</v>
      </c>
      <c r="H116" s="246"/>
      <c r="I116" s="247">
        <f>ROUND(E116*H116,2)</f>
        <v>0</v>
      </c>
      <c r="J116" s="246"/>
      <c r="K116" s="247">
        <f>ROUND(E116*J116,2)</f>
        <v>0</v>
      </c>
      <c r="L116" s="247">
        <v>15</v>
      </c>
      <c r="M116" s="247">
        <f>G116*(1+L116/100)</f>
        <v>0</v>
      </c>
      <c r="N116" s="247">
        <v>4.7499999999999999E-3</v>
      </c>
      <c r="O116" s="247">
        <f>ROUND(E116*N116,2)</f>
        <v>0.02</v>
      </c>
      <c r="P116" s="247">
        <v>0</v>
      </c>
      <c r="Q116" s="247">
        <f>ROUND(E116*P116,2)</f>
        <v>0</v>
      </c>
      <c r="R116" s="247" t="s">
        <v>322</v>
      </c>
      <c r="S116" s="247" t="s">
        <v>134</v>
      </c>
      <c r="T116" s="248" t="s">
        <v>145</v>
      </c>
      <c r="U116" s="224">
        <v>0.97799999999999998</v>
      </c>
      <c r="V116" s="224">
        <f>ROUND(E116*U116,2)</f>
        <v>3.2</v>
      </c>
      <c r="W116" s="224"/>
      <c r="X116" s="224" t="s">
        <v>136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137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5">
      <c r="A117" s="242">
        <v>73</v>
      </c>
      <c r="B117" s="243" t="s">
        <v>327</v>
      </c>
      <c r="C117" s="257" t="s">
        <v>328</v>
      </c>
      <c r="D117" s="244" t="s">
        <v>207</v>
      </c>
      <c r="E117" s="245">
        <v>23.6</v>
      </c>
      <c r="F117" s="246"/>
      <c r="G117" s="247">
        <f>ROUND(E117*F117,2)</f>
        <v>0</v>
      </c>
      <c r="H117" s="246"/>
      <c r="I117" s="247">
        <f>ROUND(E117*H117,2)</f>
        <v>0</v>
      </c>
      <c r="J117" s="246"/>
      <c r="K117" s="247">
        <f>ROUND(E117*J117,2)</f>
        <v>0</v>
      </c>
      <c r="L117" s="247">
        <v>15</v>
      </c>
      <c r="M117" s="247">
        <f>G117*(1+L117/100)</f>
        <v>0</v>
      </c>
      <c r="N117" s="247">
        <v>4.0000000000000003E-5</v>
      </c>
      <c r="O117" s="247">
        <f>ROUND(E117*N117,2)</f>
        <v>0</v>
      </c>
      <c r="P117" s="247">
        <v>0</v>
      </c>
      <c r="Q117" s="247">
        <f>ROUND(E117*P117,2)</f>
        <v>0</v>
      </c>
      <c r="R117" s="247" t="s">
        <v>322</v>
      </c>
      <c r="S117" s="247" t="s">
        <v>134</v>
      </c>
      <c r="T117" s="248" t="s">
        <v>135</v>
      </c>
      <c r="U117" s="224">
        <v>7.0000000000000007E-2</v>
      </c>
      <c r="V117" s="224">
        <f>ROUND(E117*U117,2)</f>
        <v>1.65</v>
      </c>
      <c r="W117" s="224"/>
      <c r="X117" s="224" t="s">
        <v>136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137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5">
      <c r="A118" s="233">
        <v>74</v>
      </c>
      <c r="B118" s="234" t="s">
        <v>329</v>
      </c>
      <c r="C118" s="255" t="s">
        <v>330</v>
      </c>
      <c r="D118" s="235" t="s">
        <v>132</v>
      </c>
      <c r="E118" s="236">
        <v>3.7605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15</v>
      </c>
      <c r="M118" s="238">
        <f>G118*(1+L118/100)</f>
        <v>0</v>
      </c>
      <c r="N118" s="238">
        <v>1.8120000000000001E-2</v>
      </c>
      <c r="O118" s="238">
        <f>ROUND(E118*N118,2)</f>
        <v>7.0000000000000007E-2</v>
      </c>
      <c r="P118" s="238">
        <v>0</v>
      </c>
      <c r="Q118" s="238">
        <f>ROUND(E118*P118,2)</f>
        <v>0</v>
      </c>
      <c r="R118" s="238" t="s">
        <v>179</v>
      </c>
      <c r="S118" s="238" t="s">
        <v>134</v>
      </c>
      <c r="T118" s="239" t="s">
        <v>145</v>
      </c>
      <c r="U118" s="224">
        <v>0</v>
      </c>
      <c r="V118" s="224">
        <f>ROUND(E118*U118,2)</f>
        <v>0</v>
      </c>
      <c r="W118" s="224"/>
      <c r="X118" s="224" t="s">
        <v>180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181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5">
      <c r="A119" s="221">
        <v>75</v>
      </c>
      <c r="B119" s="222" t="s">
        <v>331</v>
      </c>
      <c r="C119" s="260" t="s">
        <v>332</v>
      </c>
      <c r="D119" s="223" t="s">
        <v>0</v>
      </c>
      <c r="E119" s="251"/>
      <c r="F119" s="225"/>
      <c r="G119" s="224">
        <f>ROUND(E119*F119,2)</f>
        <v>0</v>
      </c>
      <c r="H119" s="225"/>
      <c r="I119" s="224">
        <f>ROUND(E119*H119,2)</f>
        <v>0</v>
      </c>
      <c r="J119" s="225"/>
      <c r="K119" s="224">
        <f>ROUND(E119*J119,2)</f>
        <v>0</v>
      </c>
      <c r="L119" s="224">
        <v>15</v>
      </c>
      <c r="M119" s="224">
        <f>G119*(1+L119/100)</f>
        <v>0</v>
      </c>
      <c r="N119" s="224">
        <v>0</v>
      </c>
      <c r="O119" s="224">
        <f>ROUND(E119*N119,2)</f>
        <v>0</v>
      </c>
      <c r="P119" s="224">
        <v>0</v>
      </c>
      <c r="Q119" s="224">
        <f>ROUND(E119*P119,2)</f>
        <v>0</v>
      </c>
      <c r="R119" s="224" t="s">
        <v>322</v>
      </c>
      <c r="S119" s="224" t="s">
        <v>134</v>
      </c>
      <c r="T119" s="224" t="s">
        <v>145</v>
      </c>
      <c r="U119" s="224">
        <v>0</v>
      </c>
      <c r="V119" s="224">
        <f>ROUND(E119*U119,2)</f>
        <v>0</v>
      </c>
      <c r="W119" s="224"/>
      <c r="X119" s="224" t="s">
        <v>199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200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5">
      <c r="A120" s="221"/>
      <c r="B120" s="222"/>
      <c r="C120" s="261" t="s">
        <v>319</v>
      </c>
      <c r="D120" s="252"/>
      <c r="E120" s="252"/>
      <c r="F120" s="252"/>
      <c r="G120" s="252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139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x14ac:dyDescent="0.25">
      <c r="A121" s="227" t="s">
        <v>128</v>
      </c>
      <c r="B121" s="228" t="s">
        <v>87</v>
      </c>
      <c r="C121" s="254" t="s">
        <v>88</v>
      </c>
      <c r="D121" s="229"/>
      <c r="E121" s="230"/>
      <c r="F121" s="231"/>
      <c r="G121" s="231">
        <f>SUMIF(AG122:AG128,"&lt;&gt;NOR",G122:G128)</f>
        <v>0</v>
      </c>
      <c r="H121" s="231"/>
      <c r="I121" s="231">
        <f>SUM(I122:I128)</f>
        <v>0</v>
      </c>
      <c r="J121" s="231"/>
      <c r="K121" s="231">
        <f>SUM(K122:K128)</f>
        <v>0</v>
      </c>
      <c r="L121" s="231"/>
      <c r="M121" s="231">
        <f>SUM(M122:M128)</f>
        <v>0</v>
      </c>
      <c r="N121" s="231"/>
      <c r="O121" s="231">
        <f>SUM(O122:O128)</f>
        <v>0.22</v>
      </c>
      <c r="P121" s="231"/>
      <c r="Q121" s="231">
        <f>SUM(Q122:Q128)</f>
        <v>0.06</v>
      </c>
      <c r="R121" s="231"/>
      <c r="S121" s="231"/>
      <c r="T121" s="232"/>
      <c r="U121" s="226"/>
      <c r="V121" s="226">
        <f>SUM(V122:V128)</f>
        <v>39.17</v>
      </c>
      <c r="W121" s="226"/>
      <c r="X121" s="226"/>
      <c r="AG121" t="s">
        <v>129</v>
      </c>
    </row>
    <row r="122" spans="1:60" outlineLevel="1" x14ac:dyDescent="0.25">
      <c r="A122" s="233">
        <v>76</v>
      </c>
      <c r="B122" s="234" t="s">
        <v>333</v>
      </c>
      <c r="C122" s="255" t="s">
        <v>334</v>
      </c>
      <c r="D122" s="235" t="s">
        <v>132</v>
      </c>
      <c r="E122" s="236">
        <v>50.87</v>
      </c>
      <c r="F122" s="237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15</v>
      </c>
      <c r="M122" s="238">
        <f>G122*(1+L122/100)</f>
        <v>0</v>
      </c>
      <c r="N122" s="238">
        <v>0</v>
      </c>
      <c r="O122" s="238">
        <f>ROUND(E122*N122,2)</f>
        <v>0</v>
      </c>
      <c r="P122" s="238">
        <v>0</v>
      </c>
      <c r="Q122" s="238">
        <f>ROUND(E122*P122,2)</f>
        <v>0</v>
      </c>
      <c r="R122" s="238" t="s">
        <v>335</v>
      </c>
      <c r="S122" s="238" t="s">
        <v>134</v>
      </c>
      <c r="T122" s="239" t="s">
        <v>145</v>
      </c>
      <c r="U122" s="224">
        <v>4.5999999999999999E-2</v>
      </c>
      <c r="V122" s="224">
        <f>ROUND(E122*U122,2)</f>
        <v>2.34</v>
      </c>
      <c r="W122" s="224"/>
      <c r="X122" s="224" t="s">
        <v>136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137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5">
      <c r="A123" s="221"/>
      <c r="B123" s="222"/>
      <c r="C123" s="256" t="s">
        <v>336</v>
      </c>
      <c r="D123" s="240"/>
      <c r="E123" s="240"/>
      <c r="F123" s="240"/>
      <c r="G123" s="240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139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0.399999999999999" outlineLevel="1" x14ac:dyDescent="0.25">
      <c r="A124" s="242">
        <v>77</v>
      </c>
      <c r="B124" s="243" t="s">
        <v>337</v>
      </c>
      <c r="C124" s="257" t="s">
        <v>338</v>
      </c>
      <c r="D124" s="244" t="s">
        <v>207</v>
      </c>
      <c r="E124" s="245">
        <v>72.819999999999993</v>
      </c>
      <c r="F124" s="246"/>
      <c r="G124" s="247">
        <f>ROUND(E124*F124,2)</f>
        <v>0</v>
      </c>
      <c r="H124" s="246"/>
      <c r="I124" s="247">
        <f>ROUND(E124*H124,2)</f>
        <v>0</v>
      </c>
      <c r="J124" s="246"/>
      <c r="K124" s="247">
        <f>ROUND(E124*J124,2)</f>
        <v>0</v>
      </c>
      <c r="L124" s="247">
        <v>15</v>
      </c>
      <c r="M124" s="247">
        <f>G124*(1+L124/100)</f>
        <v>0</v>
      </c>
      <c r="N124" s="247">
        <v>5.9000000000000003E-4</v>
      </c>
      <c r="O124" s="247">
        <f>ROUND(E124*N124,2)</f>
        <v>0.04</v>
      </c>
      <c r="P124" s="247">
        <v>0</v>
      </c>
      <c r="Q124" s="247">
        <f>ROUND(E124*P124,2)</f>
        <v>0</v>
      </c>
      <c r="R124" s="247" t="s">
        <v>335</v>
      </c>
      <c r="S124" s="247" t="s">
        <v>134</v>
      </c>
      <c r="T124" s="248" t="s">
        <v>145</v>
      </c>
      <c r="U124" s="224">
        <v>0.13719999999999999</v>
      </c>
      <c r="V124" s="224">
        <f>ROUND(E124*U124,2)</f>
        <v>9.99</v>
      </c>
      <c r="W124" s="224"/>
      <c r="X124" s="224" t="s">
        <v>136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137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5">
      <c r="A125" s="242">
        <v>78</v>
      </c>
      <c r="B125" s="243" t="s">
        <v>339</v>
      </c>
      <c r="C125" s="257" t="s">
        <v>340</v>
      </c>
      <c r="D125" s="244" t="s">
        <v>132</v>
      </c>
      <c r="E125" s="245">
        <v>58.69</v>
      </c>
      <c r="F125" s="246"/>
      <c r="G125" s="247">
        <f>ROUND(E125*F125,2)</f>
        <v>0</v>
      </c>
      <c r="H125" s="246"/>
      <c r="I125" s="247">
        <f>ROUND(E125*H125,2)</f>
        <v>0</v>
      </c>
      <c r="J125" s="246"/>
      <c r="K125" s="247">
        <f>ROUND(E125*J125,2)</f>
        <v>0</v>
      </c>
      <c r="L125" s="247">
        <v>15</v>
      </c>
      <c r="M125" s="247">
        <f>G125*(1+L125/100)</f>
        <v>0</v>
      </c>
      <c r="N125" s="247">
        <v>0</v>
      </c>
      <c r="O125" s="247">
        <f>ROUND(E125*N125,2)</f>
        <v>0</v>
      </c>
      <c r="P125" s="247">
        <v>1E-3</v>
      </c>
      <c r="Q125" s="247">
        <f>ROUND(E125*P125,2)</f>
        <v>0.06</v>
      </c>
      <c r="R125" s="247" t="s">
        <v>335</v>
      </c>
      <c r="S125" s="247" t="s">
        <v>134</v>
      </c>
      <c r="T125" s="248" t="s">
        <v>145</v>
      </c>
      <c r="U125" s="224">
        <v>0.128</v>
      </c>
      <c r="V125" s="224">
        <f>ROUND(E125*U125,2)</f>
        <v>7.51</v>
      </c>
      <c r="W125" s="224"/>
      <c r="X125" s="224" t="s">
        <v>136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137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0.399999999999999" outlineLevel="1" x14ac:dyDescent="0.25">
      <c r="A126" s="233">
        <v>79</v>
      </c>
      <c r="B126" s="234" t="s">
        <v>341</v>
      </c>
      <c r="C126" s="255" t="s">
        <v>342</v>
      </c>
      <c r="D126" s="235" t="s">
        <v>132</v>
      </c>
      <c r="E126" s="236">
        <v>50.87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15</v>
      </c>
      <c r="M126" s="238">
        <f>G126*(1+L126/100)</f>
        <v>0</v>
      </c>
      <c r="N126" s="238">
        <v>3.47E-3</v>
      </c>
      <c r="O126" s="238">
        <f>ROUND(E126*N126,2)</f>
        <v>0.18</v>
      </c>
      <c r="P126" s="238">
        <v>0</v>
      </c>
      <c r="Q126" s="238">
        <f>ROUND(E126*P126,2)</f>
        <v>0</v>
      </c>
      <c r="R126" s="238" t="s">
        <v>335</v>
      </c>
      <c r="S126" s="238" t="s">
        <v>134</v>
      </c>
      <c r="T126" s="239" t="s">
        <v>145</v>
      </c>
      <c r="U126" s="224">
        <v>0.38</v>
      </c>
      <c r="V126" s="224">
        <f>ROUND(E126*U126,2)</f>
        <v>19.329999999999998</v>
      </c>
      <c r="W126" s="224"/>
      <c r="X126" s="224" t="s">
        <v>136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137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5">
      <c r="A127" s="221">
        <v>80</v>
      </c>
      <c r="B127" s="222" t="s">
        <v>343</v>
      </c>
      <c r="C127" s="260" t="s">
        <v>344</v>
      </c>
      <c r="D127" s="223" t="s">
        <v>0</v>
      </c>
      <c r="E127" s="251"/>
      <c r="F127" s="225"/>
      <c r="G127" s="224">
        <f>ROUND(E127*F127,2)</f>
        <v>0</v>
      </c>
      <c r="H127" s="225"/>
      <c r="I127" s="224">
        <f>ROUND(E127*H127,2)</f>
        <v>0</v>
      </c>
      <c r="J127" s="225"/>
      <c r="K127" s="224">
        <f>ROUND(E127*J127,2)</f>
        <v>0</v>
      </c>
      <c r="L127" s="224">
        <v>15</v>
      </c>
      <c r="M127" s="224">
        <f>G127*(1+L127/100)</f>
        <v>0</v>
      </c>
      <c r="N127" s="224">
        <v>0</v>
      </c>
      <c r="O127" s="224">
        <f>ROUND(E127*N127,2)</f>
        <v>0</v>
      </c>
      <c r="P127" s="224">
        <v>0</v>
      </c>
      <c r="Q127" s="224">
        <f>ROUND(E127*P127,2)</f>
        <v>0</v>
      </c>
      <c r="R127" s="224" t="s">
        <v>335</v>
      </c>
      <c r="S127" s="224" t="s">
        <v>134</v>
      </c>
      <c r="T127" s="224" t="s">
        <v>145</v>
      </c>
      <c r="U127" s="224">
        <v>0</v>
      </c>
      <c r="V127" s="224">
        <f>ROUND(E127*U127,2)</f>
        <v>0</v>
      </c>
      <c r="W127" s="224"/>
      <c r="X127" s="224" t="s">
        <v>199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200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5">
      <c r="A128" s="221"/>
      <c r="B128" s="222"/>
      <c r="C128" s="261" t="s">
        <v>234</v>
      </c>
      <c r="D128" s="252"/>
      <c r="E128" s="252"/>
      <c r="F128" s="252"/>
      <c r="G128" s="252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139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x14ac:dyDescent="0.25">
      <c r="A129" s="227" t="s">
        <v>128</v>
      </c>
      <c r="B129" s="228" t="s">
        <v>89</v>
      </c>
      <c r="C129" s="254" t="s">
        <v>90</v>
      </c>
      <c r="D129" s="229"/>
      <c r="E129" s="230"/>
      <c r="F129" s="231"/>
      <c r="G129" s="231">
        <f>SUMIF(AG130:AG137,"&lt;&gt;NOR",G130:G137)</f>
        <v>0</v>
      </c>
      <c r="H129" s="231"/>
      <c r="I129" s="231">
        <f>SUM(I130:I137)</f>
        <v>0</v>
      </c>
      <c r="J129" s="231"/>
      <c r="K129" s="231">
        <f>SUM(K130:K137)</f>
        <v>0</v>
      </c>
      <c r="L129" s="231"/>
      <c r="M129" s="231">
        <f>SUM(M130:M137)</f>
        <v>0</v>
      </c>
      <c r="N129" s="231"/>
      <c r="O129" s="231">
        <f>SUM(O130:O137)</f>
        <v>1.02</v>
      </c>
      <c r="P129" s="231"/>
      <c r="Q129" s="231">
        <f>SUM(Q130:Q137)</f>
        <v>0</v>
      </c>
      <c r="R129" s="231"/>
      <c r="S129" s="231"/>
      <c r="T129" s="232"/>
      <c r="U129" s="226"/>
      <c r="V129" s="226">
        <f>SUM(V130:V137)</f>
        <v>22.77</v>
      </c>
      <c r="W129" s="226"/>
      <c r="X129" s="226"/>
      <c r="AG129" t="s">
        <v>129</v>
      </c>
    </row>
    <row r="130" spans="1:60" outlineLevel="1" x14ac:dyDescent="0.25">
      <c r="A130" s="233">
        <v>81</v>
      </c>
      <c r="B130" s="234" t="s">
        <v>345</v>
      </c>
      <c r="C130" s="255" t="s">
        <v>346</v>
      </c>
      <c r="D130" s="235" t="s">
        <v>132</v>
      </c>
      <c r="E130" s="236">
        <v>19.13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15</v>
      </c>
      <c r="M130" s="238">
        <f>G130*(1+L130/100)</f>
        <v>0</v>
      </c>
      <c r="N130" s="238">
        <v>3.0000000000000001E-5</v>
      </c>
      <c r="O130" s="238">
        <f>ROUND(E130*N130,2)</f>
        <v>0</v>
      </c>
      <c r="P130" s="238">
        <v>0</v>
      </c>
      <c r="Q130" s="238">
        <f>ROUND(E130*P130,2)</f>
        <v>0</v>
      </c>
      <c r="R130" s="238" t="s">
        <v>322</v>
      </c>
      <c r="S130" s="238" t="s">
        <v>134</v>
      </c>
      <c r="T130" s="239" t="s">
        <v>145</v>
      </c>
      <c r="U130" s="224">
        <v>0.05</v>
      </c>
      <c r="V130" s="224">
        <f>ROUND(E130*U130,2)</f>
        <v>0.96</v>
      </c>
      <c r="W130" s="224"/>
      <c r="X130" s="224" t="s">
        <v>136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137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5">
      <c r="A131" s="221"/>
      <c r="B131" s="222"/>
      <c r="C131" s="258" t="s">
        <v>347</v>
      </c>
      <c r="D131" s="249"/>
      <c r="E131" s="249"/>
      <c r="F131" s="249"/>
      <c r="G131" s="249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210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20.399999999999999" outlineLevel="1" x14ac:dyDescent="0.25">
      <c r="A132" s="233">
        <v>82</v>
      </c>
      <c r="B132" s="234" t="s">
        <v>348</v>
      </c>
      <c r="C132" s="255" t="s">
        <v>349</v>
      </c>
      <c r="D132" s="235" t="s">
        <v>132</v>
      </c>
      <c r="E132" s="236">
        <v>19.13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15</v>
      </c>
      <c r="M132" s="238">
        <f>G132*(1+L132/100)</f>
        <v>0</v>
      </c>
      <c r="N132" s="238">
        <v>0</v>
      </c>
      <c r="O132" s="238">
        <f>ROUND(E132*N132,2)</f>
        <v>0</v>
      </c>
      <c r="P132" s="238">
        <v>0</v>
      </c>
      <c r="Q132" s="238">
        <f>ROUND(E132*P132,2)</f>
        <v>0</v>
      </c>
      <c r="R132" s="238" t="s">
        <v>322</v>
      </c>
      <c r="S132" s="238" t="s">
        <v>134</v>
      </c>
      <c r="T132" s="239" t="s">
        <v>145</v>
      </c>
      <c r="U132" s="224">
        <v>1.1399999999999999</v>
      </c>
      <c r="V132" s="224">
        <f>ROUND(E132*U132,2)</f>
        <v>21.81</v>
      </c>
      <c r="W132" s="224"/>
      <c r="X132" s="224" t="s">
        <v>136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137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5">
      <c r="A133" s="221"/>
      <c r="B133" s="222"/>
      <c r="C133" s="256" t="s">
        <v>350</v>
      </c>
      <c r="D133" s="240"/>
      <c r="E133" s="240"/>
      <c r="F133" s="240"/>
      <c r="G133" s="240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139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30.6" outlineLevel="1" x14ac:dyDescent="0.25">
      <c r="A134" s="242">
        <v>83</v>
      </c>
      <c r="B134" s="243" t="s">
        <v>351</v>
      </c>
      <c r="C134" s="257" t="s">
        <v>352</v>
      </c>
      <c r="D134" s="244" t="s">
        <v>176</v>
      </c>
      <c r="E134" s="245">
        <v>15.68</v>
      </c>
      <c r="F134" s="246"/>
      <c r="G134" s="247">
        <f>ROUND(E134*F134,2)</f>
        <v>0</v>
      </c>
      <c r="H134" s="246"/>
      <c r="I134" s="247">
        <f>ROUND(E134*H134,2)</f>
        <v>0</v>
      </c>
      <c r="J134" s="246"/>
      <c r="K134" s="247">
        <f>ROUND(E134*J134,2)</f>
        <v>0</v>
      </c>
      <c r="L134" s="247">
        <v>15</v>
      </c>
      <c r="M134" s="247">
        <f>G134*(1+L134/100)</f>
        <v>0</v>
      </c>
      <c r="N134" s="247">
        <v>2E-3</v>
      </c>
      <c r="O134" s="247">
        <f>ROUND(E134*N134,2)</f>
        <v>0.03</v>
      </c>
      <c r="P134" s="247">
        <v>0</v>
      </c>
      <c r="Q134" s="247">
        <f>ROUND(E134*P134,2)</f>
        <v>0</v>
      </c>
      <c r="R134" s="247" t="s">
        <v>179</v>
      </c>
      <c r="S134" s="247" t="s">
        <v>134</v>
      </c>
      <c r="T134" s="248" t="s">
        <v>145</v>
      </c>
      <c r="U134" s="224">
        <v>0</v>
      </c>
      <c r="V134" s="224">
        <f>ROUND(E134*U134,2)</f>
        <v>0</v>
      </c>
      <c r="W134" s="224"/>
      <c r="X134" s="224" t="s">
        <v>180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181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0.399999999999999" outlineLevel="1" x14ac:dyDescent="0.25">
      <c r="A135" s="242">
        <v>84</v>
      </c>
      <c r="B135" s="243" t="s">
        <v>353</v>
      </c>
      <c r="C135" s="257" t="s">
        <v>354</v>
      </c>
      <c r="D135" s="244" t="s">
        <v>355</v>
      </c>
      <c r="E135" s="245">
        <v>560</v>
      </c>
      <c r="F135" s="246"/>
      <c r="G135" s="247">
        <f>ROUND(E135*F135,2)</f>
        <v>0</v>
      </c>
      <c r="H135" s="246"/>
      <c r="I135" s="247">
        <f>ROUND(E135*H135,2)</f>
        <v>0</v>
      </c>
      <c r="J135" s="246"/>
      <c r="K135" s="247">
        <f>ROUND(E135*J135,2)</f>
        <v>0</v>
      </c>
      <c r="L135" s="247">
        <v>15</v>
      </c>
      <c r="M135" s="247">
        <f>G135*(1+L135/100)</f>
        <v>0</v>
      </c>
      <c r="N135" s="247">
        <v>1E-3</v>
      </c>
      <c r="O135" s="247">
        <f>ROUND(E135*N135,2)</f>
        <v>0.56000000000000005</v>
      </c>
      <c r="P135" s="247">
        <v>0</v>
      </c>
      <c r="Q135" s="247">
        <f>ROUND(E135*P135,2)</f>
        <v>0</v>
      </c>
      <c r="R135" s="247" t="s">
        <v>179</v>
      </c>
      <c r="S135" s="247" t="s">
        <v>134</v>
      </c>
      <c r="T135" s="248" t="s">
        <v>145</v>
      </c>
      <c r="U135" s="224">
        <v>0</v>
      </c>
      <c r="V135" s="224">
        <f>ROUND(E135*U135,2)</f>
        <v>0</v>
      </c>
      <c r="W135" s="224"/>
      <c r="X135" s="224" t="s">
        <v>180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181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5">
      <c r="A136" s="233">
        <v>85</v>
      </c>
      <c r="B136" s="234" t="s">
        <v>356</v>
      </c>
      <c r="C136" s="255" t="s">
        <v>357</v>
      </c>
      <c r="D136" s="235" t="s">
        <v>132</v>
      </c>
      <c r="E136" s="236">
        <v>21.999500000000001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15</v>
      </c>
      <c r="M136" s="238">
        <f>G136*(1+L136/100)</f>
        <v>0</v>
      </c>
      <c r="N136" s="238">
        <v>1.9429999999999999E-2</v>
      </c>
      <c r="O136" s="238">
        <f>ROUND(E136*N136,2)</f>
        <v>0.43</v>
      </c>
      <c r="P136" s="238">
        <v>0</v>
      </c>
      <c r="Q136" s="238">
        <f>ROUND(E136*P136,2)</f>
        <v>0</v>
      </c>
      <c r="R136" s="238" t="s">
        <v>179</v>
      </c>
      <c r="S136" s="238" t="s">
        <v>134</v>
      </c>
      <c r="T136" s="239" t="s">
        <v>135</v>
      </c>
      <c r="U136" s="224">
        <v>0</v>
      </c>
      <c r="V136" s="224">
        <f>ROUND(E136*U136,2)</f>
        <v>0</v>
      </c>
      <c r="W136" s="224"/>
      <c r="X136" s="224" t="s">
        <v>180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181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5">
      <c r="A137" s="221">
        <v>86</v>
      </c>
      <c r="B137" s="222" t="s">
        <v>358</v>
      </c>
      <c r="C137" s="260" t="s">
        <v>359</v>
      </c>
      <c r="D137" s="223" t="s">
        <v>0</v>
      </c>
      <c r="E137" s="251"/>
      <c r="F137" s="225"/>
      <c r="G137" s="224">
        <f>ROUND(E137*F137,2)</f>
        <v>0</v>
      </c>
      <c r="H137" s="225"/>
      <c r="I137" s="224">
        <f>ROUND(E137*H137,2)</f>
        <v>0</v>
      </c>
      <c r="J137" s="225"/>
      <c r="K137" s="224">
        <f>ROUND(E137*J137,2)</f>
        <v>0</v>
      </c>
      <c r="L137" s="224">
        <v>15</v>
      </c>
      <c r="M137" s="224">
        <f>G137*(1+L137/100)</f>
        <v>0</v>
      </c>
      <c r="N137" s="224">
        <v>0</v>
      </c>
      <c r="O137" s="224">
        <f>ROUND(E137*N137,2)</f>
        <v>0</v>
      </c>
      <c r="P137" s="224">
        <v>0</v>
      </c>
      <c r="Q137" s="224">
        <f>ROUND(E137*P137,2)</f>
        <v>0</v>
      </c>
      <c r="R137" s="224" t="s">
        <v>322</v>
      </c>
      <c r="S137" s="224" t="s">
        <v>134</v>
      </c>
      <c r="T137" s="224" t="s">
        <v>145</v>
      </c>
      <c r="U137" s="224">
        <v>0</v>
      </c>
      <c r="V137" s="224">
        <f>ROUND(E137*U137,2)</f>
        <v>0</v>
      </c>
      <c r="W137" s="224"/>
      <c r="X137" s="224" t="s">
        <v>199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200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x14ac:dyDescent="0.25">
      <c r="A138" s="227" t="s">
        <v>128</v>
      </c>
      <c r="B138" s="228" t="s">
        <v>91</v>
      </c>
      <c r="C138" s="254" t="s">
        <v>92</v>
      </c>
      <c r="D138" s="229"/>
      <c r="E138" s="230"/>
      <c r="F138" s="231"/>
      <c r="G138" s="231">
        <f>SUMIF(AG139:AG143,"&lt;&gt;NOR",G139:G143)</f>
        <v>0</v>
      </c>
      <c r="H138" s="231"/>
      <c r="I138" s="231">
        <f>SUM(I139:I143)</f>
        <v>0</v>
      </c>
      <c r="J138" s="231"/>
      <c r="K138" s="231">
        <f>SUM(K139:K143)</f>
        <v>0</v>
      </c>
      <c r="L138" s="231"/>
      <c r="M138" s="231">
        <f>SUM(M139:M143)</f>
        <v>0</v>
      </c>
      <c r="N138" s="231"/>
      <c r="O138" s="231">
        <f>SUM(O139:O143)</f>
        <v>0</v>
      </c>
      <c r="P138" s="231"/>
      <c r="Q138" s="231">
        <f>SUM(Q139:Q143)</f>
        <v>0</v>
      </c>
      <c r="R138" s="231"/>
      <c r="S138" s="231"/>
      <c r="T138" s="232"/>
      <c r="U138" s="226"/>
      <c r="V138" s="226">
        <f>SUM(V139:V143)</f>
        <v>21.77</v>
      </c>
      <c r="W138" s="226"/>
      <c r="X138" s="226"/>
      <c r="AG138" t="s">
        <v>129</v>
      </c>
    </row>
    <row r="139" spans="1:60" outlineLevel="1" x14ac:dyDescent="0.25">
      <c r="A139" s="233">
        <v>87</v>
      </c>
      <c r="B139" s="234" t="s">
        <v>360</v>
      </c>
      <c r="C139" s="255" t="s">
        <v>361</v>
      </c>
      <c r="D139" s="235" t="s">
        <v>132</v>
      </c>
      <c r="E139" s="236">
        <v>3.98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15</v>
      </c>
      <c r="M139" s="238">
        <f>G139*(1+L139/100)</f>
        <v>0</v>
      </c>
      <c r="N139" s="238">
        <v>3.1E-4</v>
      </c>
      <c r="O139" s="238">
        <f>ROUND(E139*N139,2)</f>
        <v>0</v>
      </c>
      <c r="P139" s="238">
        <v>0</v>
      </c>
      <c r="Q139" s="238">
        <f>ROUND(E139*P139,2)</f>
        <v>0</v>
      </c>
      <c r="R139" s="238" t="s">
        <v>362</v>
      </c>
      <c r="S139" s="238" t="s">
        <v>134</v>
      </c>
      <c r="T139" s="239" t="s">
        <v>145</v>
      </c>
      <c r="U139" s="224">
        <v>0.40300000000000002</v>
      </c>
      <c r="V139" s="224">
        <f>ROUND(E139*U139,2)</f>
        <v>1.6</v>
      </c>
      <c r="W139" s="224"/>
      <c r="X139" s="224" t="s">
        <v>136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137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5">
      <c r="A140" s="221"/>
      <c r="B140" s="222"/>
      <c r="C140" s="258" t="s">
        <v>363</v>
      </c>
      <c r="D140" s="249"/>
      <c r="E140" s="249"/>
      <c r="F140" s="249"/>
      <c r="G140" s="249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4"/>
      <c r="Z140" s="214"/>
      <c r="AA140" s="214"/>
      <c r="AB140" s="214"/>
      <c r="AC140" s="214"/>
      <c r="AD140" s="214"/>
      <c r="AE140" s="214"/>
      <c r="AF140" s="214"/>
      <c r="AG140" s="214" t="s">
        <v>210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0.399999999999999" outlineLevel="1" x14ac:dyDescent="0.25">
      <c r="A141" s="242">
        <v>88</v>
      </c>
      <c r="B141" s="243" t="s">
        <v>364</v>
      </c>
      <c r="C141" s="257" t="s">
        <v>365</v>
      </c>
      <c r="D141" s="244" t="s">
        <v>132</v>
      </c>
      <c r="E141" s="245">
        <v>14.7</v>
      </c>
      <c r="F141" s="246"/>
      <c r="G141" s="247">
        <f>ROUND(E141*F141,2)</f>
        <v>0</v>
      </c>
      <c r="H141" s="246"/>
      <c r="I141" s="247">
        <f>ROUND(E141*H141,2)</f>
        <v>0</v>
      </c>
      <c r="J141" s="246"/>
      <c r="K141" s="247">
        <f>ROUND(E141*J141,2)</f>
        <v>0</v>
      </c>
      <c r="L141" s="247">
        <v>15</v>
      </c>
      <c r="M141" s="247">
        <f>G141*(1+L141/100)</f>
        <v>0</v>
      </c>
      <c r="N141" s="247">
        <v>2.4000000000000001E-4</v>
      </c>
      <c r="O141" s="247">
        <f>ROUND(E141*N141,2)</f>
        <v>0</v>
      </c>
      <c r="P141" s="247">
        <v>0</v>
      </c>
      <c r="Q141" s="247">
        <f>ROUND(E141*P141,2)</f>
        <v>0</v>
      </c>
      <c r="R141" s="247" t="s">
        <v>362</v>
      </c>
      <c r="S141" s="247" t="s">
        <v>134</v>
      </c>
      <c r="T141" s="248" t="s">
        <v>145</v>
      </c>
      <c r="U141" s="224">
        <v>0.17</v>
      </c>
      <c r="V141" s="224">
        <f>ROUND(E141*U141,2)</f>
        <v>2.5</v>
      </c>
      <c r="W141" s="224"/>
      <c r="X141" s="224" t="s">
        <v>136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137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5">
      <c r="A142" s="242">
        <v>89</v>
      </c>
      <c r="B142" s="243" t="s">
        <v>366</v>
      </c>
      <c r="C142" s="257" t="s">
        <v>367</v>
      </c>
      <c r="D142" s="244" t="s">
        <v>132</v>
      </c>
      <c r="E142" s="245">
        <v>54.47</v>
      </c>
      <c r="F142" s="246"/>
      <c r="G142" s="247">
        <f>ROUND(E142*F142,2)</f>
        <v>0</v>
      </c>
      <c r="H142" s="246"/>
      <c r="I142" s="247">
        <f>ROUND(E142*H142,2)</f>
        <v>0</v>
      </c>
      <c r="J142" s="246"/>
      <c r="K142" s="247">
        <f>ROUND(E142*J142,2)</f>
        <v>0</v>
      </c>
      <c r="L142" s="247">
        <v>15</v>
      </c>
      <c r="M142" s="247">
        <f>G142*(1+L142/100)</f>
        <v>0</v>
      </c>
      <c r="N142" s="247">
        <v>1.0000000000000001E-5</v>
      </c>
      <c r="O142" s="247">
        <f>ROUND(E142*N142,2)</f>
        <v>0</v>
      </c>
      <c r="P142" s="247">
        <v>0</v>
      </c>
      <c r="Q142" s="247">
        <f>ROUND(E142*P142,2)</f>
        <v>0</v>
      </c>
      <c r="R142" s="247" t="s">
        <v>362</v>
      </c>
      <c r="S142" s="247" t="s">
        <v>134</v>
      </c>
      <c r="T142" s="248" t="s">
        <v>145</v>
      </c>
      <c r="U142" s="224">
        <v>0.122</v>
      </c>
      <c r="V142" s="224">
        <f>ROUND(E142*U142,2)</f>
        <v>6.65</v>
      </c>
      <c r="W142" s="224"/>
      <c r="X142" s="224" t="s">
        <v>136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137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5">
      <c r="A143" s="242">
        <v>90</v>
      </c>
      <c r="B143" s="243" t="s">
        <v>368</v>
      </c>
      <c r="C143" s="257" t="s">
        <v>369</v>
      </c>
      <c r="D143" s="244" t="s">
        <v>132</v>
      </c>
      <c r="E143" s="245">
        <v>162.05959999999999</v>
      </c>
      <c r="F143" s="246"/>
      <c r="G143" s="247">
        <f>ROUND(E143*F143,2)</f>
        <v>0</v>
      </c>
      <c r="H143" s="246"/>
      <c r="I143" s="247">
        <f>ROUND(E143*H143,2)</f>
        <v>0</v>
      </c>
      <c r="J143" s="246"/>
      <c r="K143" s="247">
        <f>ROUND(E143*J143,2)</f>
        <v>0</v>
      </c>
      <c r="L143" s="247">
        <v>15</v>
      </c>
      <c r="M143" s="247">
        <f>G143*(1+L143/100)</f>
        <v>0</v>
      </c>
      <c r="N143" s="247">
        <v>1.0000000000000001E-5</v>
      </c>
      <c r="O143" s="247">
        <f>ROUND(E143*N143,2)</f>
        <v>0</v>
      </c>
      <c r="P143" s="247">
        <v>0</v>
      </c>
      <c r="Q143" s="247">
        <f>ROUND(E143*P143,2)</f>
        <v>0</v>
      </c>
      <c r="R143" s="247" t="s">
        <v>362</v>
      </c>
      <c r="S143" s="247" t="s">
        <v>134</v>
      </c>
      <c r="T143" s="248" t="s">
        <v>145</v>
      </c>
      <c r="U143" s="224">
        <v>6.8000000000000005E-2</v>
      </c>
      <c r="V143" s="224">
        <f>ROUND(E143*U143,2)</f>
        <v>11.02</v>
      </c>
      <c r="W143" s="224"/>
      <c r="X143" s="224" t="s">
        <v>136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137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x14ac:dyDescent="0.25">
      <c r="A144" s="227" t="s">
        <v>128</v>
      </c>
      <c r="B144" s="228" t="s">
        <v>93</v>
      </c>
      <c r="C144" s="254" t="s">
        <v>94</v>
      </c>
      <c r="D144" s="229"/>
      <c r="E144" s="230"/>
      <c r="F144" s="231"/>
      <c r="G144" s="231">
        <f>SUMIF(AG145:AG146,"&lt;&gt;NOR",G145:G146)</f>
        <v>0</v>
      </c>
      <c r="H144" s="231"/>
      <c r="I144" s="231">
        <f>SUM(I145:I146)</f>
        <v>0</v>
      </c>
      <c r="J144" s="231"/>
      <c r="K144" s="231">
        <f>SUM(K145:K146)</f>
        <v>0</v>
      </c>
      <c r="L144" s="231"/>
      <c r="M144" s="231">
        <f>SUM(M145:M146)</f>
        <v>0</v>
      </c>
      <c r="N144" s="231"/>
      <c r="O144" s="231">
        <f>SUM(O145:O146)</f>
        <v>0.05</v>
      </c>
      <c r="P144" s="231"/>
      <c r="Q144" s="231">
        <f>SUM(Q145:Q146)</f>
        <v>0</v>
      </c>
      <c r="R144" s="231"/>
      <c r="S144" s="231"/>
      <c r="T144" s="232"/>
      <c r="U144" s="226"/>
      <c r="V144" s="226">
        <f>SUM(V145:V146)</f>
        <v>29.1</v>
      </c>
      <c r="W144" s="226"/>
      <c r="X144" s="226"/>
      <c r="AG144" t="s">
        <v>129</v>
      </c>
    </row>
    <row r="145" spans="1:60" outlineLevel="1" x14ac:dyDescent="0.25">
      <c r="A145" s="242">
        <v>91</v>
      </c>
      <c r="B145" s="243" t="s">
        <v>370</v>
      </c>
      <c r="C145" s="257" t="s">
        <v>371</v>
      </c>
      <c r="D145" s="244" t="s">
        <v>132</v>
      </c>
      <c r="E145" s="245">
        <v>216.52959999999999</v>
      </c>
      <c r="F145" s="246"/>
      <c r="G145" s="247">
        <f>ROUND(E145*F145,2)</f>
        <v>0</v>
      </c>
      <c r="H145" s="246"/>
      <c r="I145" s="247">
        <f>ROUND(E145*H145,2)</f>
        <v>0</v>
      </c>
      <c r="J145" s="246"/>
      <c r="K145" s="247">
        <f>ROUND(E145*J145,2)</f>
        <v>0</v>
      </c>
      <c r="L145" s="247">
        <v>15</v>
      </c>
      <c r="M145" s="247">
        <f>G145*(1+L145/100)</f>
        <v>0</v>
      </c>
      <c r="N145" s="247">
        <v>6.9999999999999994E-5</v>
      </c>
      <c r="O145" s="247">
        <f>ROUND(E145*N145,2)</f>
        <v>0.02</v>
      </c>
      <c r="P145" s="247">
        <v>0</v>
      </c>
      <c r="Q145" s="247">
        <f>ROUND(E145*P145,2)</f>
        <v>0</v>
      </c>
      <c r="R145" s="247" t="s">
        <v>372</v>
      </c>
      <c r="S145" s="247" t="s">
        <v>134</v>
      </c>
      <c r="T145" s="248" t="s">
        <v>145</v>
      </c>
      <c r="U145" s="224">
        <v>3.2480000000000002E-2</v>
      </c>
      <c r="V145" s="224">
        <f>ROUND(E145*U145,2)</f>
        <v>7.03</v>
      </c>
      <c r="W145" s="224"/>
      <c r="X145" s="224" t="s">
        <v>136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137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5">
      <c r="A146" s="242">
        <v>92</v>
      </c>
      <c r="B146" s="243" t="s">
        <v>373</v>
      </c>
      <c r="C146" s="257" t="s">
        <v>374</v>
      </c>
      <c r="D146" s="244" t="s">
        <v>132</v>
      </c>
      <c r="E146" s="245">
        <v>216.52959999999999</v>
      </c>
      <c r="F146" s="246"/>
      <c r="G146" s="247">
        <f>ROUND(E146*F146,2)</f>
        <v>0</v>
      </c>
      <c r="H146" s="246"/>
      <c r="I146" s="247">
        <f>ROUND(E146*H146,2)</f>
        <v>0</v>
      </c>
      <c r="J146" s="246"/>
      <c r="K146" s="247">
        <f>ROUND(E146*J146,2)</f>
        <v>0</v>
      </c>
      <c r="L146" s="247">
        <v>15</v>
      </c>
      <c r="M146" s="247">
        <f>G146*(1+L146/100)</f>
        <v>0</v>
      </c>
      <c r="N146" s="247">
        <v>1.3999999999999999E-4</v>
      </c>
      <c r="O146" s="247">
        <f>ROUND(E146*N146,2)</f>
        <v>0.03</v>
      </c>
      <c r="P146" s="247">
        <v>0</v>
      </c>
      <c r="Q146" s="247">
        <f>ROUND(E146*P146,2)</f>
        <v>0</v>
      </c>
      <c r="R146" s="247" t="s">
        <v>372</v>
      </c>
      <c r="S146" s="247" t="s">
        <v>134</v>
      </c>
      <c r="T146" s="248" t="s">
        <v>145</v>
      </c>
      <c r="U146" s="224">
        <v>0.10191</v>
      </c>
      <c r="V146" s="224">
        <f>ROUND(E146*U146,2)</f>
        <v>22.07</v>
      </c>
      <c r="W146" s="224"/>
      <c r="X146" s="224" t="s">
        <v>136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137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x14ac:dyDescent="0.25">
      <c r="A147" s="227" t="s">
        <v>128</v>
      </c>
      <c r="B147" s="228" t="s">
        <v>95</v>
      </c>
      <c r="C147" s="254" t="s">
        <v>96</v>
      </c>
      <c r="D147" s="229"/>
      <c r="E147" s="230"/>
      <c r="F147" s="231"/>
      <c r="G147" s="231">
        <f>SUMIF(AG148:AG151,"&lt;&gt;NOR",G148:G151)</f>
        <v>0</v>
      </c>
      <c r="H147" s="231"/>
      <c r="I147" s="231">
        <f>SUM(I148:I151)</f>
        <v>0</v>
      </c>
      <c r="J147" s="231"/>
      <c r="K147" s="231">
        <f>SUM(K148:K151)</f>
        <v>0</v>
      </c>
      <c r="L147" s="231"/>
      <c r="M147" s="231">
        <f>SUM(M148:M151)</f>
        <v>0</v>
      </c>
      <c r="N147" s="231"/>
      <c r="O147" s="231">
        <f>SUM(O148:O151)</f>
        <v>0</v>
      </c>
      <c r="P147" s="231"/>
      <c r="Q147" s="231">
        <f>SUM(Q148:Q151)</f>
        <v>0</v>
      </c>
      <c r="R147" s="231"/>
      <c r="S147" s="231"/>
      <c r="T147" s="232"/>
      <c r="U147" s="226"/>
      <c r="V147" s="226">
        <f>SUM(V148:V151)</f>
        <v>5.44</v>
      </c>
      <c r="W147" s="226"/>
      <c r="X147" s="226"/>
      <c r="AG147" t="s">
        <v>129</v>
      </c>
    </row>
    <row r="148" spans="1:60" ht="30.6" outlineLevel="1" x14ac:dyDescent="0.25">
      <c r="A148" s="242">
        <v>93</v>
      </c>
      <c r="B148" s="243" t="s">
        <v>375</v>
      </c>
      <c r="C148" s="257" t="s">
        <v>376</v>
      </c>
      <c r="D148" s="244" t="s">
        <v>176</v>
      </c>
      <c r="E148" s="245">
        <v>2</v>
      </c>
      <c r="F148" s="246"/>
      <c r="G148" s="247">
        <f>ROUND(E148*F148,2)</f>
        <v>0</v>
      </c>
      <c r="H148" s="246"/>
      <c r="I148" s="247">
        <f>ROUND(E148*H148,2)</f>
        <v>0</v>
      </c>
      <c r="J148" s="246"/>
      <c r="K148" s="247">
        <f>ROUND(E148*J148,2)</f>
        <v>0</v>
      </c>
      <c r="L148" s="247">
        <v>15</v>
      </c>
      <c r="M148" s="247">
        <f>G148*(1+L148/100)</f>
        <v>0</v>
      </c>
      <c r="N148" s="247">
        <v>0</v>
      </c>
      <c r="O148" s="247">
        <f>ROUND(E148*N148,2)</f>
        <v>0</v>
      </c>
      <c r="P148" s="247">
        <v>0</v>
      </c>
      <c r="Q148" s="247">
        <f>ROUND(E148*P148,2)</f>
        <v>0</v>
      </c>
      <c r="R148" s="247" t="s">
        <v>95</v>
      </c>
      <c r="S148" s="247" t="s">
        <v>134</v>
      </c>
      <c r="T148" s="248" t="s">
        <v>161</v>
      </c>
      <c r="U148" s="224">
        <v>0.22</v>
      </c>
      <c r="V148" s="224">
        <f>ROUND(E148*U148,2)</f>
        <v>0.44</v>
      </c>
      <c r="W148" s="224"/>
      <c r="X148" s="224" t="s">
        <v>136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137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5">
      <c r="A149" s="242">
        <v>94</v>
      </c>
      <c r="B149" s="243" t="s">
        <v>377</v>
      </c>
      <c r="C149" s="257" t="s">
        <v>378</v>
      </c>
      <c r="D149" s="244" t="s">
        <v>379</v>
      </c>
      <c r="E149" s="245">
        <v>5</v>
      </c>
      <c r="F149" s="246"/>
      <c r="G149" s="247">
        <f>ROUND(E149*F149,2)</f>
        <v>0</v>
      </c>
      <c r="H149" s="246"/>
      <c r="I149" s="247">
        <f>ROUND(E149*H149,2)</f>
        <v>0</v>
      </c>
      <c r="J149" s="246"/>
      <c r="K149" s="247">
        <f>ROUND(E149*J149,2)</f>
        <v>0</v>
      </c>
      <c r="L149" s="247">
        <v>15</v>
      </c>
      <c r="M149" s="247">
        <f>G149*(1+L149/100)</f>
        <v>0</v>
      </c>
      <c r="N149" s="247">
        <v>0</v>
      </c>
      <c r="O149" s="247">
        <f>ROUND(E149*N149,2)</f>
        <v>0</v>
      </c>
      <c r="P149" s="247">
        <v>0</v>
      </c>
      <c r="Q149" s="247">
        <f>ROUND(E149*P149,2)</f>
        <v>0</v>
      </c>
      <c r="R149" s="247"/>
      <c r="S149" s="247" t="s">
        <v>134</v>
      </c>
      <c r="T149" s="248" t="s">
        <v>145</v>
      </c>
      <c r="U149" s="224">
        <v>1</v>
      </c>
      <c r="V149" s="224">
        <f>ROUND(E149*U149,2)</f>
        <v>5</v>
      </c>
      <c r="W149" s="224"/>
      <c r="X149" s="224" t="s">
        <v>136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137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5">
      <c r="A150" s="242">
        <v>95</v>
      </c>
      <c r="B150" s="243" t="s">
        <v>380</v>
      </c>
      <c r="C150" s="257" t="s">
        <v>381</v>
      </c>
      <c r="D150" s="244" t="s">
        <v>231</v>
      </c>
      <c r="E150" s="245">
        <v>1</v>
      </c>
      <c r="F150" s="246"/>
      <c r="G150" s="247">
        <f>ROUND(E150*F150,2)</f>
        <v>0</v>
      </c>
      <c r="H150" s="246"/>
      <c r="I150" s="247">
        <f>ROUND(E150*H150,2)</f>
        <v>0</v>
      </c>
      <c r="J150" s="246"/>
      <c r="K150" s="247">
        <f>ROUND(E150*J150,2)</f>
        <v>0</v>
      </c>
      <c r="L150" s="247">
        <v>15</v>
      </c>
      <c r="M150" s="247">
        <f>G150*(1+L150/100)</f>
        <v>0</v>
      </c>
      <c r="N150" s="247">
        <v>0</v>
      </c>
      <c r="O150" s="247">
        <f>ROUND(E150*N150,2)</f>
        <v>0</v>
      </c>
      <c r="P150" s="247">
        <v>0</v>
      </c>
      <c r="Q150" s="247">
        <f>ROUND(E150*P150,2)</f>
        <v>0</v>
      </c>
      <c r="R150" s="247"/>
      <c r="S150" s="247" t="s">
        <v>266</v>
      </c>
      <c r="T150" s="248" t="s">
        <v>288</v>
      </c>
      <c r="U150" s="224">
        <v>0</v>
      </c>
      <c r="V150" s="224">
        <f>ROUND(E150*U150,2)</f>
        <v>0</v>
      </c>
      <c r="W150" s="224"/>
      <c r="X150" s="224" t="s">
        <v>136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137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5">
      <c r="A151" s="242">
        <v>96</v>
      </c>
      <c r="B151" s="243" t="s">
        <v>382</v>
      </c>
      <c r="C151" s="257" t="s">
        <v>383</v>
      </c>
      <c r="D151" s="244" t="s">
        <v>176</v>
      </c>
      <c r="E151" s="245">
        <v>2</v>
      </c>
      <c r="F151" s="246"/>
      <c r="G151" s="247">
        <f>ROUND(E151*F151,2)</f>
        <v>0</v>
      </c>
      <c r="H151" s="246"/>
      <c r="I151" s="247">
        <f>ROUND(E151*H151,2)</f>
        <v>0</v>
      </c>
      <c r="J151" s="246"/>
      <c r="K151" s="247">
        <f>ROUND(E151*J151,2)</f>
        <v>0</v>
      </c>
      <c r="L151" s="247">
        <v>15</v>
      </c>
      <c r="M151" s="247">
        <f>G151*(1+L151/100)</f>
        <v>0</v>
      </c>
      <c r="N151" s="247">
        <v>5.9000000000000003E-4</v>
      </c>
      <c r="O151" s="247">
        <f>ROUND(E151*N151,2)</f>
        <v>0</v>
      </c>
      <c r="P151" s="247">
        <v>0</v>
      </c>
      <c r="Q151" s="247">
        <f>ROUND(E151*P151,2)</f>
        <v>0</v>
      </c>
      <c r="R151" s="247"/>
      <c r="S151" s="247" t="s">
        <v>266</v>
      </c>
      <c r="T151" s="248" t="s">
        <v>288</v>
      </c>
      <c r="U151" s="224">
        <v>0</v>
      </c>
      <c r="V151" s="224">
        <f>ROUND(E151*U151,2)</f>
        <v>0</v>
      </c>
      <c r="W151" s="224"/>
      <c r="X151" s="224" t="s">
        <v>180</v>
      </c>
      <c r="Y151" s="214"/>
      <c r="Z151" s="214"/>
      <c r="AA151" s="214"/>
      <c r="AB151" s="214"/>
      <c r="AC151" s="214"/>
      <c r="AD151" s="214"/>
      <c r="AE151" s="214"/>
      <c r="AF151" s="214"/>
      <c r="AG151" s="214" t="s">
        <v>181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x14ac:dyDescent="0.25">
      <c r="A152" s="227" t="s">
        <v>128</v>
      </c>
      <c r="B152" s="228" t="s">
        <v>97</v>
      </c>
      <c r="C152" s="254" t="s">
        <v>98</v>
      </c>
      <c r="D152" s="229"/>
      <c r="E152" s="230"/>
      <c r="F152" s="231"/>
      <c r="G152" s="231">
        <f>SUMIF(AG153:AG161,"&lt;&gt;NOR",G153:G161)</f>
        <v>0</v>
      </c>
      <c r="H152" s="231"/>
      <c r="I152" s="231">
        <f>SUM(I153:I161)</f>
        <v>0</v>
      </c>
      <c r="J152" s="231"/>
      <c r="K152" s="231">
        <f>SUM(K153:K161)</f>
        <v>0</v>
      </c>
      <c r="L152" s="231"/>
      <c r="M152" s="231">
        <f>SUM(M153:M161)</f>
        <v>0</v>
      </c>
      <c r="N152" s="231"/>
      <c r="O152" s="231">
        <f>SUM(O153:O161)</f>
        <v>0</v>
      </c>
      <c r="P152" s="231"/>
      <c r="Q152" s="231">
        <f>SUM(Q153:Q161)</f>
        <v>0</v>
      </c>
      <c r="R152" s="231"/>
      <c r="S152" s="231"/>
      <c r="T152" s="232"/>
      <c r="U152" s="226"/>
      <c r="V152" s="226">
        <f>SUM(V153:V161)</f>
        <v>15.08</v>
      </c>
      <c r="W152" s="226"/>
      <c r="X152" s="226"/>
      <c r="AG152" t="s">
        <v>129</v>
      </c>
    </row>
    <row r="153" spans="1:60" outlineLevel="1" x14ac:dyDescent="0.25">
      <c r="A153" s="233">
        <v>97</v>
      </c>
      <c r="B153" s="234" t="s">
        <v>384</v>
      </c>
      <c r="C153" s="255" t="s">
        <v>385</v>
      </c>
      <c r="D153" s="235" t="s">
        <v>198</v>
      </c>
      <c r="E153" s="236">
        <v>1.6647000000000001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15</v>
      </c>
      <c r="M153" s="238">
        <f>G153*(1+L153/100)</f>
        <v>0</v>
      </c>
      <c r="N153" s="238">
        <v>0</v>
      </c>
      <c r="O153" s="238">
        <f>ROUND(E153*N153,2)</f>
        <v>0</v>
      </c>
      <c r="P153" s="238">
        <v>0</v>
      </c>
      <c r="Q153" s="238">
        <f>ROUND(E153*P153,2)</f>
        <v>0</v>
      </c>
      <c r="R153" s="238" t="s">
        <v>386</v>
      </c>
      <c r="S153" s="238" t="s">
        <v>134</v>
      </c>
      <c r="T153" s="239" t="s">
        <v>145</v>
      </c>
      <c r="U153" s="224">
        <v>0.16400000000000001</v>
      </c>
      <c r="V153" s="224">
        <f>ROUND(E153*U153,2)</f>
        <v>0.27</v>
      </c>
      <c r="W153" s="224"/>
      <c r="X153" s="224" t="s">
        <v>387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388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ht="21" outlineLevel="1" x14ac:dyDescent="0.25">
      <c r="A154" s="221"/>
      <c r="B154" s="222"/>
      <c r="C154" s="256" t="s">
        <v>389</v>
      </c>
      <c r="D154" s="240"/>
      <c r="E154" s="240"/>
      <c r="F154" s="240"/>
      <c r="G154" s="240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139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41" t="str">
        <f>C154</f>
        <v>se složením a hrubým urovnáním nebo s přeložením na jiný dopravní prostředek kromě lodi, vč. příplatku za každých dalších i započatých 1000 m přes 1000 m,</v>
      </c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5">
      <c r="A155" s="242">
        <v>98</v>
      </c>
      <c r="B155" s="243" t="s">
        <v>390</v>
      </c>
      <c r="C155" s="257" t="s">
        <v>391</v>
      </c>
      <c r="D155" s="244" t="s">
        <v>198</v>
      </c>
      <c r="E155" s="245">
        <v>1.6647000000000001</v>
      </c>
      <c r="F155" s="246"/>
      <c r="G155" s="247">
        <f>ROUND(E155*F155,2)</f>
        <v>0</v>
      </c>
      <c r="H155" s="246"/>
      <c r="I155" s="247">
        <f>ROUND(E155*H155,2)</f>
        <v>0</v>
      </c>
      <c r="J155" s="246"/>
      <c r="K155" s="247">
        <f>ROUND(E155*J155,2)</f>
        <v>0</v>
      </c>
      <c r="L155" s="247">
        <v>15</v>
      </c>
      <c r="M155" s="247">
        <f>G155*(1+L155/100)</f>
        <v>0</v>
      </c>
      <c r="N155" s="247">
        <v>0</v>
      </c>
      <c r="O155" s="247">
        <f>ROUND(E155*N155,2)</f>
        <v>0</v>
      </c>
      <c r="P155" s="247">
        <v>0</v>
      </c>
      <c r="Q155" s="247">
        <f>ROUND(E155*P155,2)</f>
        <v>0</v>
      </c>
      <c r="R155" s="247" t="s">
        <v>186</v>
      </c>
      <c r="S155" s="247" t="s">
        <v>134</v>
      </c>
      <c r="T155" s="248" t="s">
        <v>145</v>
      </c>
      <c r="U155" s="224">
        <v>0.93300000000000005</v>
      </c>
      <c r="V155" s="224">
        <f>ROUND(E155*U155,2)</f>
        <v>1.55</v>
      </c>
      <c r="W155" s="224"/>
      <c r="X155" s="224" t="s">
        <v>387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388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5">
      <c r="A156" s="242">
        <v>99</v>
      </c>
      <c r="B156" s="243" t="s">
        <v>392</v>
      </c>
      <c r="C156" s="257" t="s">
        <v>393</v>
      </c>
      <c r="D156" s="244" t="s">
        <v>198</v>
      </c>
      <c r="E156" s="245">
        <v>16.64696</v>
      </c>
      <c r="F156" s="246"/>
      <c r="G156" s="247">
        <f>ROUND(E156*F156,2)</f>
        <v>0</v>
      </c>
      <c r="H156" s="246"/>
      <c r="I156" s="247">
        <f>ROUND(E156*H156,2)</f>
        <v>0</v>
      </c>
      <c r="J156" s="246"/>
      <c r="K156" s="247">
        <f>ROUND(E156*J156,2)</f>
        <v>0</v>
      </c>
      <c r="L156" s="247">
        <v>15</v>
      </c>
      <c r="M156" s="247">
        <f>G156*(1+L156/100)</f>
        <v>0</v>
      </c>
      <c r="N156" s="247">
        <v>0</v>
      </c>
      <c r="O156" s="247">
        <f>ROUND(E156*N156,2)</f>
        <v>0</v>
      </c>
      <c r="P156" s="247">
        <v>0</v>
      </c>
      <c r="Q156" s="247">
        <f>ROUND(E156*P156,2)</f>
        <v>0</v>
      </c>
      <c r="R156" s="247" t="s">
        <v>186</v>
      </c>
      <c r="S156" s="247" t="s">
        <v>134</v>
      </c>
      <c r="T156" s="248" t="s">
        <v>145</v>
      </c>
      <c r="U156" s="224">
        <v>0.65300000000000002</v>
      </c>
      <c r="V156" s="224">
        <f>ROUND(E156*U156,2)</f>
        <v>10.87</v>
      </c>
      <c r="W156" s="224"/>
      <c r="X156" s="224" t="s">
        <v>387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388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5">
      <c r="A157" s="233">
        <v>100</v>
      </c>
      <c r="B157" s="234" t="s">
        <v>394</v>
      </c>
      <c r="C157" s="255" t="s">
        <v>395</v>
      </c>
      <c r="D157" s="235" t="s">
        <v>198</v>
      </c>
      <c r="E157" s="236">
        <v>1.6647000000000001</v>
      </c>
      <c r="F157" s="237"/>
      <c r="G157" s="238">
        <f>ROUND(E157*F157,2)</f>
        <v>0</v>
      </c>
      <c r="H157" s="237"/>
      <c r="I157" s="238">
        <f>ROUND(E157*H157,2)</f>
        <v>0</v>
      </c>
      <c r="J157" s="237"/>
      <c r="K157" s="238">
        <f>ROUND(E157*J157,2)</f>
        <v>0</v>
      </c>
      <c r="L157" s="238">
        <v>15</v>
      </c>
      <c r="M157" s="238">
        <f>G157*(1+L157/100)</f>
        <v>0</v>
      </c>
      <c r="N157" s="238">
        <v>0</v>
      </c>
      <c r="O157" s="238">
        <f>ROUND(E157*N157,2)</f>
        <v>0</v>
      </c>
      <c r="P157" s="238">
        <v>0</v>
      </c>
      <c r="Q157" s="238">
        <f>ROUND(E157*P157,2)</f>
        <v>0</v>
      </c>
      <c r="R157" s="238" t="s">
        <v>186</v>
      </c>
      <c r="S157" s="238" t="s">
        <v>134</v>
      </c>
      <c r="T157" s="239" t="s">
        <v>145</v>
      </c>
      <c r="U157" s="224">
        <v>0.49</v>
      </c>
      <c r="V157" s="224">
        <f>ROUND(E157*U157,2)</f>
        <v>0.82</v>
      </c>
      <c r="W157" s="224"/>
      <c r="X157" s="224" t="s">
        <v>387</v>
      </c>
      <c r="Y157" s="214"/>
      <c r="Z157" s="214"/>
      <c r="AA157" s="214"/>
      <c r="AB157" s="214"/>
      <c r="AC157" s="214"/>
      <c r="AD157" s="214"/>
      <c r="AE157" s="214"/>
      <c r="AF157" s="214"/>
      <c r="AG157" s="214" t="s">
        <v>388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5">
      <c r="A158" s="221"/>
      <c r="B158" s="222"/>
      <c r="C158" s="258" t="s">
        <v>396</v>
      </c>
      <c r="D158" s="249"/>
      <c r="E158" s="249"/>
      <c r="F158" s="249"/>
      <c r="G158" s="249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210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5">
      <c r="A159" s="242">
        <v>101</v>
      </c>
      <c r="B159" s="243" t="s">
        <v>397</v>
      </c>
      <c r="C159" s="257" t="s">
        <v>398</v>
      </c>
      <c r="D159" s="244" t="s">
        <v>198</v>
      </c>
      <c r="E159" s="245">
        <v>11.65287</v>
      </c>
      <c r="F159" s="246"/>
      <c r="G159" s="247">
        <f>ROUND(E159*F159,2)</f>
        <v>0</v>
      </c>
      <c r="H159" s="246"/>
      <c r="I159" s="247">
        <f>ROUND(E159*H159,2)</f>
        <v>0</v>
      </c>
      <c r="J159" s="246"/>
      <c r="K159" s="247">
        <f>ROUND(E159*J159,2)</f>
        <v>0</v>
      </c>
      <c r="L159" s="247">
        <v>15</v>
      </c>
      <c r="M159" s="247">
        <f>G159*(1+L159/100)</f>
        <v>0</v>
      </c>
      <c r="N159" s="247">
        <v>0</v>
      </c>
      <c r="O159" s="247">
        <f>ROUND(E159*N159,2)</f>
        <v>0</v>
      </c>
      <c r="P159" s="247">
        <v>0</v>
      </c>
      <c r="Q159" s="247">
        <f>ROUND(E159*P159,2)</f>
        <v>0</v>
      </c>
      <c r="R159" s="247" t="s">
        <v>186</v>
      </c>
      <c r="S159" s="247" t="s">
        <v>134</v>
      </c>
      <c r="T159" s="248" t="s">
        <v>145</v>
      </c>
      <c r="U159" s="224">
        <v>0</v>
      </c>
      <c r="V159" s="224">
        <f>ROUND(E159*U159,2)</f>
        <v>0</v>
      </c>
      <c r="W159" s="224"/>
      <c r="X159" s="224" t="s">
        <v>387</v>
      </c>
      <c r="Y159" s="214"/>
      <c r="Z159" s="214"/>
      <c r="AA159" s="214"/>
      <c r="AB159" s="214"/>
      <c r="AC159" s="214"/>
      <c r="AD159" s="214"/>
      <c r="AE159" s="214"/>
      <c r="AF159" s="214"/>
      <c r="AG159" s="214" t="s">
        <v>388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5">
      <c r="A160" s="242">
        <v>102</v>
      </c>
      <c r="B160" s="243" t="s">
        <v>399</v>
      </c>
      <c r="C160" s="257" t="s">
        <v>400</v>
      </c>
      <c r="D160" s="244" t="s">
        <v>198</v>
      </c>
      <c r="E160" s="245">
        <v>1.6647000000000001</v>
      </c>
      <c r="F160" s="246"/>
      <c r="G160" s="247">
        <f>ROUND(E160*F160,2)</f>
        <v>0</v>
      </c>
      <c r="H160" s="246"/>
      <c r="I160" s="247">
        <f>ROUND(E160*H160,2)</f>
        <v>0</v>
      </c>
      <c r="J160" s="246"/>
      <c r="K160" s="247">
        <f>ROUND(E160*J160,2)</f>
        <v>0</v>
      </c>
      <c r="L160" s="247">
        <v>15</v>
      </c>
      <c r="M160" s="247">
        <f>G160*(1+L160/100)</f>
        <v>0</v>
      </c>
      <c r="N160" s="247">
        <v>0</v>
      </c>
      <c r="O160" s="247">
        <f>ROUND(E160*N160,2)</f>
        <v>0</v>
      </c>
      <c r="P160" s="247">
        <v>0</v>
      </c>
      <c r="Q160" s="247">
        <f>ROUND(E160*P160,2)</f>
        <v>0</v>
      </c>
      <c r="R160" s="247" t="s">
        <v>186</v>
      </c>
      <c r="S160" s="247" t="s">
        <v>134</v>
      </c>
      <c r="T160" s="248" t="s">
        <v>145</v>
      </c>
      <c r="U160" s="224">
        <v>0.94199999999999995</v>
      </c>
      <c r="V160" s="224">
        <f>ROUND(E160*U160,2)</f>
        <v>1.57</v>
      </c>
      <c r="W160" s="224"/>
      <c r="X160" s="224" t="s">
        <v>387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388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5">
      <c r="A161" s="233">
        <v>103</v>
      </c>
      <c r="B161" s="234" t="s">
        <v>401</v>
      </c>
      <c r="C161" s="255" t="s">
        <v>402</v>
      </c>
      <c r="D161" s="235" t="s">
        <v>198</v>
      </c>
      <c r="E161" s="236">
        <v>1.6647000000000001</v>
      </c>
      <c r="F161" s="237"/>
      <c r="G161" s="238">
        <f>ROUND(E161*F161,2)</f>
        <v>0</v>
      </c>
      <c r="H161" s="237"/>
      <c r="I161" s="238">
        <f>ROUND(E161*H161,2)</f>
        <v>0</v>
      </c>
      <c r="J161" s="237"/>
      <c r="K161" s="238">
        <f>ROUND(E161*J161,2)</f>
        <v>0</v>
      </c>
      <c r="L161" s="238">
        <v>15</v>
      </c>
      <c r="M161" s="238">
        <f>G161*(1+L161/100)</f>
        <v>0</v>
      </c>
      <c r="N161" s="238">
        <v>0</v>
      </c>
      <c r="O161" s="238">
        <f>ROUND(E161*N161,2)</f>
        <v>0</v>
      </c>
      <c r="P161" s="238">
        <v>0</v>
      </c>
      <c r="Q161" s="238">
        <f>ROUND(E161*P161,2)</f>
        <v>0</v>
      </c>
      <c r="R161" s="238" t="s">
        <v>186</v>
      </c>
      <c r="S161" s="238" t="s">
        <v>134</v>
      </c>
      <c r="T161" s="239" t="s">
        <v>145</v>
      </c>
      <c r="U161" s="224">
        <v>0</v>
      </c>
      <c r="V161" s="224">
        <f>ROUND(E161*U161,2)</f>
        <v>0</v>
      </c>
      <c r="W161" s="224"/>
      <c r="X161" s="224" t="s">
        <v>387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388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5">
      <c r="A162" s="3"/>
      <c r="B162" s="4"/>
      <c r="C162" s="262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AE162">
        <v>15</v>
      </c>
      <c r="AF162">
        <v>21</v>
      </c>
      <c r="AG162" t="s">
        <v>115</v>
      </c>
    </row>
    <row r="163" spans="1:60" x14ac:dyDescent="0.25">
      <c r="A163" s="217"/>
      <c r="B163" s="218" t="s">
        <v>29</v>
      </c>
      <c r="C163" s="263"/>
      <c r="D163" s="219"/>
      <c r="E163" s="220"/>
      <c r="F163" s="220"/>
      <c r="G163" s="253">
        <f>G8+G13+G27+G31+G35+G43+G46+G48+G60+G70+G98+G113+G121+G129+G138+G144+G147+G152</f>
        <v>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AE163">
        <f>SUMIF(L7:L161,AE162,G7:G161)</f>
        <v>0</v>
      </c>
      <c r="AF163">
        <f>SUMIF(L7:L161,AF162,G7:G161)</f>
        <v>0</v>
      </c>
      <c r="AG163" t="s">
        <v>403</v>
      </c>
    </row>
    <row r="164" spans="1:60" x14ac:dyDescent="0.25">
      <c r="C164" s="264"/>
      <c r="D164" s="10"/>
      <c r="AG164" t="s">
        <v>404</v>
      </c>
    </row>
    <row r="165" spans="1:60" x14ac:dyDescent="0.25">
      <c r="D165" s="10"/>
    </row>
    <row r="166" spans="1:60" x14ac:dyDescent="0.25">
      <c r="D166" s="10"/>
    </row>
    <row r="167" spans="1:60" x14ac:dyDescent="0.25">
      <c r="D167" s="10"/>
    </row>
    <row r="168" spans="1:60" x14ac:dyDescent="0.25">
      <c r="D168" s="10"/>
    </row>
    <row r="169" spans="1:60" x14ac:dyDescent="0.25">
      <c r="D169" s="10"/>
    </row>
    <row r="170" spans="1:60" x14ac:dyDescent="0.25">
      <c r="D170" s="10"/>
    </row>
    <row r="171" spans="1:60" x14ac:dyDescent="0.25">
      <c r="D171" s="10"/>
    </row>
    <row r="172" spans="1:60" x14ac:dyDescent="0.25">
      <c r="D172" s="10"/>
    </row>
    <row r="173" spans="1:60" x14ac:dyDescent="0.25">
      <c r="D173" s="10"/>
    </row>
    <row r="174" spans="1:60" x14ac:dyDescent="0.25">
      <c r="D174" s="10"/>
    </row>
    <row r="175" spans="1:60" x14ac:dyDescent="0.25">
      <c r="D175" s="10"/>
    </row>
    <row r="176" spans="1:60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MYVg02BFVpWUXeH56YuH2AFiTv6L0+LkjtBU2TNXgB8p8WUQKzAXpjU1ezhlQMhTDpQiaOmCOyby1EYyEEf9iA==" saltValue="grx1Trf1p91QbdOvI7LKlA==" spinCount="100000" sheet="1"/>
  <mergeCells count="37">
    <mergeCell ref="C158:G158"/>
    <mergeCell ref="C123:G123"/>
    <mergeCell ref="C128:G128"/>
    <mergeCell ref="C131:G131"/>
    <mergeCell ref="C133:G133"/>
    <mergeCell ref="C140:G140"/>
    <mergeCell ref="C154:G154"/>
    <mergeCell ref="C65:G65"/>
    <mergeCell ref="C66:G66"/>
    <mergeCell ref="C69:G69"/>
    <mergeCell ref="C75:G75"/>
    <mergeCell ref="C112:G112"/>
    <mergeCell ref="C120:G120"/>
    <mergeCell ref="C54:G54"/>
    <mergeCell ref="C55:G55"/>
    <mergeCell ref="C57:G57"/>
    <mergeCell ref="C59:G59"/>
    <mergeCell ref="C62:G62"/>
    <mergeCell ref="C63:G63"/>
    <mergeCell ref="C37:G37"/>
    <mergeCell ref="C39:G39"/>
    <mergeCell ref="C42:G42"/>
    <mergeCell ref="C45:G45"/>
    <mergeCell ref="C50:G50"/>
    <mergeCell ref="C52:G52"/>
    <mergeCell ref="C15:G15"/>
    <mergeCell ref="C17:G17"/>
    <mergeCell ref="C19:G19"/>
    <mergeCell ref="C24:G24"/>
    <mergeCell ref="C26:G26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2019-03-19T12:27:02Z</cp:lastPrinted>
  <dcterms:created xsi:type="dcterms:W3CDTF">2009-04-08T07:15:50Z</dcterms:created>
  <dcterms:modified xsi:type="dcterms:W3CDTF">2020-02-14T09:02:25Z</dcterms:modified>
</cp:coreProperties>
</file>