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943" windowWidth="15185" windowHeight="8260" tabRatio="876" firstSheet="17" activeTab="19"/>
  </bookViews>
  <sheets>
    <sheet name="přehled úkonů" sheetId="1" r:id="rId1"/>
    <sheet name="Příloha č. 1 (54-55)" sheetId="2" r:id="rId2"/>
    <sheet name="Příloha č. 2 (56)" sheetId="3" r:id="rId3"/>
    <sheet name="Příloha č. 3 (72)" sheetId="4" r:id="rId4"/>
    <sheet name="Příloha č. 4 (82)" sheetId="5" r:id="rId5"/>
    <sheet name="Příloha č. 5 (146)" sheetId="6" r:id="rId6"/>
    <sheet name="Příloha č. 6 (147)" sheetId="7" r:id="rId7"/>
    <sheet name="Příloha č. 7 (604,605,606)" sheetId="8" r:id="rId8"/>
    <sheet name="Příloha č. 8 (811)" sheetId="9" r:id="rId9"/>
    <sheet name="Příloha č. 9 (1166)" sheetId="10" r:id="rId10"/>
    <sheet name="Příloha č. 10 (1712)" sheetId="11" r:id="rId11"/>
    <sheet name="Příloha č. 11 (1715)" sheetId="12" r:id="rId12"/>
    <sheet name="Příloha č. 12 (2319)" sheetId="13" r:id="rId13"/>
    <sheet name="Příloha č. 13 (3062)" sheetId="14" r:id="rId14"/>
    <sheet name="Příloha č. 14 (3244)" sheetId="15" r:id="rId15"/>
    <sheet name="Příloha č. 22 (647) " sheetId="16" r:id="rId16"/>
    <sheet name="Příloha č. 15 (54 klub Seniorů)" sheetId="17" r:id="rId17"/>
    <sheet name="Příloha č.16 (147-Klub Seniorů)" sheetId="18" r:id="rId18"/>
    <sheet name="Příloha č.17 (606-Klub Seniorů)" sheetId="19" r:id="rId19"/>
    <sheet name="Příloha č.18 (811 klub Seniorů)" sheetId="20" r:id="rId20"/>
    <sheet name="Příloha č.19 (2318 klub Seniorů" sheetId="21" r:id="rId21"/>
    <sheet name="Příloha č.20 (vstupy-podchody)" sheetId="22" r:id="rId22"/>
    <sheet name="Příloha č.21 (podchod výtahy)" sheetId="23" r:id="rId23"/>
  </sheets>
  <definedNames/>
  <calcPr fullCalcOnLoad="1"/>
</workbook>
</file>

<file path=xl/sharedStrings.xml><?xml version="1.0" encoding="utf-8"?>
<sst xmlns="http://schemas.openxmlformats.org/spreadsheetml/2006/main" count="2452" uniqueCount="656">
  <si>
    <t xml:space="preserve">1. </t>
  </si>
  <si>
    <t>Úklid</t>
  </si>
  <si>
    <t>1.1.</t>
  </si>
  <si>
    <t>1PP</t>
  </si>
  <si>
    <t>počet ks</t>
  </si>
  <si>
    <t>chodba</t>
  </si>
  <si>
    <t>1x týdně</t>
  </si>
  <si>
    <t>schody</t>
  </si>
  <si>
    <t>podesta</t>
  </si>
  <si>
    <t>1NP</t>
  </si>
  <si>
    <t>2 NP</t>
  </si>
  <si>
    <t>1 NP</t>
  </si>
  <si>
    <t>3 NP</t>
  </si>
  <si>
    <t>1.2.</t>
  </si>
  <si>
    <t>hlavní vchodové dveře v č.p. 54</t>
  </si>
  <si>
    <t>1x měsíčně</t>
  </si>
  <si>
    <t>hlavní vchodové dveře v č.p. 55</t>
  </si>
  <si>
    <t>1.3.</t>
  </si>
  <si>
    <t>1.4.</t>
  </si>
  <si>
    <t>napuštění a leštění obložení leštidlem</t>
  </si>
  <si>
    <t>plocha dřevěného obložení</t>
  </si>
  <si>
    <t>2x ročně</t>
  </si>
  <si>
    <t>1.5.</t>
  </si>
  <si>
    <t>1.6.</t>
  </si>
  <si>
    <t>Mytí osvětlovacích těles</t>
  </si>
  <si>
    <t>osvětlovací tělesa</t>
  </si>
  <si>
    <t>1x ročně</t>
  </si>
  <si>
    <t>1.7.</t>
  </si>
  <si>
    <t>1.</t>
  </si>
  <si>
    <t>Úklid je prováděn mytím podlah mokrou cestou</t>
  </si>
  <si>
    <t>chodba zádveří</t>
  </si>
  <si>
    <t>výtah osobní</t>
  </si>
  <si>
    <t>počet</t>
  </si>
  <si>
    <t>hlavní vchodové dveře</t>
  </si>
  <si>
    <t>okno</t>
  </si>
  <si>
    <t>1.1.1</t>
  </si>
  <si>
    <t>Objekt č.p. 604 ul. Sadová</t>
  </si>
  <si>
    <t>venkovní vstup</t>
  </si>
  <si>
    <t>chodba k sociálnímu zařízení</t>
  </si>
  <si>
    <t>WC</t>
  </si>
  <si>
    <t>5x týdně</t>
  </si>
  <si>
    <t>2x týdně</t>
  </si>
  <si>
    <t>2.NP</t>
  </si>
  <si>
    <t>3.NP</t>
  </si>
  <si>
    <t>4.NP</t>
  </si>
  <si>
    <t>5.NP</t>
  </si>
  <si>
    <t>6.NP</t>
  </si>
  <si>
    <t>7.NP</t>
  </si>
  <si>
    <t>8.NP</t>
  </si>
  <si>
    <t>9.NP</t>
  </si>
  <si>
    <t>výtah nákladní</t>
  </si>
  <si>
    <t>1.1.2.</t>
  </si>
  <si>
    <t>Objekt č.p. 606 ul. Sadová</t>
  </si>
  <si>
    <t>1.2</t>
  </si>
  <si>
    <t>hydrant</t>
  </si>
  <si>
    <t>rozvodná skříň</t>
  </si>
  <si>
    <t>elektrorozvodná skříň</t>
  </si>
  <si>
    <t>1.8.</t>
  </si>
  <si>
    <t>umyvadlo</t>
  </si>
  <si>
    <t>klozet</t>
  </si>
  <si>
    <t>mytí keramických obkladů</t>
  </si>
  <si>
    <t>keramické obklady</t>
  </si>
  <si>
    <t>1.9.</t>
  </si>
  <si>
    <t>ploha</t>
  </si>
  <si>
    <t>2x měsíčně</t>
  </si>
  <si>
    <t>dveře</t>
  </si>
  <si>
    <t>celková plocha záclon</t>
  </si>
  <si>
    <t>Praní ubrusů</t>
  </si>
  <si>
    <t>hlavní vstupní dveře</t>
  </si>
  <si>
    <t>plocha vstupních dveří</t>
  </si>
  <si>
    <t>dveře k bytům</t>
  </si>
  <si>
    <t>osvětlovací těleso</t>
  </si>
  <si>
    <t>celková plocha</t>
  </si>
  <si>
    <t>vnitřní dveře</t>
  </si>
  <si>
    <t>okna</t>
  </si>
  <si>
    <t>vstupy vč. čistících roštů</t>
  </si>
  <si>
    <t>4x týdně</t>
  </si>
  <si>
    <t>vstupní hala</t>
  </si>
  <si>
    <t>sušárna</t>
  </si>
  <si>
    <t>3. NP</t>
  </si>
  <si>
    <t>4. NP</t>
  </si>
  <si>
    <t>schodiště</t>
  </si>
  <si>
    <t>vstupní dveře</t>
  </si>
  <si>
    <t>vnitřní spojovací dveře</t>
  </si>
  <si>
    <t>místnost napojovacích uzlu</t>
  </si>
  <si>
    <t>Mytí poštovních schránek</t>
  </si>
  <si>
    <t>2NP</t>
  </si>
  <si>
    <t>výtahová šachta - prosklená</t>
  </si>
  <si>
    <t>Mytí vnějších dvířek poštovních schránek</t>
  </si>
  <si>
    <t>poštovní schránka</t>
  </si>
  <si>
    <t>počet oken</t>
  </si>
  <si>
    <t>počet těles</t>
  </si>
  <si>
    <t>počet hydrantů</t>
  </si>
  <si>
    <t>1.10.</t>
  </si>
  <si>
    <t>celková plocha jednoduchých oken</t>
  </si>
  <si>
    <t xml:space="preserve">celková plocha jednoduchých oken </t>
  </si>
  <si>
    <t>plocha vstupních dveří vč. zárubní</t>
  </si>
  <si>
    <t>Úklid je prováděn vysáváním</t>
  </si>
  <si>
    <t>1.NP</t>
  </si>
  <si>
    <t>místnosti</t>
  </si>
  <si>
    <t>vstupní dveře vnitřní</t>
  </si>
  <si>
    <t>dveře vnitřní</t>
  </si>
  <si>
    <t>Mytí osvětlených těles</t>
  </si>
  <si>
    <t>Praní ubrusů, záclon a závěsů včetně sundávání a pověšení</t>
  </si>
  <si>
    <t>ubrusy</t>
  </si>
  <si>
    <t>záclony</t>
  </si>
  <si>
    <t>závěsy</t>
  </si>
  <si>
    <t>Mytí dveří a zárubní</t>
  </si>
  <si>
    <t>Praní ubrusů, záclon a závěsů včetně sundání a pověšení</t>
  </si>
  <si>
    <t>Mytí výtahů</t>
  </si>
  <si>
    <t>Úklid je prováděn mytím podlah a stěn mokrou cestou</t>
  </si>
  <si>
    <t>plocha vnitřních stěn a stropu 1 ks výtahu</t>
  </si>
  <si>
    <t xml:space="preserve">dveře výtahu </t>
  </si>
  <si>
    <t>plocha vnitřní stěny šachty 1 ks výtahu</t>
  </si>
  <si>
    <t>přístup k  1x výtahu</t>
  </si>
  <si>
    <t>balkonové dveře</t>
  </si>
  <si>
    <t>počet záclon</t>
  </si>
  <si>
    <t>Mytí dveří vč. zárubní</t>
  </si>
  <si>
    <t>Mytí osvětlovacích tělěs</t>
  </si>
  <si>
    <t>ÚKLID</t>
  </si>
  <si>
    <t>rozměr  m</t>
  </si>
  <si>
    <t>rozměr m</t>
  </si>
  <si>
    <t>výměra m²</t>
  </si>
  <si>
    <t>četnost     úklidu</t>
  </si>
  <si>
    <t>vstup vč. schodů, sjezdu</t>
  </si>
  <si>
    <t>venkovní zábradlí</t>
  </si>
  <si>
    <t>vstupní hala - zádveří</t>
  </si>
  <si>
    <t>chodba levá strana (sklep)</t>
  </si>
  <si>
    <t>chodba (před Distep)</t>
  </si>
  <si>
    <t xml:space="preserve">schodiště vč. podesty  </t>
  </si>
  <si>
    <t>3NP</t>
  </si>
  <si>
    <t>4NP</t>
  </si>
  <si>
    <t>5NP</t>
  </si>
  <si>
    <t>6NP</t>
  </si>
  <si>
    <t>Výtah osobní</t>
  </si>
  <si>
    <t>podlaha výtahu</t>
  </si>
  <si>
    <t xml:space="preserve">plocha stěn (dlouhá) </t>
  </si>
  <si>
    <t>plocha stěn výtah (krátká)</t>
  </si>
  <si>
    <t>dveře výtahu</t>
  </si>
  <si>
    <t>dveře u schránek</t>
  </si>
  <si>
    <t>dveře ke sklepům</t>
  </si>
  <si>
    <t>dveře sušárna</t>
  </si>
  <si>
    <t>dveře k chodbě (před Distep)</t>
  </si>
  <si>
    <t>okno u schodiště</t>
  </si>
  <si>
    <t>okno na chodbě</t>
  </si>
  <si>
    <t>okno ve sklepě</t>
  </si>
  <si>
    <t>okno v sušárně</t>
  </si>
  <si>
    <t>parapet okno u schodiště</t>
  </si>
  <si>
    <t>plocha hydrantu</t>
  </si>
  <si>
    <t>Mytí vnějších dveří elektrorozvodných skříní</t>
  </si>
  <si>
    <t>A  1NP</t>
  </si>
  <si>
    <t>1.1</t>
  </si>
  <si>
    <t>zádveří</t>
  </si>
  <si>
    <t>1.3</t>
  </si>
  <si>
    <t>hala</t>
  </si>
  <si>
    <t>1.4</t>
  </si>
  <si>
    <t>chodba před výtahem</t>
  </si>
  <si>
    <t>1.14</t>
  </si>
  <si>
    <t>dlouhá chodba</t>
  </si>
  <si>
    <t>A 2NP</t>
  </si>
  <si>
    <t>2.21</t>
  </si>
  <si>
    <t>lodžie</t>
  </si>
  <si>
    <t>A  3NP</t>
  </si>
  <si>
    <t>3.21</t>
  </si>
  <si>
    <t>A  4NP</t>
  </si>
  <si>
    <t>4.21</t>
  </si>
  <si>
    <t>A  5 NP</t>
  </si>
  <si>
    <t>5.21</t>
  </si>
  <si>
    <t>A 6 NP</t>
  </si>
  <si>
    <t>6.21</t>
  </si>
  <si>
    <t>A 7 NP</t>
  </si>
  <si>
    <t>7.21</t>
  </si>
  <si>
    <t>A 8 NP</t>
  </si>
  <si>
    <t>8.21</t>
  </si>
  <si>
    <t>A 9 NP</t>
  </si>
  <si>
    <t>9.21</t>
  </si>
  <si>
    <t>A 10 NP</t>
  </si>
  <si>
    <t>10.21</t>
  </si>
  <si>
    <t>A 11 NP</t>
  </si>
  <si>
    <t>11.21</t>
  </si>
  <si>
    <t>A 12 NP</t>
  </si>
  <si>
    <t>A 13 NP</t>
  </si>
  <si>
    <t>13.01</t>
  </si>
  <si>
    <t>31.44</t>
  </si>
  <si>
    <t>zábradlí</t>
  </si>
  <si>
    <t>B  1NP</t>
  </si>
  <si>
    <t>1.39</t>
  </si>
  <si>
    <t>hala před výtahem</t>
  </si>
  <si>
    <t>B 2 NP</t>
  </si>
  <si>
    <t>212</t>
  </si>
  <si>
    <t>chodba dlouhá</t>
  </si>
  <si>
    <t>213</t>
  </si>
  <si>
    <t>214</t>
  </si>
  <si>
    <t>B 3 NP</t>
  </si>
  <si>
    <t>312</t>
  </si>
  <si>
    <t>313</t>
  </si>
  <si>
    <t>314</t>
  </si>
  <si>
    <t>B 4 NP</t>
  </si>
  <si>
    <t>412</t>
  </si>
  <si>
    <t>413</t>
  </si>
  <si>
    <t>414</t>
  </si>
  <si>
    <t>B 5 NP</t>
  </si>
  <si>
    <t>512</t>
  </si>
  <si>
    <t>513</t>
  </si>
  <si>
    <t>514</t>
  </si>
  <si>
    <t>B 6 NP</t>
  </si>
  <si>
    <t>6.43</t>
  </si>
  <si>
    <t>kuchyň</t>
  </si>
  <si>
    <t>B 7 NP</t>
  </si>
  <si>
    <t>7.43</t>
  </si>
  <si>
    <t>B 8 NP</t>
  </si>
  <si>
    <t>8.43</t>
  </si>
  <si>
    <t>B 9 NP</t>
  </si>
  <si>
    <t>9.43</t>
  </si>
  <si>
    <t>B 10 NP</t>
  </si>
  <si>
    <t>10.43</t>
  </si>
  <si>
    <t>B 11 NP</t>
  </si>
  <si>
    <t>11.34</t>
  </si>
  <si>
    <t>B 12 NP</t>
  </si>
  <si>
    <t>12.44</t>
  </si>
  <si>
    <t>B 13 NP</t>
  </si>
  <si>
    <t>sprcha</t>
  </si>
  <si>
    <t>1.9</t>
  </si>
  <si>
    <t>13.44</t>
  </si>
  <si>
    <t>balkonových dveří</t>
  </si>
  <si>
    <t>prosklených tabulí v přízemí</t>
  </si>
  <si>
    <t>prosklených tabulí vedle schodiště</t>
  </si>
  <si>
    <t>vstupních dveří bloku A</t>
  </si>
  <si>
    <t>Mytí výtahu</t>
  </si>
  <si>
    <t>dveře balkonové</t>
  </si>
  <si>
    <t>1.11.</t>
  </si>
  <si>
    <t>1.0.04</t>
  </si>
  <si>
    <t>2.0.04</t>
  </si>
  <si>
    <t>chodba č. 4</t>
  </si>
  <si>
    <t>1.0.05</t>
  </si>
  <si>
    <t>1.0.06</t>
  </si>
  <si>
    <t>2.0.06</t>
  </si>
  <si>
    <t>1.0.01</t>
  </si>
  <si>
    <t>vstupní chodba</t>
  </si>
  <si>
    <t>1.0.02</t>
  </si>
  <si>
    <t>chodba č. 2</t>
  </si>
  <si>
    <t>1.0.03</t>
  </si>
  <si>
    <t>chodba č. 3</t>
  </si>
  <si>
    <t>chodba č. 5</t>
  </si>
  <si>
    <t>schodiště vč. podesty  2NP</t>
  </si>
  <si>
    <t>7NP</t>
  </si>
  <si>
    <t>8NP</t>
  </si>
  <si>
    <t>9NP</t>
  </si>
  <si>
    <t>10NP</t>
  </si>
  <si>
    <t>11NP</t>
  </si>
  <si>
    <t>12NP</t>
  </si>
  <si>
    <t>13NP</t>
  </si>
  <si>
    <t>3.0.04</t>
  </si>
  <si>
    <t>4.0.04</t>
  </si>
  <si>
    <t>5.0.04</t>
  </si>
  <si>
    <t>6.0.04</t>
  </si>
  <si>
    <t>7.0.04</t>
  </si>
  <si>
    <t>8.0.04</t>
  </si>
  <si>
    <t>9.0.04</t>
  </si>
  <si>
    <t>10.0.04</t>
  </si>
  <si>
    <t>11.0.04</t>
  </si>
  <si>
    <t>12.0.04</t>
  </si>
  <si>
    <t>13.0.04</t>
  </si>
  <si>
    <t>3.0.06</t>
  </si>
  <si>
    <t>4.0.06</t>
  </si>
  <si>
    <t>5.0.06</t>
  </si>
  <si>
    <t>6.0.06</t>
  </si>
  <si>
    <t>7.0.06</t>
  </si>
  <si>
    <t>8.0.06</t>
  </si>
  <si>
    <t>9.0.06</t>
  </si>
  <si>
    <t>10.0.06</t>
  </si>
  <si>
    <t>11.0.06</t>
  </si>
  <si>
    <t>12.0.06</t>
  </si>
  <si>
    <t>13.0.06</t>
  </si>
  <si>
    <t>schodiště vč. podesty  3NP</t>
  </si>
  <si>
    <t>schodiště vč. podesty  4NP</t>
  </si>
  <si>
    <t>schodiště vč. podesty  5NP</t>
  </si>
  <si>
    <t>schodiště vč. podesty  6NP</t>
  </si>
  <si>
    <t>schodiště vč. podesty  7NP</t>
  </si>
  <si>
    <t>schodiště vč. podesty  8NP</t>
  </si>
  <si>
    <t>schodiště vč. podesty  9NP</t>
  </si>
  <si>
    <t>schodiště vč. podesty  10NP</t>
  </si>
  <si>
    <t>schodiště vč. podesty  11NP</t>
  </si>
  <si>
    <t>schodiště vč. podesty  12NP</t>
  </si>
  <si>
    <t>schodiště vč. podesty  13NP</t>
  </si>
  <si>
    <t>14.0.04</t>
  </si>
  <si>
    <t>14NP</t>
  </si>
  <si>
    <t>14.0.07</t>
  </si>
  <si>
    <t>chodba č. 6</t>
  </si>
  <si>
    <t>14.0.02</t>
  </si>
  <si>
    <t>14.0.03</t>
  </si>
  <si>
    <t>chodba č.3</t>
  </si>
  <si>
    <t>14.0.06</t>
  </si>
  <si>
    <t>15.0.06</t>
  </si>
  <si>
    <t>schodiště vč. podesty  14NP</t>
  </si>
  <si>
    <t>schodiště vč. podesty  15NP</t>
  </si>
  <si>
    <t>balkon</t>
  </si>
  <si>
    <t>chodba + schodiště vč. zábradlí</t>
  </si>
  <si>
    <t>schodiště vč. zábradlí</t>
  </si>
  <si>
    <t>5NP - nástavba</t>
  </si>
  <si>
    <t>chodba a schodiště vč, zábradlí</t>
  </si>
  <si>
    <t>0.0.06</t>
  </si>
  <si>
    <t>schodiště vč. podesty  1PP</t>
  </si>
  <si>
    <t>schodiště vč. podesty 1NP</t>
  </si>
  <si>
    <t>dveře sklepní</t>
  </si>
  <si>
    <t>1.10</t>
  </si>
  <si>
    <t>Úklid je prováděn suchou cestou - zametáním</t>
  </si>
  <si>
    <t>0.0.05</t>
  </si>
  <si>
    <t>0.0.04</t>
  </si>
  <si>
    <t>0.1.06</t>
  </si>
  <si>
    <t>kolárna</t>
  </si>
  <si>
    <t>0.1.03</t>
  </si>
  <si>
    <t>0.1.01</t>
  </si>
  <si>
    <t>0.1.02</t>
  </si>
  <si>
    <t>sklep</t>
  </si>
  <si>
    <t>0.1.04</t>
  </si>
  <si>
    <t>sklep - vodoměrná soustava</t>
  </si>
  <si>
    <t>0.1.05</t>
  </si>
  <si>
    <t>sklep- Distep</t>
  </si>
  <si>
    <t>0.2.01</t>
  </si>
  <si>
    <t>0.2.02</t>
  </si>
  <si>
    <t>0.2.03</t>
  </si>
  <si>
    <t>0.2.04</t>
  </si>
  <si>
    <t>0.3.01</t>
  </si>
  <si>
    <t>0.3.02</t>
  </si>
  <si>
    <t>0.3.03</t>
  </si>
  <si>
    <t>0.3.04</t>
  </si>
  <si>
    <t>0.3.05</t>
  </si>
  <si>
    <t>0.4.01</t>
  </si>
  <si>
    <t>0.4.02</t>
  </si>
  <si>
    <t>0.4.03</t>
  </si>
  <si>
    <t>mandlovna</t>
  </si>
  <si>
    <t>0.4.04</t>
  </si>
  <si>
    <t>sušarna</t>
  </si>
  <si>
    <t>0.4.05</t>
  </si>
  <si>
    <t>schodiště a podesta-přední vchod</t>
  </si>
  <si>
    <t>schodiště a podesta-zadní vchod</t>
  </si>
  <si>
    <t>Mytí otopných těles</t>
  </si>
  <si>
    <t>1.11</t>
  </si>
  <si>
    <t>schránka</t>
  </si>
  <si>
    <t>společenská místnost</t>
  </si>
  <si>
    <t>otopné těleso</t>
  </si>
  <si>
    <t>dveře do společné chodby</t>
  </si>
  <si>
    <t>chodba-vstup</t>
  </si>
  <si>
    <t>přemostění</t>
  </si>
  <si>
    <t>dřevěné schodiště</t>
  </si>
  <si>
    <t>1 týdně</t>
  </si>
  <si>
    <t>plocha hydrant</t>
  </si>
  <si>
    <t>plocha otopného tělesa</t>
  </si>
  <si>
    <t>chodba vstupní</t>
  </si>
  <si>
    <t>1.01</t>
  </si>
  <si>
    <t>chodba k výtahům vč. schodiště a  podesty</t>
  </si>
  <si>
    <t>01.1</t>
  </si>
  <si>
    <t>01.2</t>
  </si>
  <si>
    <t>01.3</t>
  </si>
  <si>
    <t>01.5</t>
  </si>
  <si>
    <t>01.4</t>
  </si>
  <si>
    <t>01.8</t>
  </si>
  <si>
    <t>2.03</t>
  </si>
  <si>
    <t>2.01</t>
  </si>
  <si>
    <t>2.02</t>
  </si>
  <si>
    <t>3.03</t>
  </si>
  <si>
    <t>3.01</t>
  </si>
  <si>
    <t>3.02</t>
  </si>
  <si>
    <t>4.03</t>
  </si>
  <si>
    <t>4.01</t>
  </si>
  <si>
    <t>4.02</t>
  </si>
  <si>
    <t>5.03</t>
  </si>
  <si>
    <t>5.01</t>
  </si>
  <si>
    <t>5.02</t>
  </si>
  <si>
    <t>6.03</t>
  </si>
  <si>
    <t>6.01</t>
  </si>
  <si>
    <t>6.02</t>
  </si>
  <si>
    <t>7.03</t>
  </si>
  <si>
    <t>7.01</t>
  </si>
  <si>
    <t>7.02</t>
  </si>
  <si>
    <t>8.03</t>
  </si>
  <si>
    <t>8.01</t>
  </si>
  <si>
    <t>8.02</t>
  </si>
  <si>
    <t>9.03</t>
  </si>
  <si>
    <t>9.01</t>
  </si>
  <si>
    <t>9.02</t>
  </si>
  <si>
    <t>2</t>
  </si>
  <si>
    <t>0,9</t>
  </si>
  <si>
    <t>1,4</t>
  </si>
  <si>
    <t>2,1</t>
  </si>
  <si>
    <t>schodště do dvora</t>
  </si>
  <si>
    <t xml:space="preserve">chodba </t>
  </si>
  <si>
    <t xml:space="preserve">chodba k výtahům </t>
  </si>
  <si>
    <t>podesta a schodiště u WC</t>
  </si>
  <si>
    <t>01.10</t>
  </si>
  <si>
    <t>01.15</t>
  </si>
  <si>
    <t>01.16</t>
  </si>
  <si>
    <t>chodba  k sociálnímu zařízení</t>
  </si>
  <si>
    <t>01.17</t>
  </si>
  <si>
    <t>umývarna</t>
  </si>
  <si>
    <t>1.18</t>
  </si>
  <si>
    <t>01.21</t>
  </si>
  <si>
    <t>01.19</t>
  </si>
  <si>
    <t>01.20</t>
  </si>
  <si>
    <t>umývárna</t>
  </si>
  <si>
    <t>chodba + chodba se sklonem</t>
  </si>
  <si>
    <t>0.01</t>
  </si>
  <si>
    <t>0.35</t>
  </si>
  <si>
    <t>okno na podestě</t>
  </si>
  <si>
    <t>1.03</t>
  </si>
  <si>
    <t>1.02</t>
  </si>
  <si>
    <t>1.04</t>
  </si>
  <si>
    <t>1.05</t>
  </si>
  <si>
    <t>1.07</t>
  </si>
  <si>
    <t>1.06</t>
  </si>
  <si>
    <t>1.09</t>
  </si>
  <si>
    <t>wc muži</t>
  </si>
  <si>
    <t>okno klub</t>
  </si>
  <si>
    <t>1.15</t>
  </si>
  <si>
    <t>2.06</t>
  </si>
  <si>
    <t>2.05</t>
  </si>
  <si>
    <t>12 NP</t>
  </si>
  <si>
    <t>12.01</t>
  </si>
  <si>
    <t>chodba vč. schodiště</t>
  </si>
  <si>
    <t>schody a podesta</t>
  </si>
  <si>
    <t>Objekt č.p. 605 ul. Sadová</t>
  </si>
  <si>
    <t>zadní chodba a schodiště</t>
  </si>
  <si>
    <t>zadní dveře</t>
  </si>
  <si>
    <t>sklep -chodba -zamést</t>
  </si>
  <si>
    <t>sklep -chodba - zamést</t>
  </si>
  <si>
    <t xml:space="preserve">vstupních vchodových dveří </t>
  </si>
  <si>
    <t>chodba před výtahem a schodiště</t>
  </si>
  <si>
    <t xml:space="preserve">chodba před výtahem </t>
  </si>
  <si>
    <t>okno u sušárny</t>
  </si>
  <si>
    <t>vnitřní dveře spojovací</t>
  </si>
  <si>
    <t>2 x ročně</t>
  </si>
  <si>
    <t>Mytí  dveří vč. zárubní</t>
  </si>
  <si>
    <t>Praní záclon včetně sundání a pověšení</t>
  </si>
  <si>
    <t>dveře zádveří</t>
  </si>
  <si>
    <t>klubová místnost</t>
  </si>
  <si>
    <t>1.08</t>
  </si>
  <si>
    <t>Předsíň</t>
  </si>
  <si>
    <t>1.12</t>
  </si>
  <si>
    <t>světlo</t>
  </si>
  <si>
    <t>2.10</t>
  </si>
  <si>
    <t>3.10</t>
  </si>
  <si>
    <t>4.10</t>
  </si>
  <si>
    <t>5.10</t>
  </si>
  <si>
    <t>6.10</t>
  </si>
  <si>
    <t>dveře v před chodbě</t>
  </si>
  <si>
    <t>1.51</t>
  </si>
  <si>
    <t>chodby dlouhá</t>
  </si>
  <si>
    <t>chodba, schodiště a zábradlí</t>
  </si>
  <si>
    <t>dveře - sklep</t>
  </si>
  <si>
    <t>počet oken - okno malé</t>
  </si>
  <si>
    <t>počet oken - sklepní</t>
  </si>
  <si>
    <t>počet oken - 5NP</t>
  </si>
  <si>
    <t>počet oken-podesta</t>
  </si>
  <si>
    <t>dveře balkonové v 1 NP</t>
  </si>
  <si>
    <t>Mytí parapetních desek vnitřní</t>
  </si>
  <si>
    <t>výtah evakuační</t>
  </si>
  <si>
    <t>dveře vnitřní - u chodby</t>
  </si>
  <si>
    <t>6NP - nástavba</t>
  </si>
  <si>
    <t>venkovní podsada</t>
  </si>
  <si>
    <t xml:space="preserve">balkon </t>
  </si>
  <si>
    <t>venkovní schodiště a zábradlí</t>
  </si>
  <si>
    <t>předdveří</t>
  </si>
  <si>
    <t>schodiště vč podesty</t>
  </si>
  <si>
    <t>střešní okno</t>
  </si>
  <si>
    <t>mytí parapetů</t>
  </si>
  <si>
    <t>chodba sklep</t>
  </si>
  <si>
    <t>dveře zadní</t>
  </si>
  <si>
    <t xml:space="preserve">dveře -průchozí </t>
  </si>
  <si>
    <t>dveře- vstupní</t>
  </si>
  <si>
    <t>1.16</t>
  </si>
  <si>
    <t>1.17</t>
  </si>
  <si>
    <t>otopné těleso - malé</t>
  </si>
  <si>
    <t>otopné těleso - velké</t>
  </si>
  <si>
    <t>osvětlovací  těleso</t>
  </si>
  <si>
    <t>3x týdně</t>
  </si>
  <si>
    <t>Úklid prosklených částí vstupů do podchodu do křížového podchodu vč. rámů</t>
  </si>
  <si>
    <t>podlahová výměra 1 ks výtahu</t>
  </si>
  <si>
    <t>dveře u zadního vchodu</t>
  </si>
  <si>
    <t>Úklid prováděn vysáváním</t>
  </si>
  <si>
    <t>chodba u bytů</t>
  </si>
  <si>
    <t>dveře do společ. místnosti</t>
  </si>
  <si>
    <t>1.12.</t>
  </si>
  <si>
    <t>1.13.</t>
  </si>
  <si>
    <t>1.14.</t>
  </si>
  <si>
    <t xml:space="preserve">umývárna </t>
  </si>
  <si>
    <t>407a, 408a</t>
  </si>
  <si>
    <t>407b, 408b</t>
  </si>
  <si>
    <t>407d-407e-408d-408e</t>
  </si>
  <si>
    <t>407c, 408c</t>
  </si>
  <si>
    <t>mimořádný úklid dle momentálních potřeby zadavatele</t>
  </si>
  <si>
    <t>1x  týdně</t>
  </si>
  <si>
    <t>chodba a schodiště vč, zábradlí a čistící zony</t>
  </si>
  <si>
    <t>rozvod plynu</t>
  </si>
  <si>
    <t>elektrorozvodná skříň - jističe</t>
  </si>
  <si>
    <t>výměra m2</t>
  </si>
  <si>
    <t xml:space="preserve">Mytí výtahu </t>
  </si>
  <si>
    <t>Blok A</t>
  </si>
  <si>
    <t>Blok B</t>
  </si>
  <si>
    <t>Mytí vnějších dveří hydrantu</t>
  </si>
  <si>
    <t>četnost úklidu</t>
  </si>
  <si>
    <t>chodba vč. schodiště a zábradlí</t>
  </si>
  <si>
    <t>rozměr                 m</t>
  </si>
  <si>
    <t>dveře dřevěné prosklené v 2NP</t>
  </si>
  <si>
    <t>rozměr dlouhé stěny</t>
  </si>
  <si>
    <t>rozměr krátké stěny</t>
  </si>
  <si>
    <t xml:space="preserve"> hydrant</t>
  </si>
  <si>
    <t>rozměr stropu</t>
  </si>
  <si>
    <t>otopného tělesa</t>
  </si>
  <si>
    <t>Mytí vnějších dveří hydrantů</t>
  </si>
  <si>
    <t>Mytí vnějších dveří poštovních schránek</t>
  </si>
  <si>
    <t xml:space="preserve"> v max. rozsahu 24 hodin za 1 kalendáční rok</t>
  </si>
  <si>
    <t>oken v 13. NP</t>
  </si>
  <si>
    <t xml:space="preserve"> otopné těleso</t>
  </si>
  <si>
    <t>Mytí vnějších dveří rozvodů plynu</t>
  </si>
  <si>
    <t>rozměr podlahy</t>
  </si>
  <si>
    <t>rozměr stěny krátké</t>
  </si>
  <si>
    <t>rozměr stěny dlouhé</t>
  </si>
  <si>
    <t>vytrína 1 NP</t>
  </si>
  <si>
    <t>rozměr hydrantu</t>
  </si>
  <si>
    <t>1.1.3.</t>
  </si>
  <si>
    <t>kastlíkové okna (podesta)</t>
  </si>
  <si>
    <t>kastlíkové okna (spol. místnost)</t>
  </si>
  <si>
    <t>rozměr stěna dlouhá</t>
  </si>
  <si>
    <t>rozměr stěna krátká</t>
  </si>
  <si>
    <t>Mytí  výtahu</t>
  </si>
  <si>
    <t>Mytí parapetních desek vnitřních</t>
  </si>
  <si>
    <t>Objekt č.p. 54-55, ul. Zámecká, k.ú. Frýdek,obec Frýdek-Místek</t>
  </si>
  <si>
    <t>Mytí schodiště vč. podestav a zábradlí</t>
  </si>
  <si>
    <t xml:space="preserve">rozměr podlahy </t>
  </si>
  <si>
    <t>Objekt č.p. 56, ul. Zámecká, k.ú. Frýdek, obec Frýdek-Místek</t>
  </si>
  <si>
    <t>Objekty č.p. 606, ul. Sadová, k.ú. Frýdek,obec Frýdek-Místek - Klub seniorů</t>
  </si>
  <si>
    <t>Objekty č.p. 604, 605, 606, ul. Sadová, k.ú. Frýdek, obec Frýdek-Místek</t>
  </si>
  <si>
    <t>Objekt č.p. 1166, ul. Těšínská, k.ú. Frýdek, obec Frýdek-Místek</t>
  </si>
  <si>
    <t>Objekt č.p. 146, ul. 17.listopadu, k.ú. Místek, obec Frýdek-Místek</t>
  </si>
  <si>
    <t>Objekt č.p. 147,  ul. 17.listopadu, k.ú. Místek, obec Frýdek-Místek</t>
  </si>
  <si>
    <t>Objekt č.p. 147, ul. 17.listopadu, k.ú. Místek, obec Frýdek-Místek - Klub seniorů</t>
  </si>
  <si>
    <t>Objekt č.p. 811, ul. Malý Koloredov, k.ú. Místek,obec Frýdek-Místek - Klub seniorů</t>
  </si>
  <si>
    <t>Objekt č.p. 811, ulice Malý Koloredov, k.ú. Frýdek, obec Frýdek-Místek</t>
  </si>
  <si>
    <t>Objekt č.p. 2318, ul. 1. máje, k.ú. Místek, obce Frýdek-Místek - Klub seniorů</t>
  </si>
  <si>
    <t>Objekt č.p. 3244,  ul. Na vyhlídce, k.ú. Frýdek, obce Frýdek-Místek</t>
  </si>
  <si>
    <t>Objekt č.p. 1712, ulice Beskydská, k.ú. Místek, obec Frýdek-Místek</t>
  </si>
  <si>
    <t>Objekt č.p. 82, ulice Na Aleji, k.ú. Frýdek, obec Frýdek-Místek</t>
  </si>
  <si>
    <t>okno (chodba)</t>
  </si>
  <si>
    <t>okno (sklep)</t>
  </si>
  <si>
    <t>osobní výtah</t>
  </si>
  <si>
    <t>9</t>
  </si>
  <si>
    <t>schodště (dvůr)</t>
  </si>
  <si>
    <t>rozměr dveří výtahu</t>
  </si>
  <si>
    <t>Objekt č.p. 72 , ul. Jiřího Trnky, k.ú. Místek,obec Frýdek-Místek</t>
  </si>
  <si>
    <t>Objekt č.p. 3062, ulice Novodvorská, k.ú. Frýdek, obec Frýdek-Místek</t>
  </si>
  <si>
    <t>407 g</t>
  </si>
  <si>
    <t>408 f</t>
  </si>
  <si>
    <t>408 g</t>
  </si>
  <si>
    <t>407 f</t>
  </si>
  <si>
    <t>Příloha č. 1</t>
  </si>
  <si>
    <t>Příloha č. 2</t>
  </si>
  <si>
    <t>Příloha č. 3</t>
  </si>
  <si>
    <t>Příloha č. 4</t>
  </si>
  <si>
    <t>Příloha č. 5</t>
  </si>
  <si>
    <t>Příloha č. 6</t>
  </si>
  <si>
    <t>Příloha č. 7</t>
  </si>
  <si>
    <t>Příloha č. 8</t>
  </si>
  <si>
    <t>Příloha č. 9</t>
  </si>
  <si>
    <t>Příloha č. 10</t>
  </si>
  <si>
    <t>Příloha č. 11</t>
  </si>
  <si>
    <t>Příloha č. 12</t>
  </si>
  <si>
    <t>Příloha č. 13</t>
  </si>
  <si>
    <t>Příloha č. 16</t>
  </si>
  <si>
    <t>Příloha č. 17</t>
  </si>
  <si>
    <t>Příloha č. 20</t>
  </si>
  <si>
    <t>Příloha č. 21</t>
  </si>
  <si>
    <t xml:space="preserve">Úklid prováděn strojovým čištěním </t>
  </si>
  <si>
    <t>společenská místnost -  koberec</t>
  </si>
  <si>
    <t>1.01.</t>
  </si>
  <si>
    <t>pohovka a židle</t>
  </si>
  <si>
    <t>koberec 1 NP</t>
  </si>
  <si>
    <t>místnost</t>
  </si>
  <si>
    <t>ubrus - malý</t>
  </si>
  <si>
    <t>ubrus- velký</t>
  </si>
  <si>
    <t xml:space="preserve">koberec </t>
  </si>
  <si>
    <t>Příloha č. 18</t>
  </si>
  <si>
    <t>okno čp. 55</t>
  </si>
  <si>
    <t>okno čp. 54</t>
  </si>
  <si>
    <t>Objekt č.p. 54, ul. Zámecká, k.ú. Frýdek,obec Frýdek-Místek - Klub seniorů</t>
  </si>
  <si>
    <t>wc ženy</t>
  </si>
  <si>
    <t>Úklid prováděn zametání</t>
  </si>
  <si>
    <t>ometení pavučin</t>
  </si>
  <si>
    <t>1.15.</t>
  </si>
  <si>
    <t>chodba vč. Schodiště</t>
  </si>
  <si>
    <t>1.13</t>
  </si>
  <si>
    <t>1.2..</t>
  </si>
  <si>
    <t>Mytí osvětlovacích těles 604 -606</t>
  </si>
  <si>
    <t>Mytí vnějších dveří hydrantů 604-606</t>
  </si>
  <si>
    <t>Mytí vnějších dveří elektrorozvodných skříní 604-606</t>
  </si>
  <si>
    <t>Mytí poštovních schránek 604-606</t>
  </si>
  <si>
    <t>Mytí dveří vnitřních vč. zárubní 604 - 606</t>
  </si>
  <si>
    <t>Objekty bez č.p. - vstupy do podchodů, k.ú. Místek, obec Frýdek-Místek</t>
  </si>
  <si>
    <t>Příloha č. 15</t>
  </si>
  <si>
    <t>Příloha č. 19</t>
  </si>
  <si>
    <t>Úklid prosklených částí vstupů do podchodu u bývalého AS vč. rámů (malý podchod)</t>
  </si>
  <si>
    <t>Mytí sanitárního zařízení dezifekčními prostředky vč. vynášení odpadkových košů</t>
  </si>
  <si>
    <t>Mytí dveří vč. zárubní (uveden rozměr jedné strany dveří)</t>
  </si>
  <si>
    <t>Mytí výtahu čp. 55</t>
  </si>
  <si>
    <t>Úklid prováděn strojovýcm čištěním</t>
  </si>
  <si>
    <t>Objekt bez č.p. - podchody - výtahy, k.ú. Místek, obec Frýdek-Místek</t>
  </si>
  <si>
    <t>Objekt č.p. 1715, ul. Beskydská, k.ú. Místek, obec Frýdek-Místek</t>
  </si>
  <si>
    <t>Příloha č. 14</t>
  </si>
  <si>
    <t>Počet výtahů</t>
  </si>
  <si>
    <t>koberec</t>
  </si>
  <si>
    <t xml:space="preserve">Mytí sanitárního zařízení dezifekčními prostředky vč. vynášení </t>
  </si>
  <si>
    <t>odpadkových košů 604 a 606</t>
  </si>
  <si>
    <t xml:space="preserve">1x ročně </t>
  </si>
  <si>
    <t>ID</t>
  </si>
  <si>
    <t>Objekt č.p. 2319, tř. T.G. Masaryka, k.ú. Frýdek, obec Frýdek-Místek</t>
  </si>
  <si>
    <t>Objekt č.p. 647,  ul. Kostikovo náměstí, k.ú. Frýdek, obce Frýdek-Místek</t>
  </si>
  <si>
    <t>Příloha č. 22</t>
  </si>
  <si>
    <t>3.09</t>
  </si>
  <si>
    <t>1.16.</t>
  </si>
  <si>
    <t>průjezd</t>
  </si>
  <si>
    <t>2.07</t>
  </si>
  <si>
    <t>4.09</t>
  </si>
  <si>
    <t>5.06</t>
  </si>
  <si>
    <t>dveře nádvoří</t>
  </si>
  <si>
    <t>dveře u schodiště</t>
  </si>
  <si>
    <t>hlavní vstupní dveře do domu</t>
  </si>
  <si>
    <t xml:space="preserve">schodiště vč podesty </t>
  </si>
  <si>
    <t>dveře průchod</t>
  </si>
  <si>
    <t>okna schodiště</t>
  </si>
  <si>
    <t>luxvery 1 NP</t>
  </si>
  <si>
    <t>společný průjezd</t>
  </si>
  <si>
    <t>Mytí oken  vč. rámů a parapetů (uveden rozměr jedné strany oken)</t>
  </si>
  <si>
    <t>zádveří - čistící zóna</t>
  </si>
  <si>
    <t>hala - čistící zóna</t>
  </si>
  <si>
    <t>okno sklepní</t>
  </si>
  <si>
    <t>prosklené dveře vnitřní</t>
  </si>
  <si>
    <t>dřevěné dveře spojovací</t>
  </si>
  <si>
    <t>Mytí oken  vč. rámů a parapetů</t>
  </si>
  <si>
    <t>Mytí oken vč. rámů a parapetů  604-606</t>
  </si>
  <si>
    <t>Mytí oken vč. rámů a parapetů</t>
  </si>
  <si>
    <t>Mytí oken zdvojených vč. rámů a parapetů</t>
  </si>
  <si>
    <t>Mytí oken vč. rámů a paraptů</t>
  </si>
  <si>
    <t>Mytí oken vč.  Rámů a parapetů</t>
  </si>
  <si>
    <t>Mytí kastlíkových oken  vč. rámů a parapetů</t>
  </si>
  <si>
    <t>1x za čtrnáct dní</t>
  </si>
  <si>
    <t>Mytí omyvatelných omítek</t>
  </si>
  <si>
    <t>omyvatelné omítky</t>
  </si>
  <si>
    <t>Přehled úkonů úklidu k přílohám č. 1. - 22.</t>
  </si>
  <si>
    <t xml:space="preserve">omyvatelné omítky </t>
  </si>
  <si>
    <t>(omítky omýt bez příměsi desinfekčního prostředku s virucidním a antibakteriálním účinkem)</t>
  </si>
  <si>
    <t>okno WC</t>
  </si>
  <si>
    <t>luxvery</t>
  </si>
  <si>
    <t>1.5</t>
  </si>
  <si>
    <t>1 ročně</t>
  </si>
  <si>
    <t>zádveří - čistící zona</t>
  </si>
  <si>
    <t>Příloha č. 1 - Specifikace úklidu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</si>
</sst>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[$-405]d\.\ mmmm\ yyyy"/>
    <numFmt numFmtId="168" formatCode="0.000"/>
    <numFmt numFmtId="169" formatCode="#,##0.00_ ;\-#,##0.00\ "/>
    <numFmt numFmtId="170" formatCode="#,##0.00_ ;[Red]\-#,##0.00\ "/>
    <numFmt numFmtId="171" formatCode="#,##0.00\ &quot;Kč&quot;"/>
    <numFmt numFmtId="172" formatCode="_-* #,##0\ _K_č_-;\-* #,##0\ _K_č_-;_-* &quot;-&quot;??\ _K_č_-;_-@_-"/>
    <numFmt numFmtId="173" formatCode="0.0000_ ;[Red]\-0.0000\ "/>
    <numFmt numFmtId="174" formatCode="0.000_ ;[Red]\-0.000\ "/>
    <numFmt numFmtId="175" formatCode="#,##0.0000"/>
    <numFmt numFmtId="176" formatCode="#,##0.00000"/>
    <numFmt numFmtId="177" formatCode="0.00_ ;[Red]\-0.00\ "/>
    <numFmt numFmtId="178" formatCode="#,##0.0000_ ;[Red]\-#,##0.0000\ "/>
    <numFmt numFmtId="179" formatCode="#,##0_ ;[Red]\-#,##0\ "/>
    <numFmt numFmtId="180" formatCode="#,##0.000"/>
    <numFmt numFmtId="181" formatCode="[$-405]dddd\ d\.\ mmmm\ yyyy"/>
    <numFmt numFmtId="182" formatCode="0.00_ ;\-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2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3" fillId="0" borderId="0" xfId="0" applyNumberFormat="1" applyFont="1" applyFill="1" applyBorder="1" applyAlignment="1">
      <alignment horizontal="left"/>
    </xf>
    <xf numFmtId="17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26" fillId="0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2" fontId="23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" fontId="28" fillId="0" borderId="0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" fontId="23" fillId="0" borderId="0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2" fontId="24" fillId="0" borderId="0" xfId="0" applyNumberFormat="1" applyFont="1" applyAlignment="1">
      <alignment horizontal="center" wrapText="1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 horizontal="right"/>
    </xf>
    <xf numFmtId="2" fontId="48" fillId="0" borderId="0" xfId="0" applyNumberFormat="1" applyFont="1" applyAlignment="1">
      <alignment horizontal="left"/>
    </xf>
    <xf numFmtId="0" fontId="24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177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top" wrapText="1"/>
    </xf>
    <xf numFmtId="170" fontId="23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2" fontId="23" fillId="0" borderId="0" xfId="0" applyNumberFormat="1" applyFont="1" applyFill="1" applyBorder="1" applyAlignment="1">
      <alignment/>
    </xf>
    <xf numFmtId="171" fontId="24" fillId="0" borderId="0" xfId="0" applyNumberFormat="1" applyFont="1" applyFill="1" applyBorder="1" applyAlignment="1">
      <alignment/>
    </xf>
    <xf numFmtId="10" fontId="24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49" fontId="24" fillId="0" borderId="0" xfId="0" applyNumberFormat="1" applyFont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center"/>
    </xf>
    <xf numFmtId="17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17" fontId="23" fillId="0" borderId="0" xfId="0" applyNumberFormat="1" applyFont="1" applyAlignment="1">
      <alignment horizontal="right"/>
    </xf>
    <xf numFmtId="17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16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77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2" fontId="2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i val="0"/>
        <u val="none"/>
        <strike val="0"/>
        <sz val="11"/>
        <name val="Calibri"/>
        <family val="2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29" customWidth="1"/>
    <col min="2" max="2" width="5.28125" style="0" customWidth="1"/>
    <col min="3" max="3" width="20.421875" style="0" customWidth="1"/>
    <col min="4" max="4" width="6.8515625" style="0" customWidth="1"/>
    <col min="5" max="5" width="7.7109375" style="0" customWidth="1"/>
    <col min="6" max="6" width="17.421875" style="0" customWidth="1"/>
    <col min="8" max="8" width="8.7109375" style="0" customWidth="1"/>
    <col min="9" max="9" width="11.8515625" style="29" customWidth="1"/>
  </cols>
  <sheetData>
    <row r="3" ht="12">
      <c r="C3" t="s">
        <v>655</v>
      </c>
    </row>
    <row r="5" ht="12">
      <c r="I5" s="120"/>
    </row>
    <row r="6" ht="12">
      <c r="I6" s="120"/>
    </row>
    <row r="7" spans="1:11" ht="15.75">
      <c r="A7" s="13"/>
      <c r="B7" s="5"/>
      <c r="C7" s="44"/>
      <c r="D7" s="44"/>
      <c r="E7" s="18"/>
      <c r="F7" s="18"/>
      <c r="G7" s="45"/>
      <c r="H7" s="45"/>
      <c r="I7" s="12"/>
      <c r="J7" s="5"/>
      <c r="K7" s="5"/>
    </row>
    <row r="8" spans="2:11" ht="15.75">
      <c r="B8" s="7"/>
      <c r="C8" s="40" t="s">
        <v>647</v>
      </c>
      <c r="D8" s="44"/>
      <c r="E8" s="18"/>
      <c r="F8" s="18"/>
      <c r="G8" s="45"/>
      <c r="H8" s="45"/>
      <c r="I8" s="12"/>
      <c r="J8" s="5"/>
      <c r="K8" s="5"/>
    </row>
    <row r="9" spans="1:11" ht="15.75">
      <c r="A9" s="13"/>
      <c r="B9" s="7"/>
      <c r="C9" s="18"/>
      <c r="D9" s="18"/>
      <c r="E9" s="5"/>
      <c r="F9" s="18"/>
      <c r="G9" s="45"/>
      <c r="H9" s="49"/>
      <c r="I9" s="13"/>
      <c r="J9" s="6"/>
      <c r="K9" s="5"/>
    </row>
    <row r="10" spans="1:11" ht="15.75">
      <c r="A10" s="12" t="s">
        <v>2</v>
      </c>
      <c r="B10" s="5"/>
      <c r="C10" s="10" t="s">
        <v>29</v>
      </c>
      <c r="D10" s="121"/>
      <c r="E10" s="5"/>
      <c r="F10" s="121"/>
      <c r="G10" s="45"/>
      <c r="H10" s="45"/>
      <c r="I10" s="12"/>
      <c r="J10" s="5"/>
      <c r="K10" s="5"/>
    </row>
    <row r="11" spans="1:13" ht="15.75">
      <c r="A11" s="34" t="s">
        <v>13</v>
      </c>
      <c r="B11" s="5"/>
      <c r="C11" s="8" t="s">
        <v>228</v>
      </c>
      <c r="D11" s="42"/>
      <c r="E11" s="8"/>
      <c r="F11" s="8"/>
      <c r="G11" s="43"/>
      <c r="H11" s="8"/>
      <c r="I11" s="34"/>
      <c r="J11" s="8"/>
      <c r="K11" s="8"/>
      <c r="L11" s="16"/>
      <c r="M11" s="16"/>
    </row>
    <row r="12" spans="1:13" ht="15.75">
      <c r="A12" s="141" t="s">
        <v>17</v>
      </c>
      <c r="B12" s="5"/>
      <c r="C12" s="14" t="s">
        <v>602</v>
      </c>
      <c r="D12" s="24"/>
      <c r="E12" s="18"/>
      <c r="F12" s="18"/>
      <c r="G12" s="45"/>
      <c r="H12" s="45"/>
      <c r="I12" s="12"/>
      <c r="J12" s="8"/>
      <c r="K12" s="8"/>
      <c r="L12" s="16"/>
      <c r="M12" s="16"/>
    </row>
    <row r="13" spans="1:13" s="160" customFormat="1" ht="15.75">
      <c r="A13" s="85" t="s">
        <v>18</v>
      </c>
      <c r="B13" s="5"/>
      <c r="C13" s="14" t="s">
        <v>631</v>
      </c>
      <c r="D13" s="18"/>
      <c r="E13" s="18"/>
      <c r="F13" s="18"/>
      <c r="G13" s="45"/>
      <c r="H13" s="45"/>
      <c r="I13" s="12"/>
      <c r="J13" s="8"/>
      <c r="K13" s="8"/>
      <c r="L13" s="159"/>
      <c r="M13" s="159"/>
    </row>
    <row r="14" spans="1:13" ht="15.75">
      <c r="A14" s="85" t="s">
        <v>22</v>
      </c>
      <c r="B14" s="5"/>
      <c r="C14" s="14" t="s">
        <v>24</v>
      </c>
      <c r="D14" s="14"/>
      <c r="E14" s="14"/>
      <c r="F14" s="18"/>
      <c r="G14" s="45"/>
      <c r="H14" s="45"/>
      <c r="I14" s="12"/>
      <c r="J14" s="8"/>
      <c r="K14" s="8"/>
      <c r="L14" s="16"/>
      <c r="M14" s="16"/>
    </row>
    <row r="15" spans="1:13" ht="15.75">
      <c r="A15" s="12" t="s">
        <v>23</v>
      </c>
      <c r="B15" s="5"/>
      <c r="C15" s="14" t="s">
        <v>509</v>
      </c>
      <c r="D15" s="18"/>
      <c r="E15" s="18"/>
      <c r="F15" s="18"/>
      <c r="G15" s="45"/>
      <c r="H15" s="45"/>
      <c r="I15" s="12"/>
      <c r="J15" s="8"/>
      <c r="K15" s="8"/>
      <c r="L15" s="16"/>
      <c r="M15" s="16"/>
    </row>
    <row r="16" spans="1:13" ht="15.75">
      <c r="A16" s="12" t="s">
        <v>27</v>
      </c>
      <c r="B16" s="5"/>
      <c r="C16" s="14" t="s">
        <v>149</v>
      </c>
      <c r="D16" s="18"/>
      <c r="E16" s="18"/>
      <c r="F16" s="18"/>
      <c r="G16" s="45"/>
      <c r="H16" s="45"/>
      <c r="I16" s="12"/>
      <c r="J16" s="8"/>
      <c r="K16" s="8"/>
      <c r="L16" s="16"/>
      <c r="M16" s="16"/>
    </row>
    <row r="17" spans="1:13" ht="15.75">
      <c r="A17" s="85" t="s">
        <v>57</v>
      </c>
      <c r="B17" s="5"/>
      <c r="C17" s="14" t="s">
        <v>337</v>
      </c>
      <c r="D17" s="5"/>
      <c r="E17" s="5"/>
      <c r="F17" s="5"/>
      <c r="G17" s="45"/>
      <c r="H17" s="45"/>
      <c r="I17" s="12"/>
      <c r="J17" s="8"/>
      <c r="K17" s="8"/>
      <c r="L17" s="16"/>
      <c r="M17" s="16"/>
    </row>
    <row r="18" spans="1:13" ht="15.75">
      <c r="A18" s="141" t="s">
        <v>62</v>
      </c>
      <c r="B18" s="5"/>
      <c r="C18" s="14" t="s">
        <v>510</v>
      </c>
      <c r="D18" s="24"/>
      <c r="E18" s="79"/>
      <c r="F18" s="79"/>
      <c r="G18" s="80"/>
      <c r="H18" s="112"/>
      <c r="I18" s="114"/>
      <c r="J18" s="8"/>
      <c r="K18" s="8"/>
      <c r="L18" s="16"/>
      <c r="M18" s="16"/>
    </row>
    <row r="19" spans="1:13" ht="15.75">
      <c r="A19" s="141" t="s">
        <v>93</v>
      </c>
      <c r="B19" s="5"/>
      <c r="C19" s="14" t="s">
        <v>514</v>
      </c>
      <c r="D19" s="24"/>
      <c r="E19" s="79"/>
      <c r="F19" s="79"/>
      <c r="G19" s="80"/>
      <c r="H19" s="112"/>
      <c r="I19" s="114"/>
      <c r="J19" s="8"/>
      <c r="K19" s="8"/>
      <c r="L19" s="16"/>
      <c r="M19" s="16"/>
    </row>
    <row r="20" spans="1:13" ht="15.75">
      <c r="A20" s="141" t="s">
        <v>230</v>
      </c>
      <c r="B20" s="5"/>
      <c r="C20" s="5" t="s">
        <v>97</v>
      </c>
      <c r="D20" s="24"/>
      <c r="E20" s="79"/>
      <c r="F20" s="79"/>
      <c r="G20" s="80"/>
      <c r="H20" s="112"/>
      <c r="I20" s="114"/>
      <c r="J20" s="8"/>
      <c r="K20" s="8"/>
      <c r="L20" s="16"/>
      <c r="M20" s="16"/>
    </row>
    <row r="21" spans="1:11" ht="15.75">
      <c r="A21" s="142" t="s">
        <v>482</v>
      </c>
      <c r="B21" s="5"/>
      <c r="C21" s="14" t="s">
        <v>103</v>
      </c>
      <c r="D21" s="5"/>
      <c r="E21" s="5"/>
      <c r="F21" s="5"/>
      <c r="G21" s="5"/>
      <c r="H21" s="14"/>
      <c r="I21" s="34"/>
      <c r="J21" s="5"/>
      <c r="K21" s="5"/>
    </row>
    <row r="22" spans="1:11" ht="15.75">
      <c r="A22" s="142" t="s">
        <v>483</v>
      </c>
      <c r="B22" s="5"/>
      <c r="C22" s="5" t="s">
        <v>586</v>
      </c>
      <c r="D22" s="5"/>
      <c r="E22" s="5"/>
      <c r="F22" s="5"/>
      <c r="G22" s="5"/>
      <c r="H22" s="5"/>
      <c r="I22" s="34"/>
      <c r="J22" s="5"/>
      <c r="K22" s="5"/>
    </row>
    <row r="23" spans="1:11" ht="15.75">
      <c r="A23" s="142" t="s">
        <v>484</v>
      </c>
      <c r="B23" s="5"/>
      <c r="C23" s="5" t="s">
        <v>572</v>
      </c>
      <c r="D23" s="5"/>
      <c r="E23" s="5"/>
      <c r="F23" s="5"/>
      <c r="G23" s="5"/>
      <c r="H23" s="5"/>
      <c r="I23" s="34"/>
      <c r="J23" s="5"/>
      <c r="K23" s="5"/>
    </row>
    <row r="24" spans="1:13" ht="15.75">
      <c r="A24" s="85" t="s">
        <v>588</v>
      </c>
      <c r="B24" s="5"/>
      <c r="C24" s="14" t="s">
        <v>601</v>
      </c>
      <c r="D24" s="34"/>
      <c r="E24" s="34"/>
      <c r="F24" s="34"/>
      <c r="G24" s="12"/>
      <c r="H24" s="34"/>
      <c r="I24" s="5"/>
      <c r="J24" s="5"/>
      <c r="K24" s="8"/>
      <c r="L24" s="16"/>
      <c r="M24" s="16"/>
    </row>
    <row r="25" spans="1:13" ht="15.75">
      <c r="A25" s="26" t="s">
        <v>618</v>
      </c>
      <c r="B25" s="5"/>
      <c r="C25" s="14" t="s">
        <v>645</v>
      </c>
      <c r="D25" s="34"/>
      <c r="E25" s="34"/>
      <c r="F25" s="34"/>
      <c r="G25" s="34"/>
      <c r="H25" s="5"/>
      <c r="I25" s="12"/>
      <c r="J25" s="8"/>
      <c r="K25" s="16"/>
      <c r="L25" s="16"/>
      <c r="M25" s="16"/>
    </row>
    <row r="26" spans="1:13" ht="15.75">
      <c r="A26" s="12"/>
      <c r="B26" s="8"/>
      <c r="C26" s="5"/>
      <c r="D26" s="8"/>
      <c r="E26" s="8"/>
      <c r="F26" s="8"/>
      <c r="G26" s="8"/>
      <c r="H26" s="8"/>
      <c r="I26" s="12"/>
      <c r="J26" s="8"/>
      <c r="K26" s="16"/>
      <c r="L26" s="16"/>
      <c r="M26" s="16"/>
    </row>
    <row r="27" spans="1:13" ht="15.75">
      <c r="A27" s="12"/>
      <c r="B27" s="8"/>
      <c r="C27" s="5"/>
      <c r="D27" s="8"/>
      <c r="E27" s="8"/>
      <c r="F27" s="8"/>
      <c r="G27" s="8"/>
      <c r="H27" s="8"/>
      <c r="I27" s="12"/>
      <c r="J27" s="8"/>
      <c r="K27" s="16"/>
      <c r="L27" s="16"/>
      <c r="M27" s="16"/>
    </row>
    <row r="28" spans="1:13" ht="15.75">
      <c r="A28" s="12"/>
      <c r="B28" s="8"/>
      <c r="C28" s="5"/>
      <c r="D28" s="8"/>
      <c r="E28" s="8"/>
      <c r="F28" s="8"/>
      <c r="G28" s="8"/>
      <c r="H28" s="8"/>
      <c r="I28" s="12"/>
      <c r="J28" s="8"/>
      <c r="K28" s="16"/>
      <c r="L28" s="16"/>
      <c r="M28" s="16"/>
    </row>
    <row r="29" spans="1:13" ht="15.75">
      <c r="A29" s="12"/>
      <c r="B29" s="42"/>
      <c r="C29" s="5"/>
      <c r="D29" s="8"/>
      <c r="E29" s="8"/>
      <c r="F29" s="8"/>
      <c r="G29" s="8"/>
      <c r="H29" s="8"/>
      <c r="I29" s="12"/>
      <c r="J29" s="8"/>
      <c r="K29" s="16"/>
      <c r="L29" s="16"/>
      <c r="M29" s="16"/>
    </row>
    <row r="30" spans="1:13" ht="15.75">
      <c r="A30" s="12"/>
      <c r="B30" s="42"/>
      <c r="C30" s="5"/>
      <c r="D30" s="8"/>
      <c r="E30" s="8"/>
      <c r="F30" s="8"/>
      <c r="G30" s="8"/>
      <c r="H30" s="8"/>
      <c r="I30" s="12"/>
      <c r="J30" s="8"/>
      <c r="K30" s="16"/>
      <c r="L30" s="16"/>
      <c r="M30" s="16"/>
    </row>
    <row r="31" spans="1:13" ht="15.75">
      <c r="A31" s="12"/>
      <c r="B31" s="42"/>
      <c r="C31" s="5"/>
      <c r="D31" s="8"/>
      <c r="E31" s="8"/>
      <c r="F31" s="8"/>
      <c r="G31" s="8"/>
      <c r="H31" s="8"/>
      <c r="I31" s="12"/>
      <c r="J31" s="8"/>
      <c r="K31" s="16"/>
      <c r="L31" s="16"/>
      <c r="M31" s="16"/>
    </row>
    <row r="32" spans="1:13" ht="12">
      <c r="A32" s="118"/>
      <c r="B32" s="17"/>
      <c r="D32" s="16"/>
      <c r="E32" s="16"/>
      <c r="F32" s="16"/>
      <c r="G32" s="16"/>
      <c r="H32" s="16"/>
      <c r="I32" s="118"/>
      <c r="J32" s="16"/>
      <c r="K32" s="16"/>
      <c r="L32" s="16"/>
      <c r="M32" s="16"/>
    </row>
    <row r="33" spans="1:13" ht="12">
      <c r="A33" s="118"/>
      <c r="B33" s="17"/>
      <c r="D33" s="16"/>
      <c r="E33" s="16"/>
      <c r="F33" s="16"/>
      <c r="G33" s="16"/>
      <c r="H33" s="16"/>
      <c r="I33" s="118"/>
      <c r="J33" s="16"/>
      <c r="K33" s="16"/>
      <c r="L33" s="16"/>
      <c r="M33" s="16"/>
    </row>
    <row r="34" spans="1:13" ht="12">
      <c r="A34" s="118"/>
      <c r="B34" s="17"/>
      <c r="D34" s="16"/>
      <c r="E34" s="16"/>
      <c r="F34" s="16"/>
      <c r="G34" s="16"/>
      <c r="H34" s="16"/>
      <c r="I34" s="118"/>
      <c r="J34" s="16"/>
      <c r="K34" s="16"/>
      <c r="L34" s="16"/>
      <c r="M34" s="16"/>
    </row>
    <row r="35" spans="1:13" ht="12">
      <c r="A35" s="118"/>
      <c r="B35" s="17"/>
      <c r="D35" s="16"/>
      <c r="E35" s="16"/>
      <c r="F35" s="16"/>
      <c r="G35" s="16"/>
      <c r="H35" s="16"/>
      <c r="I35" s="118"/>
      <c r="J35" s="16"/>
      <c r="K35" s="16"/>
      <c r="L35" s="16"/>
      <c r="M35" s="16"/>
    </row>
    <row r="36" spans="1:13" ht="12">
      <c r="A36" s="118"/>
      <c r="B36" s="17"/>
      <c r="D36" s="16"/>
      <c r="E36" s="16"/>
      <c r="F36" s="16"/>
      <c r="G36" s="16"/>
      <c r="H36" s="16"/>
      <c r="I36" s="118"/>
      <c r="J36" s="16"/>
      <c r="K36" s="16"/>
      <c r="L36" s="16"/>
      <c r="M36" s="16"/>
    </row>
    <row r="37" spans="1:13" ht="12">
      <c r="A37" s="118"/>
      <c r="B37" s="17"/>
      <c r="D37" s="16"/>
      <c r="E37" s="16"/>
      <c r="F37" s="16"/>
      <c r="G37" s="16"/>
      <c r="H37" s="16"/>
      <c r="I37" s="118"/>
      <c r="J37" s="16"/>
      <c r="K37" s="16"/>
      <c r="L37" s="16"/>
      <c r="M37" s="16"/>
    </row>
    <row r="38" spans="1:13" ht="12">
      <c r="A38" s="118"/>
      <c r="B38" s="17"/>
      <c r="D38" s="16"/>
      <c r="E38" s="16"/>
      <c r="F38" s="16"/>
      <c r="G38" s="16"/>
      <c r="H38" s="16"/>
      <c r="I38" s="118"/>
      <c r="J38" s="16"/>
      <c r="K38" s="16"/>
      <c r="L38" s="16"/>
      <c r="M38" s="16"/>
    </row>
    <row r="39" spans="1:13" ht="12">
      <c r="A39" s="118"/>
      <c r="B39" s="17"/>
      <c r="D39" s="16"/>
      <c r="E39" s="16"/>
      <c r="F39" s="16"/>
      <c r="G39" s="16"/>
      <c r="H39" s="16"/>
      <c r="I39" s="118"/>
      <c r="J39" s="16"/>
      <c r="K39" s="16"/>
      <c r="L39" s="16"/>
      <c r="M39" s="16"/>
    </row>
    <row r="40" spans="1:13" ht="12">
      <c r="A40" s="118"/>
      <c r="B40" s="17"/>
      <c r="D40" s="16"/>
      <c r="E40" s="16"/>
      <c r="F40" s="16"/>
      <c r="G40" s="16"/>
      <c r="H40" s="16"/>
      <c r="I40" s="118"/>
      <c r="J40" s="16"/>
      <c r="K40" s="16"/>
      <c r="L40" s="16"/>
      <c r="M40" s="16"/>
    </row>
    <row r="41" spans="1:13" ht="12">
      <c r="A41" s="118"/>
      <c r="B41" s="17"/>
      <c r="D41" s="16"/>
      <c r="E41" s="16"/>
      <c r="F41" s="16"/>
      <c r="G41" s="16"/>
      <c r="H41" s="16"/>
      <c r="I41" s="118"/>
      <c r="J41" s="16"/>
      <c r="K41" s="16"/>
      <c r="L41" s="16"/>
      <c r="M41" s="16"/>
    </row>
    <row r="42" spans="1:13" ht="12">
      <c r="A42" s="118"/>
      <c r="B42" s="17"/>
      <c r="D42" s="16"/>
      <c r="E42" s="16"/>
      <c r="F42" s="16"/>
      <c r="G42" s="16"/>
      <c r="H42" s="16"/>
      <c r="I42" s="118"/>
      <c r="J42" s="16"/>
      <c r="K42" s="16"/>
      <c r="L42" s="16"/>
      <c r="M42" s="16"/>
    </row>
    <row r="43" spans="2:13" ht="12">
      <c r="B43" s="16"/>
      <c r="C43" s="16"/>
      <c r="D43" s="16"/>
      <c r="E43" s="16"/>
      <c r="F43" s="16"/>
      <c r="G43" s="16"/>
      <c r="H43" s="16"/>
      <c r="I43" s="118"/>
      <c r="J43" s="16"/>
      <c r="K43" s="16"/>
      <c r="L43" s="16"/>
      <c r="M43" s="1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="110" zoomScaleNormal="110" zoomScalePageLayoutView="0" workbookViewId="0" topLeftCell="A28">
      <selection activeCell="H40" sqref="H40"/>
    </sheetView>
  </sheetViews>
  <sheetFormatPr defaultColWidth="9.140625" defaultRowHeight="12.75"/>
  <cols>
    <col min="1" max="1" width="7.00390625" style="5" customWidth="1"/>
    <col min="2" max="2" width="6.8515625" style="5" customWidth="1"/>
    <col min="3" max="3" width="23.8515625" style="5" customWidth="1"/>
    <col min="4" max="4" width="8.28125" style="5" customWidth="1"/>
    <col min="5" max="5" width="9.140625" style="21" customWidth="1"/>
    <col min="6" max="7" width="9.140625" style="34" customWidth="1"/>
    <col min="8" max="8" width="13.8515625" style="74" customWidth="1"/>
    <col min="9" max="14" width="9.140625" style="5" customWidth="1"/>
    <col min="15" max="15" width="44.421875" style="5" customWidth="1"/>
    <col min="16" max="16" width="6.421875" style="5" customWidth="1"/>
    <col min="17" max="17" width="9.140625" style="34" customWidth="1"/>
    <col min="18" max="16384" width="9.140625" style="5" customWidth="1"/>
  </cols>
  <sheetData>
    <row r="1" spans="1:9" ht="15.75">
      <c r="A1" s="4"/>
      <c r="B1" s="4"/>
      <c r="C1" s="4"/>
      <c r="D1" s="4"/>
      <c r="E1" s="18"/>
      <c r="F1" s="12"/>
      <c r="G1" s="12"/>
      <c r="H1" s="95" t="s">
        <v>563</v>
      </c>
      <c r="I1" s="8"/>
    </row>
    <row r="2" spans="1:22" ht="15.75">
      <c r="A2" s="7" t="s">
        <v>533</v>
      </c>
      <c r="B2" s="7"/>
      <c r="C2" s="7"/>
      <c r="D2" s="4"/>
      <c r="E2" s="18"/>
      <c r="F2" s="12"/>
      <c r="G2" s="12"/>
      <c r="H2" s="95"/>
      <c r="I2" s="8"/>
      <c r="N2" s="14"/>
      <c r="O2" s="14"/>
      <c r="P2" s="14"/>
      <c r="Q2" s="26"/>
      <c r="R2" s="22"/>
      <c r="S2" s="22"/>
      <c r="T2" s="22"/>
      <c r="U2" s="22"/>
      <c r="V2" s="22"/>
    </row>
    <row r="3" spans="1:22" ht="15.75">
      <c r="A3" s="4"/>
      <c r="B3" s="4"/>
      <c r="C3" s="4"/>
      <c r="D3" s="4"/>
      <c r="E3" s="18"/>
      <c r="F3" s="12"/>
      <c r="G3" s="12"/>
      <c r="H3" s="95"/>
      <c r="I3" s="8"/>
      <c r="N3" s="14"/>
      <c r="O3" s="14"/>
      <c r="P3" s="14"/>
      <c r="Q3" s="26"/>
      <c r="R3" s="14"/>
      <c r="S3" s="14"/>
      <c r="T3" s="22"/>
      <c r="U3" s="22"/>
      <c r="V3" s="22"/>
    </row>
    <row r="4" spans="1:22" ht="15.75">
      <c r="A4" s="32" t="s">
        <v>28</v>
      </c>
      <c r="B4" s="32"/>
      <c r="C4" s="7" t="s">
        <v>1</v>
      </c>
      <c r="D4" s="7"/>
      <c r="E4" s="44"/>
      <c r="F4" s="12"/>
      <c r="G4" s="12"/>
      <c r="H4" s="95"/>
      <c r="I4" s="8"/>
      <c r="N4" s="14"/>
      <c r="O4" s="14"/>
      <c r="P4" s="14"/>
      <c r="Q4" s="26"/>
      <c r="R4" s="22"/>
      <c r="S4" s="22"/>
      <c r="T4" s="22"/>
      <c r="U4" s="22"/>
      <c r="V4" s="22"/>
    </row>
    <row r="5" spans="1:22" ht="15.75">
      <c r="A5" s="32" t="s">
        <v>2</v>
      </c>
      <c r="B5" s="32"/>
      <c r="C5" s="7" t="s">
        <v>29</v>
      </c>
      <c r="D5" s="7"/>
      <c r="E5" s="44"/>
      <c r="F5" s="12"/>
      <c r="G5" s="12"/>
      <c r="H5" s="95"/>
      <c r="I5" s="8"/>
      <c r="N5" s="14"/>
      <c r="O5" s="14"/>
      <c r="P5" s="14"/>
      <c r="Q5" s="101"/>
      <c r="R5" s="22"/>
      <c r="S5" s="22"/>
      <c r="T5" s="22"/>
      <c r="U5" s="22"/>
      <c r="V5" s="22"/>
    </row>
    <row r="6" spans="1:22" ht="31.5">
      <c r="A6" s="32"/>
      <c r="B6" s="44" t="s">
        <v>613</v>
      </c>
      <c r="C6" s="4"/>
      <c r="D6" s="65" t="s">
        <v>4</v>
      </c>
      <c r="E6" s="65" t="s">
        <v>121</v>
      </c>
      <c r="F6" s="65" t="s">
        <v>121</v>
      </c>
      <c r="G6" s="65" t="s">
        <v>495</v>
      </c>
      <c r="H6" s="73" t="s">
        <v>500</v>
      </c>
      <c r="J6" s="4"/>
      <c r="K6" s="4"/>
      <c r="L6" s="4"/>
      <c r="N6" s="14"/>
      <c r="O6" s="14"/>
      <c r="P6" s="14"/>
      <c r="Q6" s="26"/>
      <c r="R6" s="22"/>
      <c r="S6" s="22"/>
      <c r="T6" s="22"/>
      <c r="U6" s="22"/>
      <c r="V6" s="22"/>
    </row>
    <row r="7" spans="1:22" ht="15.75">
      <c r="A7" s="32"/>
      <c r="B7" s="4"/>
      <c r="C7" s="4" t="s">
        <v>9</v>
      </c>
      <c r="D7" s="18"/>
      <c r="E7" s="12"/>
      <c r="F7" s="12"/>
      <c r="G7" s="12"/>
      <c r="H7" s="12"/>
      <c r="J7" s="4"/>
      <c r="K7" s="4"/>
      <c r="L7" s="4"/>
      <c r="N7" s="14"/>
      <c r="O7" s="14"/>
      <c r="P7" s="14"/>
      <c r="Q7" s="26"/>
      <c r="R7" s="22"/>
      <c r="S7" s="22"/>
      <c r="T7" s="22"/>
      <c r="U7" s="22"/>
      <c r="V7" s="22"/>
    </row>
    <row r="8" spans="1:22" ht="15.75">
      <c r="A8" s="32"/>
      <c r="B8" s="4">
        <v>101</v>
      </c>
      <c r="C8" s="4" t="s">
        <v>297</v>
      </c>
      <c r="D8" s="18"/>
      <c r="E8" s="12"/>
      <c r="F8" s="12"/>
      <c r="G8" s="12">
        <f>30.73+4.9</f>
        <v>35.63</v>
      </c>
      <c r="H8" s="12" t="s">
        <v>6</v>
      </c>
      <c r="J8" s="4"/>
      <c r="K8" s="4"/>
      <c r="L8" s="4"/>
      <c r="N8" s="14"/>
      <c r="O8" s="14"/>
      <c r="P8" s="14"/>
      <c r="Q8" s="26"/>
      <c r="R8" s="22"/>
      <c r="S8" s="22"/>
      <c r="T8" s="22"/>
      <c r="U8" s="22"/>
      <c r="V8" s="22"/>
    </row>
    <row r="9" spans="1:22" ht="15.75">
      <c r="A9" s="32"/>
      <c r="B9" s="4">
        <v>103</v>
      </c>
      <c r="C9" s="4" t="s">
        <v>480</v>
      </c>
      <c r="D9" s="18"/>
      <c r="E9" s="12"/>
      <c r="F9" s="12"/>
      <c r="G9" s="12">
        <v>7.56</v>
      </c>
      <c r="H9" s="12" t="s">
        <v>6</v>
      </c>
      <c r="J9" s="4"/>
      <c r="K9" s="4"/>
      <c r="L9" s="4"/>
      <c r="N9" s="14"/>
      <c r="O9" s="14"/>
      <c r="P9" s="14"/>
      <c r="Q9" s="26"/>
      <c r="R9" s="22"/>
      <c r="S9" s="22"/>
      <c r="T9" s="22"/>
      <c r="U9" s="22"/>
      <c r="V9" s="22"/>
    </row>
    <row r="10" spans="1:22" ht="15.75">
      <c r="A10" s="32"/>
      <c r="B10" s="4">
        <v>104</v>
      </c>
      <c r="C10" s="4" t="s">
        <v>480</v>
      </c>
      <c r="D10" s="18"/>
      <c r="E10" s="12"/>
      <c r="F10" s="12"/>
      <c r="G10" s="12">
        <v>10.63</v>
      </c>
      <c r="H10" s="12" t="s">
        <v>6</v>
      </c>
      <c r="J10" s="4"/>
      <c r="K10" s="4"/>
      <c r="L10" s="4"/>
      <c r="N10" s="14"/>
      <c r="O10" s="14"/>
      <c r="P10" s="14"/>
      <c r="Q10" s="28"/>
      <c r="R10" s="22"/>
      <c r="S10" s="22"/>
      <c r="T10" s="22"/>
      <c r="U10" s="22"/>
      <c r="V10" s="22"/>
    </row>
    <row r="11" spans="1:22" ht="15.75">
      <c r="A11" s="32"/>
      <c r="B11" s="4"/>
      <c r="C11" s="4"/>
      <c r="D11" s="18"/>
      <c r="E11" s="12"/>
      <c r="F11" s="12"/>
      <c r="G11" s="12"/>
      <c r="H11" s="12"/>
      <c r="J11" s="4"/>
      <c r="K11" s="4"/>
      <c r="L11" s="4"/>
      <c r="N11" s="14"/>
      <c r="O11" s="14"/>
      <c r="P11" s="14"/>
      <c r="Q11" s="26"/>
      <c r="R11" s="22"/>
      <c r="S11" s="22"/>
      <c r="T11" s="22"/>
      <c r="U11" s="22"/>
      <c r="V11" s="22"/>
    </row>
    <row r="12" spans="1:22" ht="15.75">
      <c r="A12" s="32"/>
      <c r="B12" s="4"/>
      <c r="C12" s="4" t="s">
        <v>10</v>
      </c>
      <c r="D12" s="18"/>
      <c r="E12" s="12"/>
      <c r="F12" s="12"/>
      <c r="G12" s="12"/>
      <c r="H12" s="12"/>
      <c r="J12" s="4"/>
      <c r="K12" s="4"/>
      <c r="L12" s="4"/>
      <c r="N12" s="14"/>
      <c r="O12" s="14"/>
      <c r="P12" s="14"/>
      <c r="Q12" s="26"/>
      <c r="R12" s="22"/>
      <c r="S12" s="22"/>
      <c r="T12" s="22"/>
      <c r="U12" s="22"/>
      <c r="V12" s="22"/>
    </row>
    <row r="13" spans="1:22" ht="15.75">
      <c r="A13" s="32"/>
      <c r="B13" s="4">
        <v>201</v>
      </c>
      <c r="C13" s="4" t="s">
        <v>298</v>
      </c>
      <c r="D13" s="18"/>
      <c r="E13" s="12"/>
      <c r="F13" s="12"/>
      <c r="G13" s="12">
        <f>13.65+3.03</f>
        <v>16.68</v>
      </c>
      <c r="H13" s="12" t="s">
        <v>6</v>
      </c>
      <c r="J13" s="4"/>
      <c r="K13" s="4"/>
      <c r="L13" s="4"/>
      <c r="N13" s="14"/>
      <c r="O13" s="14"/>
      <c r="P13" s="14"/>
      <c r="Q13" s="26"/>
      <c r="R13" s="22"/>
      <c r="S13" s="22"/>
      <c r="T13" s="22"/>
      <c r="U13" s="22"/>
      <c r="V13" s="22"/>
    </row>
    <row r="14" spans="1:22" ht="15.75">
      <c r="A14" s="32"/>
      <c r="B14" s="4">
        <v>202</v>
      </c>
      <c r="C14" s="4" t="s">
        <v>5</v>
      </c>
      <c r="D14" s="18"/>
      <c r="E14" s="12"/>
      <c r="F14" s="12"/>
      <c r="G14" s="12">
        <v>11.58</v>
      </c>
      <c r="H14" s="12" t="s">
        <v>6</v>
      </c>
      <c r="J14" s="4"/>
      <c r="K14" s="4"/>
      <c r="L14" s="4"/>
      <c r="N14" s="14"/>
      <c r="O14" s="14"/>
      <c r="P14" s="14"/>
      <c r="Q14" s="26"/>
      <c r="R14" s="22"/>
      <c r="S14" s="22"/>
      <c r="T14" s="22"/>
      <c r="U14" s="22"/>
      <c r="V14" s="22"/>
    </row>
    <row r="15" spans="1:22" ht="15.75">
      <c r="A15" s="32"/>
      <c r="B15" s="4">
        <v>210</v>
      </c>
      <c r="C15" s="4" t="s">
        <v>296</v>
      </c>
      <c r="D15" s="18"/>
      <c r="E15" s="12"/>
      <c r="F15" s="12"/>
      <c r="G15" s="12">
        <v>2.58</v>
      </c>
      <c r="H15" s="12" t="s">
        <v>6</v>
      </c>
      <c r="J15" s="4"/>
      <c r="K15" s="4"/>
      <c r="L15" s="4"/>
      <c r="N15" s="14"/>
      <c r="O15" s="14"/>
      <c r="P15" s="14"/>
      <c r="Q15" s="26"/>
      <c r="R15" s="22"/>
      <c r="S15" s="22"/>
      <c r="T15" s="22"/>
      <c r="U15" s="22"/>
      <c r="V15" s="22"/>
    </row>
    <row r="16" spans="1:22" ht="15.75">
      <c r="A16" s="32"/>
      <c r="B16" s="4">
        <v>208</v>
      </c>
      <c r="C16" s="4" t="s">
        <v>480</v>
      </c>
      <c r="D16" s="18"/>
      <c r="E16" s="12"/>
      <c r="F16" s="12"/>
      <c r="G16" s="12">
        <v>8.6</v>
      </c>
      <c r="H16" s="12" t="s">
        <v>6</v>
      </c>
      <c r="J16" s="4"/>
      <c r="K16" s="4"/>
      <c r="L16" s="4"/>
      <c r="N16" s="14"/>
      <c r="O16" s="14"/>
      <c r="P16" s="14"/>
      <c r="Q16" s="26"/>
      <c r="R16" s="22"/>
      <c r="S16" s="22"/>
      <c r="T16" s="22"/>
      <c r="U16" s="22"/>
      <c r="V16" s="22"/>
    </row>
    <row r="17" spans="1:22" ht="15.75">
      <c r="A17" s="32"/>
      <c r="B17" s="4"/>
      <c r="C17" s="4"/>
      <c r="D17" s="18"/>
      <c r="E17" s="12"/>
      <c r="F17" s="12"/>
      <c r="G17" s="12"/>
      <c r="H17" s="12"/>
      <c r="J17" s="4"/>
      <c r="K17" s="4"/>
      <c r="L17" s="4"/>
      <c r="N17" s="14"/>
      <c r="O17" s="14"/>
      <c r="P17" s="14"/>
      <c r="Q17" s="26"/>
      <c r="R17" s="22"/>
      <c r="S17" s="22"/>
      <c r="T17" s="22"/>
      <c r="U17" s="22"/>
      <c r="V17" s="22"/>
    </row>
    <row r="18" spans="1:22" ht="15.75">
      <c r="A18" s="32"/>
      <c r="B18" s="4"/>
      <c r="C18" s="4" t="s">
        <v>12</v>
      </c>
      <c r="D18" s="18"/>
      <c r="E18" s="12"/>
      <c r="F18" s="12"/>
      <c r="G18" s="12"/>
      <c r="H18" s="12"/>
      <c r="J18" s="4"/>
      <c r="K18" s="4"/>
      <c r="L18" s="4"/>
      <c r="N18" s="14"/>
      <c r="O18" s="14"/>
      <c r="P18" s="14"/>
      <c r="Q18" s="26"/>
      <c r="R18" s="22"/>
      <c r="S18" s="22"/>
      <c r="T18" s="22"/>
      <c r="U18" s="22"/>
      <c r="V18" s="22"/>
    </row>
    <row r="19" spans="1:22" ht="15.75">
      <c r="A19" s="32"/>
      <c r="B19" s="4">
        <v>301</v>
      </c>
      <c r="C19" s="4" t="s">
        <v>297</v>
      </c>
      <c r="D19" s="18"/>
      <c r="E19" s="12"/>
      <c r="F19" s="12"/>
      <c r="G19" s="12">
        <f>15.04+3.5+4.9</f>
        <v>23.439999999999998</v>
      </c>
      <c r="H19" s="12" t="s">
        <v>6</v>
      </c>
      <c r="J19" s="4"/>
      <c r="K19" s="4"/>
      <c r="L19" s="4"/>
      <c r="N19" s="14"/>
      <c r="O19" s="14"/>
      <c r="P19" s="14"/>
      <c r="Q19" s="26"/>
      <c r="R19" s="22"/>
      <c r="S19" s="22"/>
      <c r="T19" s="22"/>
      <c r="U19" s="22"/>
      <c r="V19" s="22"/>
    </row>
    <row r="20" spans="1:23" ht="15.75">
      <c r="A20" s="32"/>
      <c r="B20" s="4">
        <v>303</v>
      </c>
      <c r="C20" s="4" t="s">
        <v>480</v>
      </c>
      <c r="D20" s="18"/>
      <c r="E20" s="12"/>
      <c r="F20" s="12"/>
      <c r="G20" s="12">
        <v>5.99</v>
      </c>
      <c r="H20" s="12" t="s">
        <v>6</v>
      </c>
      <c r="J20" s="4"/>
      <c r="K20" s="4"/>
      <c r="L20" s="4"/>
      <c r="N20" s="22"/>
      <c r="O20" s="22"/>
      <c r="P20" s="22"/>
      <c r="Q20" s="101"/>
      <c r="R20" s="22"/>
      <c r="S20" s="101"/>
      <c r="T20" s="26"/>
      <c r="U20" s="26"/>
      <c r="V20" s="26"/>
      <c r="W20" s="34"/>
    </row>
    <row r="21" spans="1:23" ht="15.75">
      <c r="A21" s="32"/>
      <c r="B21" s="4"/>
      <c r="C21" s="4"/>
      <c r="D21" s="18"/>
      <c r="E21" s="12"/>
      <c r="F21" s="12"/>
      <c r="G21" s="12"/>
      <c r="H21" s="12"/>
      <c r="J21" s="4"/>
      <c r="K21" s="4"/>
      <c r="L21" s="4"/>
      <c r="N21" s="22"/>
      <c r="O21" s="22"/>
      <c r="P21" s="22"/>
      <c r="Q21" s="101"/>
      <c r="R21" s="22"/>
      <c r="S21" s="101"/>
      <c r="T21" s="26"/>
      <c r="U21" s="26"/>
      <c r="V21" s="26"/>
      <c r="W21" s="34"/>
    </row>
    <row r="22" spans="1:23" ht="15.75">
      <c r="A22" s="32"/>
      <c r="B22" s="4"/>
      <c r="C22" s="4" t="s">
        <v>587</v>
      </c>
      <c r="D22" s="18"/>
      <c r="E22" s="12"/>
      <c r="F22" s="12"/>
      <c r="G22" s="12"/>
      <c r="H22" s="12" t="s">
        <v>26</v>
      </c>
      <c r="J22" s="4"/>
      <c r="K22" s="4"/>
      <c r="L22" s="4"/>
      <c r="N22" s="22"/>
      <c r="O22" s="22"/>
      <c r="P22" s="22"/>
      <c r="Q22" s="101"/>
      <c r="R22" s="22"/>
      <c r="S22" s="101"/>
      <c r="T22" s="26"/>
      <c r="U22" s="26"/>
      <c r="V22" s="26"/>
      <c r="W22" s="34"/>
    </row>
    <row r="23" spans="1:22" ht="15.75">
      <c r="A23" s="32"/>
      <c r="B23" s="32"/>
      <c r="C23" s="4"/>
      <c r="D23" s="4"/>
      <c r="E23" s="18"/>
      <c r="F23" s="12"/>
      <c r="G23" s="12"/>
      <c r="H23" s="95"/>
      <c r="I23" s="4"/>
      <c r="J23" s="4"/>
      <c r="K23" s="4"/>
      <c r="L23" s="4"/>
      <c r="N23" s="14"/>
      <c r="O23" s="14"/>
      <c r="P23" s="22"/>
      <c r="Q23" s="101"/>
      <c r="R23" s="22"/>
      <c r="S23" s="22"/>
      <c r="T23" s="139"/>
      <c r="U23" s="22"/>
      <c r="V23" s="22"/>
    </row>
    <row r="24" spans="1:22" ht="15.75">
      <c r="A24" s="32" t="s">
        <v>13</v>
      </c>
      <c r="B24" s="32"/>
      <c r="C24" s="7" t="s">
        <v>525</v>
      </c>
      <c r="J24" s="4"/>
      <c r="K24" s="4"/>
      <c r="L24" s="4"/>
      <c r="N24" s="14"/>
      <c r="O24" s="14"/>
      <c r="P24" s="22"/>
      <c r="Q24" s="101"/>
      <c r="R24" s="22"/>
      <c r="S24" s="22"/>
      <c r="T24" s="139"/>
      <c r="U24" s="22"/>
      <c r="V24" s="22"/>
    </row>
    <row r="25" spans="1:22" ht="15.75">
      <c r="A25" s="32"/>
      <c r="B25" s="32"/>
      <c r="C25" s="7" t="s">
        <v>31</v>
      </c>
      <c r="D25" s="18">
        <v>1</v>
      </c>
      <c r="E25" s="12"/>
      <c r="F25" s="12"/>
      <c r="G25" s="12"/>
      <c r="H25" s="12"/>
      <c r="J25" s="4"/>
      <c r="K25" s="4"/>
      <c r="L25" s="4"/>
      <c r="N25" s="14"/>
      <c r="O25" s="14"/>
      <c r="P25" s="22"/>
      <c r="Q25" s="101"/>
      <c r="R25" s="22"/>
      <c r="S25" s="22"/>
      <c r="T25" s="139"/>
      <c r="U25" s="22"/>
      <c r="V25" s="22"/>
    </row>
    <row r="26" spans="1:12" ht="15.75">
      <c r="A26" s="32"/>
      <c r="B26" s="32"/>
      <c r="C26" s="4" t="s">
        <v>515</v>
      </c>
      <c r="D26" s="18">
        <v>1</v>
      </c>
      <c r="E26" s="53">
        <v>1.1</v>
      </c>
      <c r="F26" s="53">
        <v>1.4</v>
      </c>
      <c r="G26" s="53">
        <f>F26*E26</f>
        <v>1.54</v>
      </c>
      <c r="H26" s="12" t="s">
        <v>6</v>
      </c>
      <c r="J26" s="4"/>
      <c r="K26" s="4"/>
      <c r="L26" s="4"/>
    </row>
    <row r="27" spans="1:12" ht="15.75">
      <c r="A27" s="32"/>
      <c r="B27" s="32"/>
      <c r="C27" s="4" t="s">
        <v>507</v>
      </c>
      <c r="D27" s="18">
        <v>1</v>
      </c>
      <c r="E27" s="53">
        <v>1.1</v>
      </c>
      <c r="F27" s="53">
        <v>1.4</v>
      </c>
      <c r="G27" s="53">
        <f>F27*E27</f>
        <v>1.54</v>
      </c>
      <c r="H27" s="12" t="s">
        <v>6</v>
      </c>
      <c r="J27" s="4"/>
      <c r="K27" s="4"/>
      <c r="L27" s="4"/>
    </row>
    <row r="28" spans="1:12" ht="15.75">
      <c r="A28" s="32"/>
      <c r="B28" s="32"/>
      <c r="C28" s="4" t="s">
        <v>523</v>
      </c>
      <c r="D28" s="18">
        <v>2</v>
      </c>
      <c r="E28" s="53">
        <v>1.4</v>
      </c>
      <c r="F28" s="53">
        <v>2.1</v>
      </c>
      <c r="G28" s="53">
        <f>F28*E28</f>
        <v>2.94</v>
      </c>
      <c r="H28" s="12" t="s">
        <v>6</v>
      </c>
      <c r="J28" s="4"/>
      <c r="K28" s="4"/>
      <c r="L28" s="4"/>
    </row>
    <row r="29" spans="1:12" ht="15.75">
      <c r="A29" s="32"/>
      <c r="B29" s="32"/>
      <c r="C29" s="4" t="s">
        <v>524</v>
      </c>
      <c r="D29" s="18">
        <v>1</v>
      </c>
      <c r="E29" s="53">
        <v>1.097</v>
      </c>
      <c r="F29" s="53">
        <v>2.1</v>
      </c>
      <c r="G29" s="53">
        <f>F29*E29</f>
        <v>2.3037</v>
      </c>
      <c r="H29" s="12" t="s">
        <v>6</v>
      </c>
      <c r="J29" s="4"/>
      <c r="K29" s="4"/>
      <c r="L29" s="4"/>
    </row>
    <row r="30" spans="1:12" ht="15.75">
      <c r="A30" s="32"/>
      <c r="B30" s="32"/>
      <c r="C30" s="5" t="s">
        <v>548</v>
      </c>
      <c r="D30" s="18">
        <v>3</v>
      </c>
      <c r="E30" s="53">
        <v>0.9</v>
      </c>
      <c r="F30" s="53">
        <v>2.1</v>
      </c>
      <c r="G30" s="53">
        <f>F30*E30</f>
        <v>1.8900000000000001</v>
      </c>
      <c r="H30" s="12" t="s">
        <v>6</v>
      </c>
      <c r="J30" s="4"/>
      <c r="K30" s="4"/>
      <c r="L30" s="4"/>
    </row>
    <row r="31" spans="1:12" ht="15.75">
      <c r="A31" s="32"/>
      <c r="B31" s="32"/>
      <c r="C31" s="4"/>
      <c r="D31" s="4"/>
      <c r="E31" s="18"/>
      <c r="F31" s="12"/>
      <c r="G31" s="12"/>
      <c r="H31" s="95"/>
      <c r="I31" s="4"/>
      <c r="J31" s="4"/>
      <c r="K31" s="4"/>
      <c r="L31" s="4"/>
    </row>
    <row r="32" spans="1:12" ht="15.75">
      <c r="A32" s="32" t="s">
        <v>17</v>
      </c>
      <c r="B32" s="32"/>
      <c r="C32" s="7" t="s">
        <v>117</v>
      </c>
      <c r="D32" s="6"/>
      <c r="E32" s="18"/>
      <c r="F32" s="12"/>
      <c r="G32" s="12"/>
      <c r="H32" s="95"/>
      <c r="I32" s="4"/>
      <c r="J32" s="4"/>
      <c r="K32" s="4"/>
      <c r="L32" s="4"/>
    </row>
    <row r="33" spans="1:12" ht="15.75">
      <c r="A33" s="32"/>
      <c r="B33" s="32"/>
      <c r="C33" s="4" t="s">
        <v>68</v>
      </c>
      <c r="D33" s="18">
        <v>1</v>
      </c>
      <c r="E33" s="12">
        <v>1.5</v>
      </c>
      <c r="F33" s="12">
        <v>2.5</v>
      </c>
      <c r="G33" s="53">
        <f>F33*E33</f>
        <v>3.75</v>
      </c>
      <c r="H33" s="12" t="s">
        <v>26</v>
      </c>
      <c r="J33" s="4"/>
      <c r="K33" s="4"/>
      <c r="L33" s="4"/>
    </row>
    <row r="34" spans="1:12" ht="15.75">
      <c r="A34" s="32"/>
      <c r="B34" s="32"/>
      <c r="C34" s="4" t="s">
        <v>478</v>
      </c>
      <c r="D34" s="18">
        <v>1</v>
      </c>
      <c r="E34" s="12">
        <v>0.9</v>
      </c>
      <c r="F34" s="12">
        <v>2</v>
      </c>
      <c r="G34" s="53">
        <f>F34*E34</f>
        <v>1.8</v>
      </c>
      <c r="H34" s="12" t="s">
        <v>26</v>
      </c>
      <c r="J34" s="4"/>
      <c r="K34" s="4"/>
      <c r="L34" s="4"/>
    </row>
    <row r="35" spans="1:12" ht="15.75">
      <c r="A35" s="32"/>
      <c r="B35" s="32"/>
      <c r="C35" s="4" t="s">
        <v>342</v>
      </c>
      <c r="D35" s="18">
        <v>1</v>
      </c>
      <c r="E35" s="12">
        <v>1.3</v>
      </c>
      <c r="F35" s="12">
        <v>2.5</v>
      </c>
      <c r="G35" s="53">
        <f>F35*E35</f>
        <v>3.25</v>
      </c>
      <c r="H35" s="12" t="s">
        <v>26</v>
      </c>
      <c r="J35" s="4"/>
      <c r="K35" s="4"/>
      <c r="L35" s="4"/>
    </row>
    <row r="36" spans="1:12" ht="15.75">
      <c r="A36" s="32"/>
      <c r="B36" s="32"/>
      <c r="C36" s="4" t="s">
        <v>481</v>
      </c>
      <c r="D36" s="18">
        <v>1</v>
      </c>
      <c r="E36" s="12">
        <v>1.3</v>
      </c>
      <c r="F36" s="12">
        <v>2.5</v>
      </c>
      <c r="G36" s="53">
        <f>F36*E36</f>
        <v>3.25</v>
      </c>
      <c r="H36" s="12" t="s">
        <v>26</v>
      </c>
      <c r="J36" s="4"/>
      <c r="K36" s="4"/>
      <c r="L36" s="4"/>
    </row>
    <row r="37" spans="1:12" ht="15.75">
      <c r="A37" s="32"/>
      <c r="B37" s="32"/>
      <c r="C37" s="4" t="s">
        <v>70</v>
      </c>
      <c r="D37" s="18">
        <v>5</v>
      </c>
      <c r="E37" s="12"/>
      <c r="F37" s="12"/>
      <c r="G37" s="53">
        <v>6.4</v>
      </c>
      <c r="H37" s="12" t="s">
        <v>26</v>
      </c>
      <c r="J37" s="4"/>
      <c r="K37" s="4"/>
      <c r="L37" s="4"/>
    </row>
    <row r="38" spans="1:12" ht="15.75">
      <c r="A38" s="32"/>
      <c r="B38" s="32"/>
      <c r="C38" s="4" t="s">
        <v>224</v>
      </c>
      <c r="D38" s="18">
        <v>1</v>
      </c>
      <c r="E38" s="12"/>
      <c r="F38" s="12"/>
      <c r="G38" s="53">
        <v>4.2</v>
      </c>
      <c r="H38" s="12" t="s">
        <v>26</v>
      </c>
      <c r="J38" s="4"/>
      <c r="K38" s="4"/>
      <c r="L38" s="4"/>
    </row>
    <row r="39" spans="1:12" ht="15.75">
      <c r="A39" s="32"/>
      <c r="B39" s="32"/>
      <c r="C39" s="4"/>
      <c r="D39" s="4"/>
      <c r="E39" s="18"/>
      <c r="F39" s="12"/>
      <c r="G39" s="12"/>
      <c r="H39" s="95"/>
      <c r="I39" s="4"/>
      <c r="J39" s="4"/>
      <c r="K39" s="4"/>
      <c r="L39" s="4"/>
    </row>
    <row r="40" spans="1:12" ht="15.75">
      <c r="A40" s="32" t="s">
        <v>18</v>
      </c>
      <c r="B40" s="32"/>
      <c r="C40" s="7" t="s">
        <v>639</v>
      </c>
      <c r="E40" s="18"/>
      <c r="F40" s="12"/>
      <c r="G40" s="12"/>
      <c r="H40" s="95"/>
      <c r="I40" s="4"/>
      <c r="J40" s="4"/>
      <c r="K40" s="4"/>
      <c r="L40" s="4"/>
    </row>
    <row r="41" spans="1:12" ht="15.75">
      <c r="A41" s="32"/>
      <c r="B41" s="32"/>
      <c r="C41" s="4" t="s">
        <v>521</v>
      </c>
      <c r="D41" s="18">
        <v>2</v>
      </c>
      <c r="E41" s="12">
        <v>2</v>
      </c>
      <c r="F41" s="12">
        <v>1.2</v>
      </c>
      <c r="G41" s="12">
        <f>E41*F41</f>
        <v>2.4</v>
      </c>
      <c r="H41" s="12" t="s">
        <v>26</v>
      </c>
      <c r="J41" s="4"/>
      <c r="K41" s="4"/>
      <c r="L41" s="4"/>
    </row>
    <row r="42" spans="1:12" ht="15.75">
      <c r="A42" s="32"/>
      <c r="B42" s="32"/>
      <c r="C42" s="4" t="s">
        <v>522</v>
      </c>
      <c r="D42" s="18">
        <v>2</v>
      </c>
      <c r="E42" s="12">
        <v>2.3</v>
      </c>
      <c r="F42" s="12">
        <v>1.4</v>
      </c>
      <c r="G42" s="12">
        <f>E42*F42</f>
        <v>3.2199999999999998</v>
      </c>
      <c r="H42" s="12" t="s">
        <v>26</v>
      </c>
      <c r="J42" s="4"/>
      <c r="K42" s="4"/>
      <c r="L42" s="4"/>
    </row>
    <row r="43" spans="1:12" ht="15.75">
      <c r="A43" s="32"/>
      <c r="B43" s="32"/>
      <c r="C43" s="4"/>
      <c r="D43" s="4"/>
      <c r="E43" s="18"/>
      <c r="F43" s="12"/>
      <c r="G43" s="12"/>
      <c r="H43" s="95"/>
      <c r="I43" s="4"/>
      <c r="J43" s="4"/>
      <c r="K43" s="4"/>
      <c r="L43" s="4"/>
    </row>
    <row r="44" spans="1:12" ht="15.75">
      <c r="A44" s="32" t="s">
        <v>22</v>
      </c>
      <c r="B44" s="32"/>
      <c r="C44" s="7" t="s">
        <v>24</v>
      </c>
      <c r="D44" s="4"/>
      <c r="E44" s="18"/>
      <c r="F44" s="12"/>
      <c r="G44" s="12"/>
      <c r="H44" s="95"/>
      <c r="I44" s="4"/>
      <c r="J44" s="4"/>
      <c r="K44" s="4"/>
      <c r="L44" s="4"/>
    </row>
    <row r="45" spans="1:12" ht="15.75">
      <c r="A45" s="32"/>
      <c r="B45" s="32"/>
      <c r="C45" s="4" t="s">
        <v>71</v>
      </c>
      <c r="D45" s="18">
        <v>15</v>
      </c>
      <c r="E45" s="12"/>
      <c r="F45" s="12"/>
      <c r="G45" s="12"/>
      <c r="H45" s="12" t="s">
        <v>26</v>
      </c>
      <c r="J45" s="4"/>
      <c r="K45" s="4"/>
      <c r="L45" s="4"/>
    </row>
    <row r="46" spans="1:12" ht="15.75">
      <c r="A46" s="32"/>
      <c r="B46" s="32"/>
      <c r="C46" s="4"/>
      <c r="D46" s="18"/>
      <c r="E46" s="12"/>
      <c r="F46" s="12"/>
      <c r="G46" s="12"/>
      <c r="H46" s="12"/>
      <c r="J46" s="4"/>
      <c r="K46" s="4"/>
      <c r="L46" s="4"/>
    </row>
    <row r="47" spans="1:12" ht="15.75">
      <c r="A47" s="32" t="s">
        <v>23</v>
      </c>
      <c r="B47" s="32"/>
      <c r="C47" s="7" t="s">
        <v>499</v>
      </c>
      <c r="D47" s="7"/>
      <c r="E47" s="18"/>
      <c r="F47" s="12"/>
      <c r="G47" s="12"/>
      <c r="H47" s="95"/>
      <c r="I47" s="4"/>
      <c r="J47" s="4"/>
      <c r="K47" s="4"/>
      <c r="L47" s="4"/>
    </row>
    <row r="48" spans="1:12" ht="15.75">
      <c r="A48" s="32"/>
      <c r="B48" s="32"/>
      <c r="C48" s="4" t="s">
        <v>54</v>
      </c>
      <c r="D48" s="18">
        <v>3</v>
      </c>
      <c r="E48" s="53">
        <v>0.6</v>
      </c>
      <c r="F48" s="53">
        <v>0.6</v>
      </c>
      <c r="G48" s="53">
        <f>F48*E48</f>
        <v>0.36</v>
      </c>
      <c r="H48" s="12" t="s">
        <v>26</v>
      </c>
      <c r="J48" s="4"/>
      <c r="K48" s="4"/>
      <c r="L48" s="4"/>
    </row>
    <row r="49" spans="1:12" ht="15.75">
      <c r="A49" s="32"/>
      <c r="B49" s="32"/>
      <c r="C49" s="4"/>
      <c r="D49" s="18"/>
      <c r="E49" s="53"/>
      <c r="F49" s="53"/>
      <c r="G49" s="53"/>
      <c r="H49" s="12"/>
      <c r="J49" s="4"/>
      <c r="K49" s="4"/>
      <c r="L49" s="4"/>
    </row>
    <row r="50" spans="1:12" ht="15.75">
      <c r="A50" s="32" t="s">
        <v>27</v>
      </c>
      <c r="B50" s="32"/>
      <c r="C50" s="37" t="s">
        <v>149</v>
      </c>
      <c r="D50" s="7"/>
      <c r="E50" s="45"/>
      <c r="F50" s="53"/>
      <c r="G50" s="53"/>
      <c r="H50" s="108"/>
      <c r="I50" s="4"/>
      <c r="J50" s="4"/>
      <c r="K50" s="4"/>
      <c r="L50" s="4"/>
    </row>
    <row r="51" spans="1:12" ht="15.75">
      <c r="A51" s="32"/>
      <c r="B51" s="32"/>
      <c r="C51" s="4" t="s">
        <v>56</v>
      </c>
      <c r="D51" s="18">
        <v>1</v>
      </c>
      <c r="E51" s="53">
        <v>1.2</v>
      </c>
      <c r="F51" s="53">
        <v>0.6</v>
      </c>
      <c r="G51" s="53">
        <f>F51*E51</f>
        <v>0.72</v>
      </c>
      <c r="H51" s="12" t="s">
        <v>26</v>
      </c>
      <c r="J51" s="4"/>
      <c r="K51" s="4"/>
      <c r="L51" s="4"/>
    </row>
    <row r="52" spans="1:12" ht="15.75">
      <c r="A52" s="32"/>
      <c r="B52" s="32"/>
      <c r="C52" s="4" t="s">
        <v>56</v>
      </c>
      <c r="D52" s="18">
        <v>1</v>
      </c>
      <c r="E52" s="53">
        <v>0.7</v>
      </c>
      <c r="F52" s="53">
        <v>0.8</v>
      </c>
      <c r="G52" s="53">
        <f>F52*E52</f>
        <v>0.5599999999999999</v>
      </c>
      <c r="H52" s="12" t="s">
        <v>26</v>
      </c>
      <c r="J52" s="4"/>
      <c r="K52" s="4"/>
      <c r="L52" s="4"/>
    </row>
    <row r="53" spans="1:12" ht="15.75">
      <c r="A53" s="32"/>
      <c r="B53" s="32"/>
      <c r="C53" s="4" t="s">
        <v>56</v>
      </c>
      <c r="D53" s="18">
        <v>1</v>
      </c>
      <c r="E53" s="53">
        <v>2.1</v>
      </c>
      <c r="F53" s="53">
        <v>1.5</v>
      </c>
      <c r="G53" s="53">
        <f>F53*E53</f>
        <v>3.1500000000000004</v>
      </c>
      <c r="H53" s="12" t="s">
        <v>26</v>
      </c>
      <c r="I53" s="4"/>
      <c r="J53" s="4"/>
      <c r="K53" s="4"/>
      <c r="L53" s="4"/>
    </row>
    <row r="54" spans="10:12" ht="15.75">
      <c r="J54" s="4"/>
      <c r="K54" s="4"/>
      <c r="L54" s="4"/>
    </row>
    <row r="55" spans="1:12" ht="15.75">
      <c r="A55" s="32" t="s">
        <v>57</v>
      </c>
      <c r="B55" s="32"/>
      <c r="C55" s="7" t="s">
        <v>337</v>
      </c>
      <c r="D55" s="4"/>
      <c r="E55" s="18"/>
      <c r="F55" s="12"/>
      <c r="G55" s="12"/>
      <c r="H55" s="95"/>
      <c r="J55" s="4"/>
      <c r="K55" s="4"/>
      <c r="L55" s="4"/>
    </row>
    <row r="56" spans="1:12" ht="15.75">
      <c r="A56" s="32"/>
      <c r="B56" s="32"/>
      <c r="C56" s="4" t="s">
        <v>341</v>
      </c>
      <c r="D56" s="18">
        <v>1</v>
      </c>
      <c r="E56" s="12">
        <v>0.9</v>
      </c>
      <c r="F56" s="12">
        <v>0.6</v>
      </c>
      <c r="G56" s="12">
        <f>F56*E56</f>
        <v>0.54</v>
      </c>
      <c r="H56" s="12" t="s">
        <v>26</v>
      </c>
      <c r="J56" s="4"/>
      <c r="K56" s="4"/>
      <c r="L56" s="4"/>
    </row>
    <row r="57" spans="1:12" ht="15.75">
      <c r="A57" s="32"/>
      <c r="B57" s="32"/>
      <c r="C57" s="4" t="s">
        <v>341</v>
      </c>
      <c r="D57" s="24">
        <v>1</v>
      </c>
      <c r="E57" s="28">
        <v>1.3</v>
      </c>
      <c r="F57" s="28">
        <v>0.9</v>
      </c>
      <c r="G57" s="12">
        <f>F57*E57</f>
        <v>1.1700000000000002</v>
      </c>
      <c r="H57" s="12" t="s">
        <v>26</v>
      </c>
      <c r="J57" s="4"/>
      <c r="K57" s="4"/>
      <c r="L57" s="4"/>
    </row>
    <row r="58" spans="1:12" ht="15.75">
      <c r="A58" s="32"/>
      <c r="B58" s="32"/>
      <c r="C58" s="4" t="s">
        <v>341</v>
      </c>
      <c r="D58" s="24">
        <v>2</v>
      </c>
      <c r="E58" s="28">
        <v>1.1</v>
      </c>
      <c r="F58" s="28">
        <v>0.5</v>
      </c>
      <c r="G58" s="12">
        <f>F58*E58</f>
        <v>0.55</v>
      </c>
      <c r="H58" s="12" t="s">
        <v>26</v>
      </c>
      <c r="I58" s="4"/>
      <c r="J58" s="4"/>
      <c r="K58" s="4"/>
      <c r="L58" s="4"/>
    </row>
    <row r="59" spans="1:8" ht="15.75">
      <c r="A59" s="32"/>
      <c r="B59" s="32"/>
      <c r="C59" s="4"/>
      <c r="D59" s="24"/>
      <c r="E59" s="28"/>
      <c r="F59" s="28"/>
      <c r="G59" s="12"/>
      <c r="H59" s="12"/>
    </row>
    <row r="60" spans="1:8" ht="15.75">
      <c r="A60" s="32" t="s">
        <v>62</v>
      </c>
      <c r="B60" s="32"/>
      <c r="C60" s="7" t="s">
        <v>88</v>
      </c>
      <c r="D60" s="7"/>
      <c r="E60" s="18"/>
      <c r="F60" s="12"/>
      <c r="G60" s="12"/>
      <c r="H60" s="95"/>
    </row>
    <row r="61" spans="1:8" ht="15.75">
      <c r="A61" s="32"/>
      <c r="B61" s="32"/>
      <c r="C61" s="14" t="s">
        <v>339</v>
      </c>
      <c r="D61" s="18">
        <v>12</v>
      </c>
      <c r="E61" s="12">
        <v>0.3</v>
      </c>
      <c r="F61" s="12">
        <v>0.2</v>
      </c>
      <c r="G61" s="12">
        <f>F61*E61</f>
        <v>0.06</v>
      </c>
      <c r="H61" s="12" t="s">
        <v>26</v>
      </c>
    </row>
    <row r="62" spans="1:9" ht="15.75">
      <c r="A62" s="32"/>
      <c r="B62" s="32"/>
      <c r="E62" s="24"/>
      <c r="F62" s="28"/>
      <c r="G62" s="28"/>
      <c r="I62" s="4"/>
    </row>
    <row r="63" spans="1:9" ht="15.75">
      <c r="A63" s="32" t="s">
        <v>230</v>
      </c>
      <c r="B63" s="32"/>
      <c r="C63" s="7" t="s">
        <v>479</v>
      </c>
      <c r="D63" s="4"/>
      <c r="E63" s="24"/>
      <c r="F63" s="28"/>
      <c r="G63" s="28"/>
      <c r="I63" s="4"/>
    </row>
    <row r="64" spans="1:8" ht="15.75">
      <c r="A64" s="32"/>
      <c r="B64" s="4">
        <v>205</v>
      </c>
      <c r="C64" s="4" t="s">
        <v>340</v>
      </c>
      <c r="D64" s="18"/>
      <c r="E64" s="12"/>
      <c r="F64" s="12"/>
      <c r="G64" s="12">
        <v>28.96</v>
      </c>
      <c r="H64" s="12" t="s">
        <v>6</v>
      </c>
    </row>
    <row r="65" spans="1:9" ht="15.75">
      <c r="A65" s="32"/>
      <c r="B65" s="32"/>
      <c r="C65" s="7"/>
      <c r="D65" s="14"/>
      <c r="E65" s="24"/>
      <c r="F65" s="26"/>
      <c r="G65" s="26"/>
      <c r="I65" s="14"/>
    </row>
    <row r="66" spans="1:8" ht="15.75">
      <c r="A66" s="32" t="s">
        <v>482</v>
      </c>
      <c r="B66" s="32"/>
      <c r="C66" s="37" t="s">
        <v>108</v>
      </c>
      <c r="D66" s="37"/>
      <c r="E66" s="27"/>
      <c r="F66" s="52"/>
      <c r="G66" s="26"/>
      <c r="H66" s="109"/>
    </row>
    <row r="67" spans="1:8" ht="15.75">
      <c r="A67" s="32"/>
      <c r="B67" s="32"/>
      <c r="C67" s="14" t="s">
        <v>116</v>
      </c>
      <c r="D67" s="24">
        <v>3</v>
      </c>
      <c r="E67" s="26"/>
      <c r="F67" s="26"/>
      <c r="G67" s="26">
        <v>4.6</v>
      </c>
      <c r="H67" s="26" t="s">
        <v>26</v>
      </c>
    </row>
    <row r="68" spans="1:9" ht="15.75">
      <c r="A68" s="32"/>
      <c r="B68" s="32"/>
      <c r="C68" s="7"/>
      <c r="D68" s="14"/>
      <c r="E68" s="24"/>
      <c r="F68" s="26"/>
      <c r="G68" s="26"/>
      <c r="I68" s="14"/>
    </row>
    <row r="69" spans="1:9" ht="15.75">
      <c r="A69" s="32"/>
      <c r="B69" s="32"/>
      <c r="C69" s="7"/>
      <c r="D69" s="37"/>
      <c r="E69" s="27"/>
      <c r="F69" s="26"/>
      <c r="G69" s="26"/>
      <c r="I69" s="14"/>
    </row>
    <row r="70" spans="1:8" ht="15.75">
      <c r="A70" s="32"/>
      <c r="B70" s="32"/>
      <c r="C70" s="14"/>
      <c r="D70" s="24"/>
      <c r="E70" s="26"/>
      <c r="G70" s="26"/>
      <c r="H70" s="26"/>
    </row>
    <row r="71" spans="1:8" ht="15.75">
      <c r="A71" s="31"/>
      <c r="B71" s="31"/>
      <c r="C71" s="14"/>
      <c r="D71" s="24"/>
      <c r="E71" s="26"/>
      <c r="G71" s="26"/>
      <c r="H71" s="26"/>
    </row>
    <row r="72" spans="1:8" ht="15.75">
      <c r="A72" s="31"/>
      <c r="B72" s="31"/>
      <c r="D72" s="21"/>
      <c r="E72" s="34"/>
      <c r="H72" s="34"/>
    </row>
    <row r="73" spans="1:9" ht="15.75">
      <c r="A73" s="32"/>
      <c r="B73" s="32"/>
      <c r="C73" s="7"/>
      <c r="D73" s="14"/>
      <c r="E73" s="24"/>
      <c r="F73" s="26"/>
      <c r="G73" s="26"/>
      <c r="H73" s="109"/>
      <c r="I73" s="8"/>
    </row>
    <row r="74" spans="1:9" ht="15.75">
      <c r="A74" s="32"/>
      <c r="B74" s="32"/>
      <c r="C74" s="14"/>
      <c r="D74" s="24"/>
      <c r="E74" s="26"/>
      <c r="G74" s="26"/>
      <c r="H74" s="26"/>
      <c r="I74" s="8"/>
    </row>
    <row r="75" spans="1:8" ht="15.75">
      <c r="A75" s="32"/>
      <c r="B75" s="32"/>
      <c r="C75" s="14"/>
      <c r="D75" s="24"/>
      <c r="E75" s="26"/>
      <c r="F75" s="26"/>
      <c r="H75" s="26"/>
    </row>
    <row r="76" spans="1:8" ht="15.75">
      <c r="A76" s="31"/>
      <c r="B76" s="31"/>
      <c r="C76" s="4"/>
      <c r="D76" s="4"/>
      <c r="E76" s="18"/>
      <c r="F76" s="12"/>
      <c r="G76" s="12"/>
      <c r="H76" s="95"/>
    </row>
    <row r="77" spans="1:8" ht="15.75">
      <c r="A77" s="31"/>
      <c r="B77" s="31"/>
      <c r="C77" s="4"/>
      <c r="D77" s="4"/>
      <c r="E77" s="18"/>
      <c r="F77" s="12"/>
      <c r="G77" s="12"/>
      <c r="H77" s="95"/>
    </row>
    <row r="78" spans="1:8" ht="15.75">
      <c r="A78" s="31"/>
      <c r="B78" s="31"/>
      <c r="C78" s="4"/>
      <c r="D78" s="4"/>
      <c r="E78" s="18"/>
      <c r="F78" s="12"/>
      <c r="G78" s="12"/>
      <c r="H78" s="95"/>
    </row>
    <row r="79" spans="1:8" ht="15.75">
      <c r="A79" s="31"/>
      <c r="B79" s="31"/>
      <c r="C79" s="4"/>
      <c r="D79" s="4"/>
      <c r="E79" s="18"/>
      <c r="F79" s="12"/>
      <c r="G79" s="12"/>
      <c r="H79" s="95"/>
    </row>
    <row r="80" spans="1:8" ht="15.75">
      <c r="A80" s="31"/>
      <c r="B80" s="31"/>
      <c r="C80" s="4"/>
      <c r="D80" s="4"/>
      <c r="E80" s="18"/>
      <c r="F80" s="12"/>
      <c r="G80" s="12"/>
      <c r="H80" s="95"/>
    </row>
    <row r="81" spans="1:8" ht="15.75">
      <c r="A81" s="31"/>
      <c r="B81" s="31"/>
      <c r="C81" s="4"/>
      <c r="D81" s="4"/>
      <c r="E81" s="18"/>
      <c r="F81" s="12"/>
      <c r="G81" s="12"/>
      <c r="H81" s="95"/>
    </row>
    <row r="82" spans="1:8" ht="15.75">
      <c r="A82" s="31"/>
      <c r="B82" s="31"/>
      <c r="C82" s="46"/>
      <c r="D82" s="4"/>
      <c r="E82" s="121"/>
      <c r="F82" s="12"/>
      <c r="G82" s="12"/>
      <c r="H82" s="73"/>
    </row>
    <row r="83" spans="1:8" ht="15.75">
      <c r="A83" s="31"/>
      <c r="B83" s="31"/>
      <c r="C83" s="14"/>
      <c r="D83" s="15"/>
      <c r="E83" s="18"/>
      <c r="F83" s="12"/>
      <c r="G83" s="12"/>
      <c r="H83" s="109"/>
    </row>
    <row r="84" spans="1:3" ht="15.75">
      <c r="A84" s="31"/>
      <c r="B84" s="31"/>
      <c r="C84" s="37"/>
    </row>
    <row r="85" spans="1:8" ht="15.75">
      <c r="A85" s="31"/>
      <c r="B85" s="31"/>
      <c r="C85" s="14"/>
      <c r="D85" s="14"/>
      <c r="E85" s="24"/>
      <c r="F85" s="26"/>
      <c r="G85" s="26"/>
      <c r="H85" s="109"/>
    </row>
    <row r="86" spans="1:8" ht="15.75">
      <c r="A86" s="31"/>
      <c r="B86" s="31"/>
      <c r="C86" s="37"/>
      <c r="D86" s="14"/>
      <c r="E86" s="24"/>
      <c r="F86" s="26"/>
      <c r="G86" s="26"/>
      <c r="H86" s="109"/>
    </row>
    <row r="87" spans="1:8" ht="15.75">
      <c r="A87" s="51"/>
      <c r="B87" s="51"/>
      <c r="C87" s="14"/>
      <c r="D87" s="14"/>
      <c r="E87" s="24"/>
      <c r="F87" s="26"/>
      <c r="G87" s="26"/>
      <c r="H87" s="109"/>
    </row>
    <row r="88" spans="1:8" ht="15.75">
      <c r="A88" s="51"/>
      <c r="B88" s="51"/>
      <c r="C88" s="14"/>
      <c r="D88" s="14"/>
      <c r="E88" s="24"/>
      <c r="F88" s="26"/>
      <c r="G88" s="26"/>
      <c r="H88" s="109"/>
    </row>
    <row r="89" spans="1:8" ht="15.75">
      <c r="A89" s="38"/>
      <c r="B89" s="38"/>
      <c r="C89" s="37"/>
      <c r="D89" s="37"/>
      <c r="E89" s="27"/>
      <c r="F89" s="52"/>
      <c r="G89" s="26"/>
      <c r="H89" s="109"/>
    </row>
    <row r="90" spans="1:8" ht="15.75">
      <c r="A90" s="51"/>
      <c r="B90" s="51"/>
      <c r="C90" s="14"/>
      <c r="D90" s="14"/>
      <c r="E90" s="24"/>
      <c r="F90" s="26"/>
      <c r="G90" s="26"/>
      <c r="H90" s="109"/>
    </row>
    <row r="91" spans="1:8" ht="15.75">
      <c r="A91" s="38"/>
      <c r="B91" s="38"/>
      <c r="C91" s="37"/>
      <c r="D91" s="14"/>
      <c r="E91" s="24"/>
      <c r="F91" s="26"/>
      <c r="G91" s="26"/>
      <c r="H91" s="109"/>
    </row>
    <row r="92" spans="1:8" ht="15.75">
      <c r="A92" s="51"/>
      <c r="B92" s="51"/>
      <c r="C92" s="14"/>
      <c r="D92" s="14"/>
      <c r="E92" s="24"/>
      <c r="F92" s="26"/>
      <c r="G92" s="26"/>
      <c r="H92" s="109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28">
      <selection activeCell="D53" sqref="D53"/>
    </sheetView>
  </sheetViews>
  <sheetFormatPr defaultColWidth="9.140625" defaultRowHeight="12.75"/>
  <cols>
    <col min="1" max="1" width="9.140625" style="5" customWidth="1"/>
    <col min="2" max="2" width="8.00390625" style="5" customWidth="1"/>
    <col min="3" max="3" width="30.28125" style="5" customWidth="1"/>
    <col min="4" max="4" width="7.57421875" style="5" customWidth="1"/>
    <col min="5" max="5" width="9.140625" style="5" customWidth="1"/>
    <col min="6" max="6" width="8.00390625" style="5" customWidth="1"/>
    <col min="7" max="7" width="9.140625" style="5" customWidth="1"/>
    <col min="8" max="8" width="13.28125" style="34" customWidth="1"/>
    <col min="9" max="11" width="9.140625" style="5" customWidth="1"/>
    <col min="12" max="12" width="23.8515625" style="5" customWidth="1"/>
    <col min="13" max="13" width="3.28125" style="5" customWidth="1"/>
    <col min="14" max="16384" width="9.140625" style="5" customWidth="1"/>
  </cols>
  <sheetData>
    <row r="1" ht="15.75">
      <c r="H1" s="34" t="s">
        <v>564</v>
      </c>
    </row>
    <row r="2" spans="1:8" ht="15.75">
      <c r="A2" s="7" t="s">
        <v>541</v>
      </c>
      <c r="B2" s="7"/>
      <c r="C2" s="44"/>
      <c r="D2" s="44"/>
      <c r="E2" s="18"/>
      <c r="F2" s="18"/>
      <c r="G2" s="45"/>
      <c r="H2" s="12"/>
    </row>
    <row r="3" spans="1:8" ht="15.75">
      <c r="A3" s="7"/>
      <c r="B3" s="7"/>
      <c r="C3" s="44"/>
      <c r="D3" s="44"/>
      <c r="E3" s="18"/>
      <c r="F3" s="18"/>
      <c r="G3" s="45"/>
      <c r="H3" s="12"/>
    </row>
    <row r="4" spans="1:8" ht="15.75">
      <c r="A4" s="13" t="s">
        <v>28</v>
      </c>
      <c r="B4" s="7" t="s">
        <v>119</v>
      </c>
      <c r="D4" s="18"/>
      <c r="E4" s="18"/>
      <c r="F4" s="18"/>
      <c r="G4" s="45"/>
      <c r="H4" s="12"/>
    </row>
    <row r="5" spans="1:8" ht="15.75">
      <c r="A5" s="13" t="s">
        <v>2</v>
      </c>
      <c r="B5" s="46" t="s">
        <v>29</v>
      </c>
      <c r="D5" s="47"/>
      <c r="E5" s="18"/>
      <c r="F5" s="18"/>
      <c r="G5" s="45"/>
      <c r="H5" s="12"/>
    </row>
    <row r="6" spans="5:8" ht="15.75">
      <c r="E6" s="48"/>
      <c r="F6" s="48"/>
      <c r="G6" s="49"/>
      <c r="H6" s="13"/>
    </row>
    <row r="7" spans="1:8" ht="31.5">
      <c r="A7" s="73"/>
      <c r="B7" s="65"/>
      <c r="C7" s="74"/>
      <c r="D7" s="65" t="s">
        <v>4</v>
      </c>
      <c r="E7" s="65" t="s">
        <v>121</v>
      </c>
      <c r="F7" s="65" t="s">
        <v>121</v>
      </c>
      <c r="G7" s="65" t="s">
        <v>495</v>
      </c>
      <c r="H7" s="73" t="s">
        <v>500</v>
      </c>
    </row>
    <row r="8" spans="1:8" ht="15.75">
      <c r="A8" s="13"/>
      <c r="B8" s="12"/>
      <c r="C8" s="37" t="s">
        <v>9</v>
      </c>
      <c r="D8" s="24"/>
      <c r="E8" s="18"/>
      <c r="F8" s="18"/>
      <c r="G8" s="45"/>
      <c r="H8" s="12"/>
    </row>
    <row r="9" spans="1:8" ht="15.75">
      <c r="A9" s="13"/>
      <c r="B9" s="12"/>
      <c r="C9" s="70" t="s">
        <v>300</v>
      </c>
      <c r="D9" s="26"/>
      <c r="E9" s="34"/>
      <c r="F9" s="34"/>
      <c r="G9" s="20">
        <v>14.32</v>
      </c>
      <c r="H9" s="34" t="s">
        <v>41</v>
      </c>
    </row>
    <row r="10" spans="1:8" ht="15.75">
      <c r="A10" s="13"/>
      <c r="B10" s="12"/>
      <c r="C10" s="70" t="s">
        <v>422</v>
      </c>
      <c r="D10" s="26"/>
      <c r="E10" s="34"/>
      <c r="F10" s="34"/>
      <c r="G10" s="20">
        <v>15.55</v>
      </c>
      <c r="H10" s="34" t="s">
        <v>15</v>
      </c>
    </row>
    <row r="11" spans="1:8" ht="15.75">
      <c r="A11" s="13"/>
      <c r="B11" s="12"/>
      <c r="D11" s="34"/>
      <c r="E11" s="12"/>
      <c r="F11" s="12"/>
      <c r="G11" s="53"/>
      <c r="H11" s="12"/>
    </row>
    <row r="12" spans="1:8" ht="15.75">
      <c r="A12" s="13"/>
      <c r="B12" s="12"/>
      <c r="C12" s="37" t="s">
        <v>86</v>
      </c>
      <c r="D12" s="26"/>
      <c r="E12" s="12"/>
      <c r="F12" s="12"/>
      <c r="G12" s="53"/>
      <c r="H12" s="12"/>
    </row>
    <row r="13" spans="1:12" ht="15.75">
      <c r="A13" s="13"/>
      <c r="B13" s="12"/>
      <c r="C13" s="70" t="s">
        <v>300</v>
      </c>
      <c r="D13" s="26"/>
      <c r="E13" s="34"/>
      <c r="F13" s="34"/>
      <c r="G13" s="20">
        <v>14.32</v>
      </c>
      <c r="H13" s="34" t="s">
        <v>41</v>
      </c>
      <c r="L13" s="42"/>
    </row>
    <row r="14" spans="1:8" ht="15.75">
      <c r="A14" s="13"/>
      <c r="B14" s="12"/>
      <c r="C14" s="70"/>
      <c r="D14" s="34"/>
      <c r="E14" s="34"/>
      <c r="F14" s="34"/>
      <c r="G14" s="20"/>
      <c r="H14" s="74"/>
    </row>
    <row r="15" spans="1:8" ht="15.75">
      <c r="A15" s="13"/>
      <c r="B15" s="12"/>
      <c r="C15" s="37" t="s">
        <v>130</v>
      </c>
      <c r="D15" s="26"/>
      <c r="E15" s="12"/>
      <c r="F15" s="12"/>
      <c r="G15" s="53"/>
      <c r="H15" s="12"/>
    </row>
    <row r="16" spans="1:12" ht="15.75">
      <c r="A16" s="13"/>
      <c r="B16" s="12"/>
      <c r="C16" s="70" t="s">
        <v>300</v>
      </c>
      <c r="D16" s="26"/>
      <c r="E16" s="34"/>
      <c r="F16" s="34"/>
      <c r="G16" s="20">
        <v>14.32</v>
      </c>
      <c r="H16" s="34" t="s">
        <v>6</v>
      </c>
      <c r="L16" s="42"/>
    </row>
    <row r="17" spans="1:8" ht="15.75">
      <c r="A17" s="13"/>
      <c r="B17" s="12"/>
      <c r="C17" s="70"/>
      <c r="D17" s="34"/>
      <c r="E17" s="34"/>
      <c r="F17" s="34"/>
      <c r="G17" s="20"/>
      <c r="H17" s="74"/>
    </row>
    <row r="18" spans="1:8" ht="15.75">
      <c r="A18" s="13"/>
      <c r="B18" s="12"/>
      <c r="C18" s="37" t="s">
        <v>131</v>
      </c>
      <c r="D18" s="26"/>
      <c r="E18" s="12"/>
      <c r="F18" s="12"/>
      <c r="G18" s="53"/>
      <c r="H18" s="12"/>
    </row>
    <row r="19" spans="1:12" ht="15.75">
      <c r="A19" s="13"/>
      <c r="B19" s="12"/>
      <c r="C19" s="70" t="s">
        <v>300</v>
      </c>
      <c r="D19" s="26"/>
      <c r="E19" s="34"/>
      <c r="F19" s="34"/>
      <c r="G19" s="20">
        <v>14.32</v>
      </c>
      <c r="H19" s="34" t="s">
        <v>6</v>
      </c>
      <c r="L19" s="42"/>
    </row>
    <row r="20" spans="1:8" ht="15.75">
      <c r="A20" s="13"/>
      <c r="B20" s="12"/>
      <c r="C20" s="70"/>
      <c r="D20" s="34"/>
      <c r="E20" s="34"/>
      <c r="F20" s="34"/>
      <c r="G20" s="20"/>
      <c r="H20" s="74"/>
    </row>
    <row r="21" spans="1:8" ht="15.75">
      <c r="A21" s="13"/>
      <c r="B21" s="12"/>
      <c r="C21" s="37" t="s">
        <v>299</v>
      </c>
      <c r="D21" s="26"/>
      <c r="E21" s="12"/>
      <c r="F21" s="12"/>
      <c r="G21" s="53"/>
      <c r="H21" s="12"/>
    </row>
    <row r="22" spans="1:12" ht="15.75">
      <c r="A22" s="13"/>
      <c r="B22" s="12"/>
      <c r="C22" s="70" t="s">
        <v>300</v>
      </c>
      <c r="D22" s="26"/>
      <c r="E22" s="34"/>
      <c r="F22" s="34"/>
      <c r="G22" s="20">
        <v>14.32</v>
      </c>
      <c r="H22" s="34" t="s">
        <v>6</v>
      </c>
      <c r="L22" s="42"/>
    </row>
    <row r="23" spans="1:12" ht="15.75">
      <c r="A23" s="13"/>
      <c r="B23" s="12"/>
      <c r="C23" s="70"/>
      <c r="D23" s="26"/>
      <c r="E23" s="34"/>
      <c r="F23" s="34"/>
      <c r="G23" s="20"/>
      <c r="L23" s="42"/>
    </row>
    <row r="24" spans="1:12" ht="15.75">
      <c r="A24" s="13"/>
      <c r="B24" s="12"/>
      <c r="C24" s="70" t="s">
        <v>587</v>
      </c>
      <c r="D24" s="26"/>
      <c r="E24" s="34"/>
      <c r="F24" s="34"/>
      <c r="G24" s="20"/>
      <c r="H24" s="34" t="s">
        <v>26</v>
      </c>
      <c r="L24" s="42"/>
    </row>
    <row r="25" spans="1:8" ht="15.75">
      <c r="A25" s="13"/>
      <c r="B25" s="12"/>
      <c r="C25" s="70"/>
      <c r="D25" s="34"/>
      <c r="E25" s="34"/>
      <c r="F25" s="34"/>
      <c r="G25" s="20"/>
      <c r="H25" s="74"/>
    </row>
    <row r="26" spans="1:8" ht="15.75">
      <c r="A26" s="76" t="s">
        <v>17</v>
      </c>
      <c r="B26" s="76"/>
      <c r="C26" s="37" t="s">
        <v>117</v>
      </c>
      <c r="D26" s="88"/>
      <c r="E26" s="119"/>
      <c r="F26" s="119"/>
      <c r="G26" s="119"/>
      <c r="H26" s="119"/>
    </row>
    <row r="27" spans="1:8" ht="15.75">
      <c r="A27" s="76"/>
      <c r="B27" s="76"/>
      <c r="C27" s="14" t="s">
        <v>426</v>
      </c>
      <c r="D27" s="26">
        <v>1</v>
      </c>
      <c r="E27" s="34">
        <v>1.45</v>
      </c>
      <c r="F27" s="34">
        <v>2</v>
      </c>
      <c r="G27" s="20">
        <f>E27*F27</f>
        <v>2.9</v>
      </c>
      <c r="H27" s="34" t="s">
        <v>6</v>
      </c>
    </row>
    <row r="28" spans="1:8" ht="15.75">
      <c r="A28" s="76"/>
      <c r="B28" s="76"/>
      <c r="C28" s="14" t="s">
        <v>73</v>
      </c>
      <c r="D28" s="88">
        <v>1</v>
      </c>
      <c r="E28" s="34">
        <v>1.45</v>
      </c>
      <c r="F28" s="34">
        <v>2</v>
      </c>
      <c r="G28" s="20">
        <f>E28*F28</f>
        <v>2.9</v>
      </c>
      <c r="H28" s="34" t="s">
        <v>21</v>
      </c>
    </row>
    <row r="29" spans="1:8" ht="15.75">
      <c r="A29" s="76"/>
      <c r="B29" s="76"/>
      <c r="C29" s="14" t="s">
        <v>423</v>
      </c>
      <c r="D29" s="34">
        <v>1</v>
      </c>
      <c r="E29" s="34">
        <v>1.45</v>
      </c>
      <c r="F29" s="34">
        <v>2</v>
      </c>
      <c r="G29" s="20">
        <f>E29*F29</f>
        <v>2.9</v>
      </c>
      <c r="H29" s="74" t="s">
        <v>21</v>
      </c>
    </row>
    <row r="30" spans="1:8" ht="15.75">
      <c r="A30" s="76"/>
      <c r="B30" s="76"/>
      <c r="C30" s="14"/>
      <c r="D30" s="34"/>
      <c r="E30" s="34"/>
      <c r="F30" s="34"/>
      <c r="G30" s="20"/>
      <c r="H30" s="74"/>
    </row>
    <row r="31" spans="1:7" ht="15.75">
      <c r="A31" s="58" t="s">
        <v>18</v>
      </c>
      <c r="B31" s="58"/>
      <c r="C31" s="37" t="s">
        <v>640</v>
      </c>
      <c r="D31" s="58"/>
      <c r="E31" s="34"/>
      <c r="F31" s="34"/>
      <c r="G31" s="20"/>
    </row>
    <row r="32" spans="1:8" ht="15.75">
      <c r="A32" s="58"/>
      <c r="B32" s="58"/>
      <c r="C32" s="14" t="s">
        <v>34</v>
      </c>
      <c r="D32" s="34">
        <v>4</v>
      </c>
      <c r="E32" s="34">
        <v>2.05</v>
      </c>
      <c r="F32" s="34">
        <v>2.55</v>
      </c>
      <c r="G32" s="20">
        <f>E32*F32</f>
        <v>5.227499999999999</v>
      </c>
      <c r="H32" s="34" t="s">
        <v>21</v>
      </c>
    </row>
    <row r="33" spans="1:8" ht="15.75">
      <c r="A33" s="58"/>
      <c r="B33" s="58"/>
      <c r="C33" s="14" t="s">
        <v>147</v>
      </c>
      <c r="D33" s="34">
        <v>4</v>
      </c>
      <c r="E33" s="34">
        <v>2.55</v>
      </c>
      <c r="F33" s="34">
        <v>0.25</v>
      </c>
      <c r="G33" s="20">
        <f>F33*E33</f>
        <v>0.6375</v>
      </c>
      <c r="H33" s="34" t="s">
        <v>21</v>
      </c>
    </row>
    <row r="34" spans="1:7" ht="15.75">
      <c r="A34" s="76"/>
      <c r="B34" s="76"/>
      <c r="D34" s="34"/>
      <c r="E34" s="34"/>
      <c r="F34" s="34"/>
      <c r="G34" s="34"/>
    </row>
    <row r="35" spans="1:8" ht="15.75">
      <c r="A35" s="58" t="s">
        <v>22</v>
      </c>
      <c r="C35" s="37" t="s">
        <v>24</v>
      </c>
      <c r="D35" s="12"/>
      <c r="E35" s="12"/>
      <c r="F35" s="12"/>
      <c r="G35" s="53"/>
      <c r="H35" s="12"/>
    </row>
    <row r="36" spans="1:8" ht="15.75">
      <c r="A36" s="4"/>
      <c r="B36" s="4"/>
      <c r="C36" s="14" t="s">
        <v>71</v>
      </c>
      <c r="D36" s="34">
        <v>6</v>
      </c>
      <c r="E36" s="34"/>
      <c r="F36" s="34"/>
      <c r="G36" s="34"/>
      <c r="H36" s="34" t="s">
        <v>26</v>
      </c>
    </row>
    <row r="37" spans="1:7" ht="15.75">
      <c r="A37" s="4"/>
      <c r="B37" s="4"/>
      <c r="C37" s="14"/>
      <c r="D37" s="34"/>
      <c r="E37" s="34"/>
      <c r="F37" s="34"/>
      <c r="G37" s="34"/>
    </row>
    <row r="38" spans="1:7" ht="15.75">
      <c r="A38" s="58" t="s">
        <v>27</v>
      </c>
      <c r="B38" s="58"/>
      <c r="C38" s="37" t="s">
        <v>149</v>
      </c>
      <c r="D38" s="34"/>
      <c r="E38" s="34"/>
      <c r="F38" s="34"/>
      <c r="G38" s="20"/>
    </row>
    <row r="39" spans="1:8" ht="15.75">
      <c r="A39" s="58"/>
      <c r="B39" s="58"/>
      <c r="C39" s="14" t="s">
        <v>56</v>
      </c>
      <c r="D39" s="34">
        <v>4</v>
      </c>
      <c r="E39" s="34">
        <v>1.5</v>
      </c>
      <c r="F39" s="34">
        <v>0.65</v>
      </c>
      <c r="G39" s="20">
        <f>F39*E39</f>
        <v>0.9750000000000001</v>
      </c>
      <c r="H39" s="34" t="s">
        <v>21</v>
      </c>
    </row>
    <row r="40" spans="1:7" ht="15.75">
      <c r="A40" s="76"/>
      <c r="B40" s="76"/>
      <c r="C40" s="19"/>
      <c r="D40" s="34"/>
      <c r="E40" s="34"/>
      <c r="F40" s="34"/>
      <c r="G40" s="20"/>
    </row>
    <row r="41" spans="1:8" ht="15.75">
      <c r="A41" s="78" t="s">
        <v>62</v>
      </c>
      <c r="B41" s="78"/>
      <c r="C41" s="37" t="s">
        <v>510</v>
      </c>
      <c r="D41" s="26"/>
      <c r="E41" s="123"/>
      <c r="F41" s="123"/>
      <c r="G41" s="114"/>
      <c r="H41" s="114"/>
    </row>
    <row r="42" spans="1:8" ht="15.75">
      <c r="A42" s="76"/>
      <c r="B42" s="76"/>
      <c r="C42" s="14" t="s">
        <v>89</v>
      </c>
      <c r="D42" s="26">
        <v>15</v>
      </c>
      <c r="E42" s="34">
        <v>0.32</v>
      </c>
      <c r="F42" s="34">
        <v>0.24</v>
      </c>
      <c r="G42" s="20">
        <f>E42*F42</f>
        <v>0.0768</v>
      </c>
      <c r="H42" s="34" t="s">
        <v>21</v>
      </c>
    </row>
    <row r="43" spans="1:7" ht="15.75">
      <c r="A43" s="58"/>
      <c r="B43" s="58"/>
      <c r="D43" s="34"/>
      <c r="E43" s="34"/>
      <c r="F43" s="34"/>
      <c r="G43" s="20"/>
    </row>
    <row r="44" spans="1:7" ht="15.75">
      <c r="A44" s="58" t="s">
        <v>93</v>
      </c>
      <c r="B44" s="58"/>
      <c r="C44" s="37" t="s">
        <v>514</v>
      </c>
      <c r="D44" s="34"/>
      <c r="E44" s="34"/>
      <c r="F44" s="34"/>
      <c r="G44" s="20"/>
    </row>
    <row r="45" spans="1:8" ht="15.75">
      <c r="A45" s="58"/>
      <c r="B45" s="58"/>
      <c r="C45" s="14" t="s">
        <v>493</v>
      </c>
      <c r="D45" s="34">
        <v>4</v>
      </c>
      <c r="E45" s="34">
        <v>1.5</v>
      </c>
      <c r="F45" s="34">
        <v>1</v>
      </c>
      <c r="G45" s="20">
        <f>E45*F45</f>
        <v>1.5</v>
      </c>
      <c r="H45" s="34" t="s">
        <v>21</v>
      </c>
    </row>
    <row r="46" spans="4:7" ht="15.75">
      <c r="D46" s="34"/>
      <c r="E46" s="34"/>
      <c r="F46" s="34"/>
      <c r="G46" s="34"/>
    </row>
    <row r="47" spans="1:7" ht="15.75">
      <c r="A47" s="58" t="s">
        <v>483</v>
      </c>
      <c r="C47" s="37" t="s">
        <v>586</v>
      </c>
      <c r="D47" s="34"/>
      <c r="E47" s="34"/>
      <c r="F47" s="34"/>
      <c r="G47" s="34"/>
    </row>
    <row r="48" spans="1:7" ht="15.75">
      <c r="A48" s="58"/>
      <c r="C48" s="4" t="s">
        <v>3</v>
      </c>
      <c r="D48" s="34"/>
      <c r="E48" s="34"/>
      <c r="F48" s="34"/>
      <c r="G48" s="34"/>
    </row>
    <row r="49" spans="1:8" ht="15.75">
      <c r="A49" s="13"/>
      <c r="B49" s="18"/>
      <c r="C49" s="70" t="s">
        <v>424</v>
      </c>
      <c r="D49" s="34"/>
      <c r="E49" s="34"/>
      <c r="F49" s="34"/>
      <c r="G49" s="20">
        <v>15.23</v>
      </c>
      <c r="H49" s="34" t="s">
        <v>15</v>
      </c>
    </row>
    <row r="50" spans="1:8" ht="15.75">
      <c r="A50" s="81"/>
      <c r="B50" s="41"/>
      <c r="C50" s="70" t="s">
        <v>425</v>
      </c>
      <c r="D50" s="26"/>
      <c r="E50" s="34"/>
      <c r="F50" s="34"/>
      <c r="G50" s="20">
        <v>15.6</v>
      </c>
      <c r="H50" s="34" t="s">
        <v>15</v>
      </c>
    </row>
    <row r="51" spans="1:7" ht="15.75">
      <c r="A51" s="58"/>
      <c r="C51" s="37"/>
      <c r="D51" s="34"/>
      <c r="E51" s="34"/>
      <c r="F51" s="34"/>
      <c r="G51" s="34"/>
    </row>
    <row r="52" spans="1:7" ht="15.75">
      <c r="A52" s="58"/>
      <c r="B52" s="58"/>
      <c r="C52" s="37"/>
      <c r="D52" s="34"/>
      <c r="E52" s="34"/>
      <c r="F52" s="34"/>
      <c r="G52" s="20"/>
    </row>
    <row r="53" spans="1:7" ht="15.75">
      <c r="A53" s="58"/>
      <c r="B53" s="58"/>
      <c r="C53" s="14"/>
      <c r="D53" s="34"/>
      <c r="E53" s="34"/>
      <c r="F53" s="34"/>
      <c r="G53" s="20"/>
    </row>
    <row r="54" spans="1:7" ht="15.75">
      <c r="A54" s="33"/>
      <c r="C54" s="55"/>
      <c r="D54" s="34"/>
      <c r="E54" s="34"/>
      <c r="F54" s="34"/>
      <c r="G54" s="34"/>
    </row>
    <row r="55" spans="1:7" ht="15.75">
      <c r="A55" s="6"/>
      <c r="D55" s="34"/>
      <c r="E55" s="34"/>
      <c r="F55" s="34"/>
      <c r="G55" s="34"/>
    </row>
    <row r="56" spans="3:7" ht="15.75">
      <c r="C56" s="55"/>
      <c r="D56" s="34"/>
      <c r="E56" s="34"/>
      <c r="F56" s="34"/>
      <c r="G56" s="34"/>
    </row>
    <row r="57" spans="4:7" ht="15.75">
      <c r="D57" s="34"/>
      <c r="E57" s="34"/>
      <c r="F57" s="34"/>
      <c r="G57" s="34"/>
    </row>
    <row r="58" spans="4:7" ht="15.75">
      <c r="D58" s="34"/>
      <c r="E58" s="34"/>
      <c r="F58" s="34"/>
      <c r="G58" s="34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34">
      <selection activeCell="C49" sqref="C49"/>
    </sheetView>
  </sheetViews>
  <sheetFormatPr defaultColWidth="9.140625" defaultRowHeight="12.75"/>
  <cols>
    <col min="1" max="2" width="9.140625" style="5" customWidth="1"/>
    <col min="3" max="3" width="27.7109375" style="5" customWidth="1"/>
    <col min="4" max="4" width="7.28125" style="5" customWidth="1"/>
    <col min="5" max="5" width="9.140625" style="5" customWidth="1"/>
    <col min="6" max="6" width="7.8515625" style="5" customWidth="1"/>
    <col min="7" max="7" width="9.140625" style="5" customWidth="1"/>
    <col min="8" max="8" width="12.421875" style="5" customWidth="1"/>
    <col min="9" max="16384" width="9.140625" style="5" customWidth="1"/>
  </cols>
  <sheetData>
    <row r="1" ht="15.75">
      <c r="H1" s="34" t="s">
        <v>565</v>
      </c>
    </row>
    <row r="2" spans="1:8" ht="15.75">
      <c r="A2" s="7" t="s">
        <v>606</v>
      </c>
      <c r="B2" s="7"/>
      <c r="C2" s="44"/>
      <c r="D2" s="44"/>
      <c r="E2" s="18"/>
      <c r="F2" s="18"/>
      <c r="G2" s="45"/>
      <c r="H2" s="18"/>
    </row>
    <row r="3" spans="1:8" ht="15.75">
      <c r="A3" s="7"/>
      <c r="B3" s="7"/>
      <c r="C3" s="44"/>
      <c r="D3" s="44"/>
      <c r="E3" s="18"/>
      <c r="F3" s="18"/>
      <c r="G3" s="45"/>
      <c r="H3" s="18"/>
    </row>
    <row r="4" spans="1:8" ht="15.75">
      <c r="A4" s="13" t="s">
        <v>28</v>
      </c>
      <c r="B4" s="7" t="s">
        <v>119</v>
      </c>
      <c r="D4" s="18"/>
      <c r="E4" s="18"/>
      <c r="F4" s="18"/>
      <c r="G4" s="45"/>
      <c r="H4" s="18"/>
    </row>
    <row r="5" spans="1:8" ht="15.75">
      <c r="A5" s="13" t="s">
        <v>2</v>
      </c>
      <c r="B5" s="46" t="s">
        <v>29</v>
      </c>
      <c r="D5" s="47"/>
      <c r="E5" s="48"/>
      <c r="F5" s="48"/>
      <c r="G5" s="49"/>
      <c r="H5" s="44"/>
    </row>
    <row r="6" spans="1:8" ht="31.5">
      <c r="A6" s="73"/>
      <c r="B6" s="65"/>
      <c r="C6" s="74"/>
      <c r="D6" s="110" t="s">
        <v>4</v>
      </c>
      <c r="E6" s="110" t="s">
        <v>120</v>
      </c>
      <c r="F6" s="110" t="s">
        <v>121</v>
      </c>
      <c r="G6" s="111" t="s">
        <v>122</v>
      </c>
      <c r="H6" s="110" t="s">
        <v>123</v>
      </c>
    </row>
    <row r="7" spans="1:8" ht="15.75">
      <c r="A7" s="13"/>
      <c r="B7" s="13"/>
      <c r="C7" s="37" t="s">
        <v>3</v>
      </c>
      <c r="D7" s="24"/>
      <c r="E7" s="18"/>
      <c r="F7" s="18"/>
      <c r="G7" s="45"/>
      <c r="H7" s="18"/>
    </row>
    <row r="8" spans="1:8" ht="15.75">
      <c r="A8" s="13"/>
      <c r="B8" s="12"/>
      <c r="C8" s="70" t="s">
        <v>81</v>
      </c>
      <c r="D8" s="26"/>
      <c r="E8" s="34">
        <v>1.5</v>
      </c>
      <c r="F8" s="34">
        <v>2</v>
      </c>
      <c r="G8" s="20">
        <f>E8*F8</f>
        <v>3</v>
      </c>
      <c r="H8" s="34" t="s">
        <v>6</v>
      </c>
    </row>
    <row r="9" spans="4:8" ht="15.75">
      <c r="D9" s="34"/>
      <c r="E9" s="34"/>
      <c r="F9" s="34"/>
      <c r="G9" s="34"/>
      <c r="H9" s="34"/>
    </row>
    <row r="10" spans="1:8" ht="15.75">
      <c r="A10" s="13"/>
      <c r="B10" s="12"/>
      <c r="C10" s="37" t="s">
        <v>9</v>
      </c>
      <c r="D10" s="26"/>
      <c r="E10" s="12"/>
      <c r="F10" s="12"/>
      <c r="G10" s="53"/>
      <c r="H10" s="12"/>
    </row>
    <row r="11" spans="1:8" ht="15.75">
      <c r="A11" s="13"/>
      <c r="B11" s="12"/>
      <c r="C11" s="70" t="s">
        <v>492</v>
      </c>
      <c r="D11" s="26"/>
      <c r="E11" s="34"/>
      <c r="F11" s="34"/>
      <c r="G11" s="20">
        <v>14.32</v>
      </c>
      <c r="H11" s="34" t="s">
        <v>6</v>
      </c>
    </row>
    <row r="12" spans="1:8" ht="15.75">
      <c r="A12" s="13"/>
      <c r="B12" s="12"/>
      <c r="D12" s="34"/>
      <c r="E12" s="12"/>
      <c r="F12" s="12"/>
      <c r="G12" s="53"/>
      <c r="H12" s="12"/>
    </row>
    <row r="13" spans="1:8" ht="15.75">
      <c r="A13" s="13"/>
      <c r="B13" s="12"/>
      <c r="C13" s="37" t="s">
        <v>86</v>
      </c>
      <c r="D13" s="26"/>
      <c r="E13" s="12"/>
      <c r="F13" s="12"/>
      <c r="G13" s="53"/>
      <c r="H13" s="12"/>
    </row>
    <row r="14" spans="1:8" ht="15.75">
      <c r="A14" s="13"/>
      <c r="B14" s="12"/>
      <c r="C14" s="70" t="s">
        <v>300</v>
      </c>
      <c r="D14" s="26"/>
      <c r="E14" s="34"/>
      <c r="F14" s="34"/>
      <c r="G14" s="20">
        <v>14.32</v>
      </c>
      <c r="H14" s="34" t="s">
        <v>41</v>
      </c>
    </row>
    <row r="15" spans="1:8" ht="15.75">
      <c r="A15" s="13"/>
      <c r="B15" s="12"/>
      <c r="C15" s="70"/>
      <c r="D15" s="34"/>
      <c r="E15" s="34"/>
      <c r="F15" s="34"/>
      <c r="G15" s="20"/>
      <c r="H15" s="74"/>
    </row>
    <row r="16" spans="1:8" ht="15.75">
      <c r="A16" s="13"/>
      <c r="B16" s="12"/>
      <c r="C16" s="37" t="s">
        <v>130</v>
      </c>
      <c r="D16" s="26"/>
      <c r="E16" s="12"/>
      <c r="F16" s="12"/>
      <c r="G16" s="53"/>
      <c r="H16" s="12"/>
    </row>
    <row r="17" spans="1:8" ht="15.75">
      <c r="A17" s="13"/>
      <c r="B17" s="12"/>
      <c r="C17" s="70" t="s">
        <v>300</v>
      </c>
      <c r="D17" s="26"/>
      <c r="E17" s="34"/>
      <c r="F17" s="34"/>
      <c r="G17" s="20">
        <v>14.32</v>
      </c>
      <c r="H17" s="34" t="s">
        <v>6</v>
      </c>
    </row>
    <row r="18" spans="1:8" ht="15.75">
      <c r="A18" s="13"/>
      <c r="B18" s="12"/>
      <c r="C18" s="70"/>
      <c r="D18" s="34"/>
      <c r="E18" s="34"/>
      <c r="F18" s="34"/>
      <c r="G18" s="20"/>
      <c r="H18" s="74"/>
    </row>
    <row r="19" spans="1:8" ht="15.75">
      <c r="A19" s="13"/>
      <c r="B19" s="12"/>
      <c r="C19" s="37" t="s">
        <v>131</v>
      </c>
      <c r="D19" s="26"/>
      <c r="E19" s="12"/>
      <c r="F19" s="12"/>
      <c r="G19" s="53"/>
      <c r="H19" s="12"/>
    </row>
    <row r="20" spans="1:8" ht="15.75">
      <c r="A20" s="13"/>
      <c r="B20" s="12"/>
      <c r="C20" s="70" t="s">
        <v>300</v>
      </c>
      <c r="D20" s="26"/>
      <c r="E20" s="34"/>
      <c r="F20" s="34"/>
      <c r="G20" s="20">
        <v>14.32</v>
      </c>
      <c r="H20" s="34" t="s">
        <v>6</v>
      </c>
    </row>
    <row r="21" spans="1:8" ht="15.75">
      <c r="A21" s="13"/>
      <c r="B21" s="12"/>
      <c r="C21" s="70"/>
      <c r="D21" s="34"/>
      <c r="E21" s="34"/>
      <c r="F21" s="34"/>
      <c r="G21" s="20"/>
      <c r="H21" s="74"/>
    </row>
    <row r="22" spans="1:8" ht="15.75">
      <c r="A22" s="13"/>
      <c r="B22" s="12"/>
      <c r="C22" s="37" t="s">
        <v>299</v>
      </c>
      <c r="D22" s="26"/>
      <c r="E22" s="12"/>
      <c r="F22" s="12"/>
      <c r="G22" s="53"/>
      <c r="H22" s="12"/>
    </row>
    <row r="23" spans="1:8" ht="15.75">
      <c r="A23" s="13"/>
      <c r="B23" s="12"/>
      <c r="C23" s="70" t="s">
        <v>300</v>
      </c>
      <c r="D23" s="26"/>
      <c r="E23" s="34"/>
      <c r="F23" s="34"/>
      <c r="G23" s="20">
        <v>14.32</v>
      </c>
      <c r="H23" s="34" t="s">
        <v>6</v>
      </c>
    </row>
    <row r="24" spans="1:8" ht="15.75">
      <c r="A24" s="13"/>
      <c r="B24" s="12"/>
      <c r="C24" s="70"/>
      <c r="D24" s="26"/>
      <c r="E24" s="34"/>
      <c r="F24" s="34"/>
      <c r="G24" s="20"/>
      <c r="H24" s="34"/>
    </row>
    <row r="25" spans="1:8" ht="15.75">
      <c r="A25" s="13"/>
      <c r="B25" s="12"/>
      <c r="C25" s="70" t="s">
        <v>587</v>
      </c>
      <c r="D25" s="26"/>
      <c r="E25" s="34"/>
      <c r="F25" s="34"/>
      <c r="G25" s="20"/>
      <c r="H25" s="34" t="s">
        <v>26</v>
      </c>
    </row>
    <row r="26" spans="1:8" ht="15.75">
      <c r="A26" s="13"/>
      <c r="B26" s="12"/>
      <c r="C26" s="70"/>
      <c r="D26" s="34"/>
      <c r="E26" s="34"/>
      <c r="F26" s="34"/>
      <c r="G26" s="20"/>
      <c r="H26" s="74"/>
    </row>
    <row r="27" spans="1:8" ht="15.75">
      <c r="A27" s="78" t="s">
        <v>17</v>
      </c>
      <c r="B27" s="78"/>
      <c r="C27" s="37" t="s">
        <v>117</v>
      </c>
      <c r="D27" s="26"/>
      <c r="E27" s="34"/>
      <c r="F27" s="34"/>
      <c r="G27" s="20"/>
      <c r="H27" s="34"/>
    </row>
    <row r="28" spans="1:8" ht="15.75">
      <c r="A28" s="76"/>
      <c r="B28" s="76"/>
      <c r="C28" s="14" t="s">
        <v>426</v>
      </c>
      <c r="D28" s="26">
        <v>1</v>
      </c>
      <c r="E28" s="34">
        <v>1.45</v>
      </c>
      <c r="F28" s="34">
        <v>2</v>
      </c>
      <c r="G28" s="20">
        <f>E28*F28</f>
        <v>2.9</v>
      </c>
      <c r="H28" s="34" t="s">
        <v>6</v>
      </c>
    </row>
    <row r="29" spans="1:8" ht="15.75">
      <c r="A29" s="76"/>
      <c r="B29" s="76"/>
      <c r="C29" s="14" t="s">
        <v>73</v>
      </c>
      <c r="D29" s="88">
        <v>1</v>
      </c>
      <c r="E29" s="34">
        <v>1.45</v>
      </c>
      <c r="F29" s="34">
        <v>2</v>
      </c>
      <c r="G29" s="20">
        <f>E29*F29</f>
        <v>2.9</v>
      </c>
      <c r="H29" s="34" t="s">
        <v>21</v>
      </c>
    </row>
    <row r="30" spans="1:8" ht="15.75">
      <c r="A30" s="76"/>
      <c r="B30" s="76"/>
      <c r="C30" s="14" t="s">
        <v>423</v>
      </c>
      <c r="D30" s="34">
        <v>1</v>
      </c>
      <c r="E30" s="34">
        <v>1.45</v>
      </c>
      <c r="F30" s="34">
        <v>2</v>
      </c>
      <c r="G30" s="20">
        <f>E30*F30</f>
        <v>2.9</v>
      </c>
      <c r="H30" s="74" t="s">
        <v>21</v>
      </c>
    </row>
    <row r="31" spans="1:8" ht="15.75">
      <c r="A31" s="76"/>
      <c r="B31" s="76"/>
      <c r="C31" s="14"/>
      <c r="D31" s="34"/>
      <c r="E31" s="34"/>
      <c r="F31" s="34"/>
      <c r="G31" s="20"/>
      <c r="H31" s="74"/>
    </row>
    <row r="32" spans="1:8" ht="15.75">
      <c r="A32" s="58" t="s">
        <v>18</v>
      </c>
      <c r="B32" s="58"/>
      <c r="C32" s="37" t="s">
        <v>641</v>
      </c>
      <c r="D32" s="58"/>
      <c r="E32" s="34"/>
      <c r="F32" s="34"/>
      <c r="G32" s="20"/>
      <c r="H32" s="34"/>
    </row>
    <row r="33" spans="1:8" ht="15.75">
      <c r="A33" s="58"/>
      <c r="B33" s="58"/>
      <c r="C33" s="14" t="s">
        <v>34</v>
      </c>
      <c r="D33" s="34">
        <v>4</v>
      </c>
      <c r="E33" s="34">
        <v>2.05</v>
      </c>
      <c r="F33" s="34">
        <v>2.55</v>
      </c>
      <c r="G33" s="20">
        <f>E33*F33</f>
        <v>5.227499999999999</v>
      </c>
      <c r="H33" s="34" t="s">
        <v>21</v>
      </c>
    </row>
    <row r="34" spans="1:8" ht="15.75">
      <c r="A34" s="58"/>
      <c r="B34" s="58"/>
      <c r="C34" s="14" t="s">
        <v>147</v>
      </c>
      <c r="D34" s="34">
        <v>4</v>
      </c>
      <c r="E34" s="34">
        <v>2.55</v>
      </c>
      <c r="F34" s="34">
        <v>0.25</v>
      </c>
      <c r="G34" s="20">
        <f>F34*E34</f>
        <v>0.6375</v>
      </c>
      <c r="H34" s="34" t="s">
        <v>21</v>
      </c>
    </row>
    <row r="35" spans="1:8" ht="15.75">
      <c r="A35" s="58"/>
      <c r="B35" s="58"/>
      <c r="C35" s="14"/>
      <c r="D35" s="34"/>
      <c r="E35" s="34"/>
      <c r="F35" s="34"/>
      <c r="G35" s="20"/>
      <c r="H35" s="34"/>
    </row>
    <row r="36" spans="1:8" ht="15.75">
      <c r="A36" s="58" t="s">
        <v>22</v>
      </c>
      <c r="C36" s="37" t="s">
        <v>24</v>
      </c>
      <c r="D36" s="12"/>
      <c r="E36" s="12"/>
      <c r="F36" s="12"/>
      <c r="G36" s="53"/>
      <c r="H36" s="12"/>
    </row>
    <row r="37" spans="1:8" ht="15.75">
      <c r="A37" s="4"/>
      <c r="B37" s="4"/>
      <c r="C37" s="14" t="s">
        <v>71</v>
      </c>
      <c r="D37" s="34">
        <v>6</v>
      </c>
      <c r="E37" s="12"/>
      <c r="F37" s="12"/>
      <c r="G37" s="53"/>
      <c r="H37" s="34" t="s">
        <v>26</v>
      </c>
    </row>
    <row r="38" spans="1:8" ht="15.75">
      <c r="A38" s="58"/>
      <c r="B38" s="58"/>
      <c r="C38" s="14"/>
      <c r="D38" s="34"/>
      <c r="E38" s="34"/>
      <c r="F38" s="34"/>
      <c r="G38" s="20"/>
      <c r="H38" s="34"/>
    </row>
    <row r="39" spans="1:8" ht="15.75">
      <c r="A39" s="58" t="s">
        <v>27</v>
      </c>
      <c r="B39" s="58"/>
      <c r="C39" s="37" t="s">
        <v>149</v>
      </c>
      <c r="D39" s="34"/>
      <c r="E39" s="34"/>
      <c r="F39" s="34"/>
      <c r="G39" s="20"/>
      <c r="H39" s="34"/>
    </row>
    <row r="40" spans="1:8" ht="15.75">
      <c r="A40" s="58"/>
      <c r="B40" s="58"/>
      <c r="C40" s="14" t="s">
        <v>56</v>
      </c>
      <c r="D40" s="34">
        <v>4</v>
      </c>
      <c r="E40" s="34">
        <v>1.5</v>
      </c>
      <c r="F40" s="34">
        <v>0.65</v>
      </c>
      <c r="G40" s="20">
        <f>F40*E40</f>
        <v>0.9750000000000001</v>
      </c>
      <c r="H40" s="34" t="s">
        <v>21</v>
      </c>
    </row>
    <row r="41" spans="1:8" ht="15.75">
      <c r="A41" s="76"/>
      <c r="B41" s="76"/>
      <c r="C41" s="19"/>
      <c r="D41" s="34"/>
      <c r="E41" s="34"/>
      <c r="F41" s="34"/>
      <c r="G41" s="20"/>
      <c r="H41" s="34"/>
    </row>
    <row r="42" spans="1:8" ht="15.75">
      <c r="A42" s="78" t="s">
        <v>62</v>
      </c>
      <c r="B42" s="78"/>
      <c r="C42" s="37" t="s">
        <v>510</v>
      </c>
      <c r="D42" s="26"/>
      <c r="E42" s="123"/>
      <c r="F42" s="123"/>
      <c r="G42" s="114"/>
      <c r="H42" s="114"/>
    </row>
    <row r="43" spans="1:8" ht="15.75">
      <c r="A43" s="76"/>
      <c r="B43" s="76"/>
      <c r="C43" s="14" t="s">
        <v>89</v>
      </c>
      <c r="D43" s="26">
        <v>15</v>
      </c>
      <c r="E43" s="34">
        <v>0.32</v>
      </c>
      <c r="F43" s="34">
        <v>0.24</v>
      </c>
      <c r="G43" s="20">
        <f>E43*F43</f>
        <v>0.0768</v>
      </c>
      <c r="H43" s="34" t="s">
        <v>21</v>
      </c>
    </row>
    <row r="44" spans="1:8" ht="15.75">
      <c r="A44" s="58"/>
      <c r="B44" s="58"/>
      <c r="D44" s="34"/>
      <c r="E44" s="34"/>
      <c r="F44" s="34"/>
      <c r="G44" s="20"/>
      <c r="H44" s="34"/>
    </row>
    <row r="45" spans="1:8" ht="15.75">
      <c r="A45" s="58" t="s">
        <v>93</v>
      </c>
      <c r="B45" s="58"/>
      <c r="C45" s="37" t="s">
        <v>514</v>
      </c>
      <c r="D45" s="34"/>
      <c r="E45" s="34"/>
      <c r="F45" s="34"/>
      <c r="G45" s="20"/>
      <c r="H45" s="34"/>
    </row>
    <row r="46" spans="1:8" ht="15.75">
      <c r="A46" s="58"/>
      <c r="B46" s="58"/>
      <c r="C46" s="14" t="s">
        <v>493</v>
      </c>
      <c r="D46" s="34">
        <v>4</v>
      </c>
      <c r="E46" s="34">
        <v>1.5</v>
      </c>
      <c r="F46" s="34">
        <v>1.1</v>
      </c>
      <c r="G46" s="20">
        <f>E46*F46</f>
        <v>1.6500000000000001</v>
      </c>
      <c r="H46" s="34" t="s">
        <v>21</v>
      </c>
    </row>
    <row r="47" spans="1:8" ht="15.75">
      <c r="A47" s="58"/>
      <c r="B47" s="58"/>
      <c r="C47" s="14"/>
      <c r="D47" s="34"/>
      <c r="E47" s="34"/>
      <c r="F47" s="34"/>
      <c r="G47" s="20"/>
      <c r="H47" s="34"/>
    </row>
    <row r="48" spans="1:8" ht="15.75">
      <c r="A48" s="58" t="s">
        <v>483</v>
      </c>
      <c r="C48" s="37" t="s">
        <v>586</v>
      </c>
      <c r="D48" s="34"/>
      <c r="E48" s="34"/>
      <c r="F48" s="34"/>
      <c r="G48" s="34"/>
      <c r="H48" s="34"/>
    </row>
    <row r="49" spans="1:8" ht="15.75">
      <c r="A49" s="58"/>
      <c r="C49" s="4" t="s">
        <v>3</v>
      </c>
      <c r="D49" s="34"/>
      <c r="E49" s="34"/>
      <c r="F49" s="34"/>
      <c r="G49" s="34"/>
      <c r="H49" s="34"/>
    </row>
    <row r="50" spans="1:8" ht="15.75">
      <c r="A50" s="13"/>
      <c r="B50" s="18"/>
      <c r="C50" s="70" t="s">
        <v>424</v>
      </c>
      <c r="D50" s="34"/>
      <c r="E50" s="34"/>
      <c r="F50" s="34"/>
      <c r="G50" s="20">
        <v>15.23</v>
      </c>
      <c r="H50" s="34" t="s">
        <v>15</v>
      </c>
    </row>
    <row r="51" spans="1:8" ht="15.75">
      <c r="A51" s="81"/>
      <c r="B51" s="41"/>
      <c r="C51" s="70" t="s">
        <v>425</v>
      </c>
      <c r="D51" s="26"/>
      <c r="E51" s="34"/>
      <c r="F51" s="34"/>
      <c r="G51" s="20">
        <v>15.6</v>
      </c>
      <c r="H51" s="34" t="s">
        <v>15</v>
      </c>
    </row>
    <row r="52" spans="1:8" ht="15.75">
      <c r="A52" s="58"/>
      <c r="B52" s="58"/>
      <c r="C52" s="14"/>
      <c r="D52" s="34"/>
      <c r="E52" s="34"/>
      <c r="F52" s="34"/>
      <c r="G52" s="20"/>
      <c r="H52" s="34"/>
    </row>
    <row r="53" spans="1:8" ht="15.75">
      <c r="A53" s="58"/>
      <c r="B53" s="58"/>
      <c r="C53" s="37"/>
      <c r="D53" s="34"/>
      <c r="E53" s="34"/>
      <c r="F53" s="34"/>
      <c r="G53" s="20"/>
      <c r="H53" s="34"/>
    </row>
    <row r="54" spans="1:8" ht="15.75">
      <c r="A54" s="58"/>
      <c r="B54" s="58"/>
      <c r="C54" s="14"/>
      <c r="D54" s="34"/>
      <c r="E54" s="34"/>
      <c r="F54" s="34"/>
      <c r="G54" s="20"/>
      <c r="H54" s="34"/>
    </row>
    <row r="55" spans="1:8" ht="15.75">
      <c r="A55" s="33"/>
      <c r="D55" s="34"/>
      <c r="E55" s="34"/>
      <c r="F55" s="34"/>
      <c r="G55" s="34"/>
      <c r="H55" s="34"/>
    </row>
    <row r="56" ht="15.75">
      <c r="A56" s="33"/>
    </row>
    <row r="57" spans="1:3" ht="15.75">
      <c r="A57" s="33"/>
      <c r="C57" s="55"/>
    </row>
    <row r="58" spans="1:8" ht="15.75">
      <c r="A58" s="4"/>
      <c r="B58" s="7"/>
      <c r="C58" s="4"/>
      <c r="D58" s="18"/>
      <c r="E58" s="12"/>
      <c r="F58" s="12"/>
      <c r="G58" s="53"/>
      <c r="H58" s="4"/>
    </row>
    <row r="59" spans="1:8" ht="15.75">
      <c r="A59" s="4"/>
      <c r="B59" s="4"/>
      <c r="C59" s="4"/>
      <c r="D59" s="18"/>
      <c r="E59" s="12"/>
      <c r="F59" s="12"/>
      <c r="G59" s="53"/>
      <c r="H59" s="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28">
      <selection activeCell="C35" sqref="C35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8.00390625" style="5" customWidth="1"/>
    <col min="4" max="4" width="7.00390625" style="5" customWidth="1"/>
    <col min="5" max="7" width="9.140625" style="5" customWidth="1"/>
    <col min="8" max="8" width="12.00390625" style="5" customWidth="1"/>
    <col min="9" max="16384" width="9.140625" style="5" customWidth="1"/>
  </cols>
  <sheetData>
    <row r="1" ht="15.75">
      <c r="H1" s="5" t="s">
        <v>566</v>
      </c>
    </row>
    <row r="2" spans="1:8" ht="15.75">
      <c r="A2" s="7" t="s">
        <v>614</v>
      </c>
      <c r="B2" s="32"/>
      <c r="C2" s="44"/>
      <c r="D2" s="44"/>
      <c r="E2" s="18"/>
      <c r="F2" s="18"/>
      <c r="G2" s="45"/>
      <c r="H2" s="18"/>
    </row>
    <row r="3" spans="1:8" ht="15.75">
      <c r="A3" s="7"/>
      <c r="B3" s="32"/>
      <c r="C3" s="44"/>
      <c r="D3" s="44"/>
      <c r="E3" s="18"/>
      <c r="F3" s="18"/>
      <c r="G3" s="45"/>
      <c r="H3" s="18"/>
    </row>
    <row r="4" spans="1:8" ht="15.75">
      <c r="A4" s="13" t="s">
        <v>28</v>
      </c>
      <c r="B4" s="32" t="s">
        <v>119</v>
      </c>
      <c r="D4" s="18"/>
      <c r="E4" s="18"/>
      <c r="F4" s="18"/>
      <c r="G4" s="45"/>
      <c r="H4" s="18"/>
    </row>
    <row r="5" spans="1:8" ht="15.75">
      <c r="A5" s="13" t="s">
        <v>2</v>
      </c>
      <c r="B5" s="38" t="s">
        <v>29</v>
      </c>
      <c r="D5" s="47"/>
      <c r="E5" s="48"/>
      <c r="F5" s="48"/>
      <c r="G5" s="49"/>
      <c r="H5" s="44"/>
    </row>
    <row r="6" spans="1:8" ht="31.5">
      <c r="A6" s="73"/>
      <c r="B6" s="140" t="s">
        <v>613</v>
      </c>
      <c r="C6" s="74"/>
      <c r="D6" s="110" t="s">
        <v>4</v>
      </c>
      <c r="E6" s="110" t="s">
        <v>120</v>
      </c>
      <c r="F6" s="110" t="s">
        <v>121</v>
      </c>
      <c r="G6" s="111" t="s">
        <v>122</v>
      </c>
      <c r="H6" s="110" t="s">
        <v>123</v>
      </c>
    </row>
    <row r="7" spans="2:7" ht="15.75">
      <c r="B7" s="85"/>
      <c r="C7" s="37" t="s">
        <v>3</v>
      </c>
      <c r="D7" s="24"/>
      <c r="E7" s="18"/>
      <c r="F7" s="18"/>
      <c r="G7" s="45"/>
    </row>
    <row r="8" spans="2:8" ht="15.75">
      <c r="B8" s="85" t="s">
        <v>338</v>
      </c>
      <c r="C8" s="70" t="s">
        <v>300</v>
      </c>
      <c r="D8" s="26"/>
      <c r="E8" s="34"/>
      <c r="F8" s="34"/>
      <c r="G8" s="20">
        <v>21.02</v>
      </c>
      <c r="H8" s="34" t="s">
        <v>491</v>
      </c>
    </row>
    <row r="9" spans="4:8" ht="15.75">
      <c r="D9" s="34"/>
      <c r="E9" s="34"/>
      <c r="F9" s="34"/>
      <c r="G9" s="34"/>
      <c r="H9" s="34"/>
    </row>
    <row r="10" spans="1:8" ht="15.75">
      <c r="A10" s="13"/>
      <c r="B10" s="85"/>
      <c r="C10" s="37" t="s">
        <v>9</v>
      </c>
      <c r="D10" s="26"/>
      <c r="E10" s="12"/>
      <c r="F10" s="12"/>
      <c r="G10" s="53"/>
      <c r="H10" s="12"/>
    </row>
    <row r="11" spans="1:8" ht="15.75">
      <c r="A11" s="13"/>
      <c r="B11" s="85" t="s">
        <v>338</v>
      </c>
      <c r="C11" s="70" t="s">
        <v>300</v>
      </c>
      <c r="D11" s="26"/>
      <c r="E11" s="34"/>
      <c r="F11" s="34"/>
      <c r="G11" s="20">
        <v>14.82</v>
      </c>
      <c r="H11" s="34" t="s">
        <v>491</v>
      </c>
    </row>
    <row r="12" spans="1:8" ht="15.75">
      <c r="A12" s="13"/>
      <c r="B12" s="85" t="s">
        <v>438</v>
      </c>
      <c r="C12" s="70" t="s">
        <v>300</v>
      </c>
      <c r="D12" s="26"/>
      <c r="E12" s="34"/>
      <c r="F12" s="34"/>
      <c r="G12" s="20">
        <v>18.78</v>
      </c>
      <c r="H12" s="34" t="s">
        <v>491</v>
      </c>
    </row>
    <row r="13" spans="1:8" ht="15.75">
      <c r="A13" s="13"/>
      <c r="B13" s="85"/>
      <c r="D13" s="34"/>
      <c r="E13" s="12"/>
      <c r="F13" s="12"/>
      <c r="G13" s="53"/>
      <c r="H13" s="12"/>
    </row>
    <row r="14" spans="1:8" ht="15.75">
      <c r="A14" s="13"/>
      <c r="B14" s="85"/>
      <c r="C14" s="37" t="s">
        <v>86</v>
      </c>
      <c r="D14" s="26"/>
      <c r="E14" s="12"/>
      <c r="F14" s="12"/>
      <c r="G14" s="53"/>
      <c r="H14" s="12"/>
    </row>
    <row r="15" spans="1:8" ht="15.75">
      <c r="A15" s="13"/>
      <c r="B15" s="85" t="s">
        <v>440</v>
      </c>
      <c r="C15" s="70" t="s">
        <v>300</v>
      </c>
      <c r="D15" s="26"/>
      <c r="E15" s="34"/>
      <c r="F15" s="34"/>
      <c r="G15" s="20">
        <v>25.16</v>
      </c>
      <c r="H15" s="34" t="s">
        <v>491</v>
      </c>
    </row>
    <row r="16" spans="1:8" ht="15.75">
      <c r="A16" s="13"/>
      <c r="B16" s="85"/>
      <c r="C16" s="70"/>
      <c r="D16" s="34"/>
      <c r="E16" s="34"/>
      <c r="F16" s="34"/>
      <c r="G16" s="20"/>
      <c r="H16" s="74"/>
    </row>
    <row r="17" spans="1:8" ht="15.75">
      <c r="A17" s="13"/>
      <c r="B17" s="85"/>
      <c r="C17" s="37" t="s">
        <v>130</v>
      </c>
      <c r="D17" s="26"/>
      <c r="E17" s="12"/>
      <c r="F17" s="12"/>
      <c r="G17" s="53"/>
      <c r="H17" s="12"/>
    </row>
    <row r="18" spans="1:8" ht="15.75">
      <c r="A18" s="13"/>
      <c r="B18" s="85" t="s">
        <v>441</v>
      </c>
      <c r="C18" s="70" t="s">
        <v>300</v>
      </c>
      <c r="D18" s="26"/>
      <c r="E18" s="34"/>
      <c r="F18" s="34"/>
      <c r="G18" s="20">
        <v>25.16</v>
      </c>
      <c r="H18" s="34" t="s">
        <v>491</v>
      </c>
    </row>
    <row r="19" spans="1:8" ht="15.75">
      <c r="A19" s="13"/>
      <c r="B19" s="85"/>
      <c r="C19" s="70"/>
      <c r="D19" s="34"/>
      <c r="E19" s="34"/>
      <c r="F19" s="34"/>
      <c r="G19" s="20"/>
      <c r="H19" s="74"/>
    </row>
    <row r="20" spans="1:8" ht="15.75">
      <c r="A20" s="13"/>
      <c r="B20" s="85"/>
      <c r="C20" s="37" t="s">
        <v>131</v>
      </c>
      <c r="D20" s="26"/>
      <c r="E20" s="12"/>
      <c r="F20" s="12"/>
      <c r="G20" s="53"/>
      <c r="H20" s="12"/>
    </row>
    <row r="21" spans="1:8" ht="15.75">
      <c r="A21" s="13"/>
      <c r="B21" s="85" t="s">
        <v>442</v>
      </c>
      <c r="C21" s="70" t="s">
        <v>300</v>
      </c>
      <c r="D21" s="26"/>
      <c r="E21" s="34"/>
      <c r="F21" s="34"/>
      <c r="G21" s="20">
        <v>25.04</v>
      </c>
      <c r="H21" s="34" t="s">
        <v>491</v>
      </c>
    </row>
    <row r="22" spans="1:8" ht="15.75">
      <c r="A22" s="13"/>
      <c r="B22" s="85"/>
      <c r="C22" s="70"/>
      <c r="D22" s="34"/>
      <c r="E22" s="34"/>
      <c r="F22" s="34"/>
      <c r="G22" s="20"/>
      <c r="H22" s="74"/>
    </row>
    <row r="23" spans="1:8" ht="15.75">
      <c r="A23" s="13"/>
      <c r="B23" s="85"/>
      <c r="C23" s="37" t="s">
        <v>299</v>
      </c>
      <c r="D23" s="26"/>
      <c r="E23" s="12"/>
      <c r="F23" s="12"/>
      <c r="G23" s="53"/>
      <c r="H23" s="12"/>
    </row>
    <row r="24" spans="1:8" ht="15.75">
      <c r="A24" s="13"/>
      <c r="B24" s="85" t="s">
        <v>443</v>
      </c>
      <c r="C24" s="70" t="s">
        <v>300</v>
      </c>
      <c r="D24" s="26"/>
      <c r="E24" s="34"/>
      <c r="F24" s="34"/>
      <c r="G24" s="20">
        <v>14.32</v>
      </c>
      <c r="H24" s="34" t="s">
        <v>491</v>
      </c>
    </row>
    <row r="25" spans="1:8" ht="15.75">
      <c r="A25" s="13"/>
      <c r="B25" s="85"/>
      <c r="C25" s="70"/>
      <c r="D25" s="34"/>
      <c r="E25" s="34"/>
      <c r="F25" s="34"/>
      <c r="G25" s="20"/>
      <c r="H25" s="74"/>
    </row>
    <row r="26" spans="1:8" ht="15.75">
      <c r="A26" s="13"/>
      <c r="B26" s="85"/>
      <c r="C26" s="37" t="s">
        <v>458</v>
      </c>
      <c r="D26" s="26"/>
      <c r="E26" s="12"/>
      <c r="F26" s="12"/>
      <c r="G26" s="53"/>
      <c r="H26" s="74"/>
    </row>
    <row r="27" spans="1:8" ht="15.75">
      <c r="A27" s="13"/>
      <c r="B27" s="85" t="s">
        <v>444</v>
      </c>
      <c r="C27" s="70" t="s">
        <v>300</v>
      </c>
      <c r="D27" s="26"/>
      <c r="E27" s="34"/>
      <c r="F27" s="34"/>
      <c r="G27" s="20">
        <v>14.32</v>
      </c>
      <c r="H27" s="74" t="s">
        <v>15</v>
      </c>
    </row>
    <row r="28" spans="1:8" ht="15.75">
      <c r="A28" s="13"/>
      <c r="B28" s="85"/>
      <c r="C28" s="70"/>
      <c r="D28" s="26"/>
      <c r="E28" s="34"/>
      <c r="F28" s="34"/>
      <c r="G28" s="20"/>
      <c r="H28" s="74"/>
    </row>
    <row r="29" spans="1:8" ht="15.75">
      <c r="A29" s="13"/>
      <c r="B29" s="85"/>
      <c r="C29" s="70" t="s">
        <v>587</v>
      </c>
      <c r="D29" s="26"/>
      <c r="E29" s="34"/>
      <c r="F29" s="34"/>
      <c r="G29" s="20"/>
      <c r="H29" s="74" t="s">
        <v>26</v>
      </c>
    </row>
    <row r="30" spans="1:8" ht="15.75">
      <c r="A30" s="76" t="s">
        <v>17</v>
      </c>
      <c r="B30" s="84"/>
      <c r="C30" s="37" t="s">
        <v>117</v>
      </c>
      <c r="D30" s="88"/>
      <c r="E30" s="119"/>
      <c r="F30" s="119"/>
      <c r="G30" s="119"/>
      <c r="H30" s="119"/>
    </row>
    <row r="31" spans="1:8" ht="15.75">
      <c r="A31" s="76"/>
      <c r="B31" s="84"/>
      <c r="C31" s="14" t="s">
        <v>426</v>
      </c>
      <c r="D31" s="26">
        <v>1</v>
      </c>
      <c r="E31" s="34">
        <v>1.5</v>
      </c>
      <c r="F31" s="34">
        <v>2.6</v>
      </c>
      <c r="G31" s="20">
        <f>E31*F31</f>
        <v>3.9000000000000004</v>
      </c>
      <c r="H31" s="34" t="s">
        <v>6</v>
      </c>
    </row>
    <row r="32" spans="1:8" ht="15.75">
      <c r="A32" s="76"/>
      <c r="B32" s="84"/>
      <c r="C32" s="14" t="s">
        <v>445</v>
      </c>
      <c r="D32" s="26">
        <v>1</v>
      </c>
      <c r="E32" s="34">
        <v>1.5</v>
      </c>
      <c r="F32" s="34">
        <v>2</v>
      </c>
      <c r="G32" s="20">
        <f>E32*F32</f>
        <v>3</v>
      </c>
      <c r="H32" s="74" t="s">
        <v>21</v>
      </c>
    </row>
    <row r="33" spans="1:8" ht="15.75">
      <c r="A33" s="76"/>
      <c r="B33" s="84"/>
      <c r="C33" s="14" t="s">
        <v>423</v>
      </c>
      <c r="D33" s="34">
        <v>1</v>
      </c>
      <c r="E33" s="34">
        <v>1.45</v>
      </c>
      <c r="F33" s="34">
        <v>2.6</v>
      </c>
      <c r="G33" s="20">
        <f>E33*F33</f>
        <v>3.77</v>
      </c>
      <c r="H33" s="74" t="s">
        <v>21</v>
      </c>
    </row>
    <row r="34" spans="1:8" ht="15.75">
      <c r="A34" s="76"/>
      <c r="B34" s="84"/>
      <c r="C34" s="14"/>
      <c r="D34" s="34"/>
      <c r="E34" s="34"/>
      <c r="F34" s="34"/>
      <c r="G34" s="20"/>
      <c r="H34" s="74"/>
    </row>
    <row r="35" spans="1:8" ht="15.75">
      <c r="A35" s="58" t="s">
        <v>18</v>
      </c>
      <c r="B35" s="82"/>
      <c r="C35" s="37" t="s">
        <v>640</v>
      </c>
      <c r="D35" s="58"/>
      <c r="E35" s="34"/>
      <c r="F35" s="34"/>
      <c r="G35" s="20"/>
      <c r="H35" s="34"/>
    </row>
    <row r="36" spans="1:8" ht="15.75">
      <c r="A36" s="58"/>
      <c r="B36" s="82"/>
      <c r="C36" s="14" t="s">
        <v>34</v>
      </c>
      <c r="D36" s="34">
        <v>1</v>
      </c>
      <c r="E36" s="34">
        <v>1.5</v>
      </c>
      <c r="F36" s="34">
        <v>0.6</v>
      </c>
      <c r="G36" s="20">
        <f>E36*F36</f>
        <v>0.8999999999999999</v>
      </c>
      <c r="H36" s="34" t="s">
        <v>21</v>
      </c>
    </row>
    <row r="37" spans="1:8" ht="15.75">
      <c r="A37" s="58"/>
      <c r="B37" s="82"/>
      <c r="C37" s="14" t="s">
        <v>34</v>
      </c>
      <c r="D37" s="34">
        <v>3</v>
      </c>
      <c r="E37" s="34">
        <v>1.5</v>
      </c>
      <c r="F37" s="34">
        <v>1.45</v>
      </c>
      <c r="G37" s="20">
        <f>E37*F37</f>
        <v>2.175</v>
      </c>
      <c r="H37" s="34" t="s">
        <v>21</v>
      </c>
    </row>
    <row r="38" spans="1:8" ht="15.75">
      <c r="A38" s="58"/>
      <c r="B38" s="82"/>
      <c r="C38" s="14" t="s">
        <v>147</v>
      </c>
      <c r="D38" s="34">
        <v>4</v>
      </c>
      <c r="E38" s="34">
        <v>0.35</v>
      </c>
      <c r="F38" s="34">
        <v>1.5</v>
      </c>
      <c r="G38" s="20">
        <f>F38*E38</f>
        <v>0.5249999999999999</v>
      </c>
      <c r="H38" s="34" t="s">
        <v>21</v>
      </c>
    </row>
    <row r="39" spans="1:8" ht="15.75">
      <c r="A39" s="58"/>
      <c r="B39" s="82"/>
      <c r="D39" s="34"/>
      <c r="E39" s="34"/>
      <c r="F39" s="34"/>
      <c r="G39" s="20"/>
      <c r="H39" s="34"/>
    </row>
    <row r="40" spans="1:8" ht="15.75">
      <c r="A40" s="58" t="s">
        <v>23</v>
      </c>
      <c r="B40" s="82"/>
      <c r="C40" s="37" t="s">
        <v>509</v>
      </c>
      <c r="D40" s="34"/>
      <c r="E40" s="34"/>
      <c r="F40" s="34"/>
      <c r="G40" s="20"/>
      <c r="H40" s="34"/>
    </row>
    <row r="41" spans="1:8" ht="15.75">
      <c r="A41" s="58"/>
      <c r="B41" s="82"/>
      <c r="C41" s="14" t="s">
        <v>148</v>
      </c>
      <c r="D41" s="101">
        <v>5</v>
      </c>
      <c r="E41" s="34">
        <v>0.6</v>
      </c>
      <c r="F41" s="34">
        <v>0.24</v>
      </c>
      <c r="G41" s="20">
        <f>E41*F41</f>
        <v>0.144</v>
      </c>
      <c r="H41" s="34" t="s">
        <v>21</v>
      </c>
    </row>
    <row r="42" spans="1:8" ht="15.75">
      <c r="A42" s="58"/>
      <c r="B42" s="82"/>
      <c r="C42" s="14"/>
      <c r="D42" s="34"/>
      <c r="E42" s="34"/>
      <c r="F42" s="34"/>
      <c r="G42" s="20"/>
      <c r="H42" s="34"/>
    </row>
    <row r="43" spans="1:8" ht="15.75">
      <c r="A43" s="58" t="s">
        <v>27</v>
      </c>
      <c r="B43" s="82"/>
      <c r="C43" s="37" t="s">
        <v>149</v>
      </c>
      <c r="D43" s="34"/>
      <c r="E43" s="34"/>
      <c r="F43" s="34"/>
      <c r="G43" s="20"/>
      <c r="H43" s="34"/>
    </row>
    <row r="44" spans="1:8" ht="15.75">
      <c r="A44" s="58"/>
      <c r="B44" s="82"/>
      <c r="C44" s="14" t="s">
        <v>56</v>
      </c>
      <c r="D44" s="34">
        <v>4</v>
      </c>
      <c r="E44" s="34">
        <v>2.2</v>
      </c>
      <c r="F44" s="34">
        <v>0.65</v>
      </c>
      <c r="G44" s="20">
        <f>F44*E44</f>
        <v>1.4300000000000002</v>
      </c>
      <c r="H44" s="34" t="s">
        <v>21</v>
      </c>
    </row>
    <row r="45" spans="1:8" ht="15.75">
      <c r="A45" s="58"/>
      <c r="B45" s="82"/>
      <c r="C45" s="14" t="s">
        <v>56</v>
      </c>
      <c r="D45" s="34">
        <v>4</v>
      </c>
      <c r="E45" s="34">
        <v>2.7</v>
      </c>
      <c r="F45" s="34">
        <v>1.2</v>
      </c>
      <c r="G45" s="20">
        <f>F45*E45</f>
        <v>3.24</v>
      </c>
      <c r="H45" s="34" t="s">
        <v>21</v>
      </c>
    </row>
    <row r="46" spans="1:8" ht="15.75">
      <c r="A46" s="58"/>
      <c r="B46" s="82"/>
      <c r="C46" s="14"/>
      <c r="D46" s="34"/>
      <c r="E46" s="34"/>
      <c r="F46" s="34"/>
      <c r="G46" s="20"/>
      <c r="H46" s="34"/>
    </row>
    <row r="47" spans="1:8" ht="15.75">
      <c r="A47" s="78" t="s">
        <v>62</v>
      </c>
      <c r="B47" s="84"/>
      <c r="C47" s="37" t="s">
        <v>510</v>
      </c>
      <c r="D47" s="26"/>
      <c r="E47" s="123"/>
      <c r="F47" s="123"/>
      <c r="G47" s="114"/>
      <c r="H47" s="114"/>
    </row>
    <row r="48" spans="1:8" ht="15.75">
      <c r="A48" s="76"/>
      <c r="B48" s="84"/>
      <c r="C48" s="14" t="s">
        <v>89</v>
      </c>
      <c r="D48" s="26">
        <v>16</v>
      </c>
      <c r="E48" s="34">
        <v>0.32</v>
      </c>
      <c r="F48" s="34">
        <v>0.24</v>
      </c>
      <c r="G48" s="20">
        <f>E48*F48</f>
        <v>0.0768</v>
      </c>
      <c r="H48" s="34" t="s">
        <v>21</v>
      </c>
    </row>
    <row r="49" spans="1:8" ht="15.75">
      <c r="A49" s="58"/>
      <c r="B49" s="82"/>
      <c r="C49" s="14"/>
      <c r="D49" s="21"/>
      <c r="E49" s="21"/>
      <c r="F49" s="21"/>
      <c r="G49" s="75"/>
      <c r="H49" s="34"/>
    </row>
    <row r="50" spans="1:8" ht="15.75">
      <c r="A50" s="58"/>
      <c r="C50" s="37"/>
      <c r="H50" s="87"/>
    </row>
    <row r="51" ht="15.75">
      <c r="H51" s="87"/>
    </row>
    <row r="52" spans="3:9" ht="15.75">
      <c r="C52" s="37"/>
      <c r="E52" s="21"/>
      <c r="F52" s="21"/>
      <c r="G52" s="21"/>
      <c r="H52" s="115"/>
      <c r="I52" s="21"/>
    </row>
    <row r="53" spans="3:9" ht="15.75">
      <c r="C53" s="58"/>
      <c r="D53" s="14"/>
      <c r="E53" s="21"/>
      <c r="F53" s="21"/>
      <c r="G53" s="21"/>
      <c r="H53" s="115"/>
      <c r="I53" s="2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106">
      <selection activeCell="I74" sqref="I74:I75"/>
    </sheetView>
  </sheetViews>
  <sheetFormatPr defaultColWidth="9.140625" defaultRowHeight="12.75"/>
  <cols>
    <col min="1" max="1" width="5.7109375" style="33" customWidth="1"/>
    <col min="2" max="2" width="10.140625" style="34" bestFit="1" customWidth="1"/>
    <col min="3" max="3" width="26.7109375" style="5" customWidth="1"/>
    <col min="4" max="4" width="7.28125" style="5" customWidth="1"/>
    <col min="5" max="5" width="8.28125" style="5" customWidth="1"/>
    <col min="6" max="6" width="8.00390625" style="5" customWidth="1"/>
    <col min="7" max="7" width="9.140625" style="5" customWidth="1"/>
    <col min="8" max="8" width="11.7109375" style="34" customWidth="1"/>
    <col min="9" max="11" width="9.140625" style="5" customWidth="1"/>
    <col min="12" max="12" width="23.8515625" style="5" customWidth="1"/>
    <col min="13" max="13" width="7.28125" style="5" customWidth="1"/>
    <col min="14" max="16384" width="9.140625" style="5" customWidth="1"/>
  </cols>
  <sheetData>
    <row r="1" ht="15.75">
      <c r="H1" s="34" t="s">
        <v>567</v>
      </c>
    </row>
    <row r="2" spans="1:8" ht="15.75">
      <c r="A2" s="32" t="s">
        <v>550</v>
      </c>
      <c r="B2" s="13"/>
      <c r="C2" s="44"/>
      <c r="D2" s="44"/>
      <c r="E2" s="18"/>
      <c r="F2" s="18"/>
      <c r="G2" s="45"/>
      <c r="H2" s="12"/>
    </row>
    <row r="3" spans="1:8" ht="15.75">
      <c r="A3" s="32"/>
      <c r="B3" s="13"/>
      <c r="C3" s="44"/>
      <c r="D3" s="44"/>
      <c r="E3" s="18"/>
      <c r="F3" s="18"/>
      <c r="G3" s="45"/>
      <c r="H3" s="12"/>
    </row>
    <row r="4" spans="1:8" ht="15.75">
      <c r="A4" s="81" t="s">
        <v>28</v>
      </c>
      <c r="B4" s="7" t="s">
        <v>119</v>
      </c>
      <c r="D4" s="18"/>
      <c r="E4" s="18"/>
      <c r="F4" s="18"/>
      <c r="G4" s="45"/>
      <c r="H4" s="12"/>
    </row>
    <row r="5" spans="1:8" ht="15.75">
      <c r="A5" s="81" t="s">
        <v>2</v>
      </c>
      <c r="B5" s="46" t="s">
        <v>29</v>
      </c>
      <c r="D5" s="47"/>
      <c r="E5" s="48"/>
      <c r="F5" s="48"/>
      <c r="G5" s="49"/>
      <c r="H5" s="13"/>
    </row>
    <row r="6" spans="1:8" ht="39.75" customHeight="1">
      <c r="A6" s="83"/>
      <c r="B6" s="65" t="s">
        <v>613</v>
      </c>
      <c r="C6" s="74"/>
      <c r="D6" s="110" t="s">
        <v>4</v>
      </c>
      <c r="E6" s="110" t="s">
        <v>120</v>
      </c>
      <c r="F6" s="110" t="s">
        <v>121</v>
      </c>
      <c r="G6" s="111" t="s">
        <v>122</v>
      </c>
      <c r="H6" s="116" t="s">
        <v>123</v>
      </c>
    </row>
    <row r="7" spans="1:8" ht="15.75">
      <c r="A7" s="81"/>
      <c r="B7" s="18"/>
      <c r="C7" s="37" t="s">
        <v>9</v>
      </c>
      <c r="D7" s="24"/>
      <c r="E7" s="18"/>
      <c r="F7" s="18"/>
      <c r="G7" s="45"/>
      <c r="H7" s="12"/>
    </row>
    <row r="8" spans="1:8" ht="15.75">
      <c r="A8" s="81"/>
      <c r="B8" s="18" t="s">
        <v>237</v>
      </c>
      <c r="C8" s="70" t="s">
        <v>238</v>
      </c>
      <c r="D8" s="34"/>
      <c r="E8" s="34"/>
      <c r="F8" s="34"/>
      <c r="G8" s="20">
        <v>14.8</v>
      </c>
      <c r="H8" s="74" t="s">
        <v>475</v>
      </c>
    </row>
    <row r="9" spans="1:8" ht="15.75">
      <c r="A9" s="81"/>
      <c r="B9" s="18" t="s">
        <v>239</v>
      </c>
      <c r="C9" s="70" t="s">
        <v>240</v>
      </c>
      <c r="D9" s="34"/>
      <c r="E9" s="34"/>
      <c r="F9" s="34"/>
      <c r="G9" s="20">
        <v>9.52</v>
      </c>
      <c r="H9" s="74" t="s">
        <v>475</v>
      </c>
    </row>
    <row r="10" spans="1:8" ht="15.75">
      <c r="A10" s="81"/>
      <c r="B10" s="18" t="s">
        <v>241</v>
      </c>
      <c r="C10" s="70" t="s">
        <v>242</v>
      </c>
      <c r="D10" s="34"/>
      <c r="E10" s="34"/>
      <c r="F10" s="34"/>
      <c r="G10" s="20">
        <v>4.28</v>
      </c>
      <c r="H10" s="74" t="s">
        <v>475</v>
      </c>
    </row>
    <row r="11" spans="1:8" ht="15.75">
      <c r="A11" s="81"/>
      <c r="B11" s="18" t="s">
        <v>231</v>
      </c>
      <c r="C11" s="70" t="s">
        <v>233</v>
      </c>
      <c r="D11" s="34"/>
      <c r="E11" s="34"/>
      <c r="F11" s="34"/>
      <c r="G11" s="20">
        <v>12.48</v>
      </c>
      <c r="H11" s="74" t="s">
        <v>475</v>
      </c>
    </row>
    <row r="12" spans="1:8" ht="15.75">
      <c r="A12" s="81"/>
      <c r="B12" s="18" t="s">
        <v>234</v>
      </c>
      <c r="C12" s="70" t="s">
        <v>243</v>
      </c>
      <c r="D12" s="34"/>
      <c r="E12" s="34"/>
      <c r="F12" s="34"/>
      <c r="G12" s="20">
        <v>3.16</v>
      </c>
      <c r="H12" s="74" t="s">
        <v>475</v>
      </c>
    </row>
    <row r="13" spans="1:8" ht="15.75">
      <c r="A13" s="81"/>
      <c r="B13" s="18"/>
      <c r="C13" s="37" t="s">
        <v>86</v>
      </c>
      <c r="D13" s="26"/>
      <c r="E13" s="12"/>
      <c r="F13" s="12"/>
      <c r="G13" s="53"/>
      <c r="H13" s="12"/>
    </row>
    <row r="14" spans="1:12" ht="15.75">
      <c r="A14" s="81"/>
      <c r="B14" s="18" t="s">
        <v>232</v>
      </c>
      <c r="C14" s="5" t="s">
        <v>233</v>
      </c>
      <c r="D14" s="26"/>
      <c r="E14" s="34"/>
      <c r="F14" s="34"/>
      <c r="G14" s="20">
        <v>15.65</v>
      </c>
      <c r="H14" s="34" t="s">
        <v>6</v>
      </c>
      <c r="L14" s="42"/>
    </row>
    <row r="15" spans="1:8" ht="15.75">
      <c r="A15" s="81"/>
      <c r="B15" s="18"/>
      <c r="C15" s="37" t="s">
        <v>130</v>
      </c>
      <c r="D15" s="26"/>
      <c r="E15" s="12"/>
      <c r="F15" s="12"/>
      <c r="G15" s="53"/>
      <c r="H15" s="12"/>
    </row>
    <row r="16" spans="1:12" ht="15.75">
      <c r="A16" s="81"/>
      <c r="B16" s="18" t="s">
        <v>252</v>
      </c>
      <c r="C16" s="5" t="s">
        <v>233</v>
      </c>
      <c r="D16" s="26"/>
      <c r="E16" s="34"/>
      <c r="F16" s="34"/>
      <c r="G16" s="20">
        <v>15.65</v>
      </c>
      <c r="H16" s="34" t="s">
        <v>6</v>
      </c>
      <c r="L16" s="42"/>
    </row>
    <row r="17" spans="1:8" ht="15.75">
      <c r="A17" s="81"/>
      <c r="B17" s="18"/>
      <c r="C17" s="37" t="s">
        <v>131</v>
      </c>
      <c r="D17" s="26"/>
      <c r="E17" s="12"/>
      <c r="F17" s="12"/>
      <c r="G17" s="53"/>
      <c r="H17" s="12"/>
    </row>
    <row r="18" spans="1:12" ht="15.75">
      <c r="A18" s="81"/>
      <c r="B18" s="18" t="s">
        <v>253</v>
      </c>
      <c r="C18" s="5" t="s">
        <v>233</v>
      </c>
      <c r="D18" s="26"/>
      <c r="E18" s="34"/>
      <c r="F18" s="34"/>
      <c r="G18" s="20">
        <v>15.65</v>
      </c>
      <c r="H18" s="34" t="s">
        <v>6</v>
      </c>
      <c r="L18" s="42"/>
    </row>
    <row r="19" spans="1:8" ht="15.75">
      <c r="A19" s="81"/>
      <c r="B19" s="18"/>
      <c r="C19" s="37" t="s">
        <v>132</v>
      </c>
      <c r="D19" s="26"/>
      <c r="E19" s="12"/>
      <c r="F19" s="12"/>
      <c r="G19" s="53"/>
      <c r="H19" s="12"/>
    </row>
    <row r="20" spans="1:12" ht="15.75">
      <c r="A20" s="81"/>
      <c r="B20" s="18" t="s">
        <v>254</v>
      </c>
      <c r="C20" s="5" t="s">
        <v>233</v>
      </c>
      <c r="D20" s="26"/>
      <c r="E20" s="34"/>
      <c r="F20" s="34"/>
      <c r="G20" s="20">
        <v>15.65</v>
      </c>
      <c r="H20" s="34" t="s">
        <v>6</v>
      </c>
      <c r="L20" s="42"/>
    </row>
    <row r="21" spans="1:8" ht="15.75">
      <c r="A21" s="81"/>
      <c r="B21" s="18"/>
      <c r="C21" s="37" t="s">
        <v>133</v>
      </c>
      <c r="D21" s="26"/>
      <c r="E21" s="12"/>
      <c r="F21" s="12"/>
      <c r="G21" s="53"/>
      <c r="H21" s="12"/>
    </row>
    <row r="22" spans="1:12" ht="15.75">
      <c r="A22" s="81"/>
      <c r="B22" s="18" t="s">
        <v>255</v>
      </c>
      <c r="C22" s="5" t="s">
        <v>233</v>
      </c>
      <c r="D22" s="26"/>
      <c r="E22" s="34"/>
      <c r="F22" s="34"/>
      <c r="G22" s="20">
        <v>15.65</v>
      </c>
      <c r="H22" s="34" t="s">
        <v>6</v>
      </c>
      <c r="L22" s="42"/>
    </row>
    <row r="23" spans="1:8" ht="15.75">
      <c r="A23" s="81"/>
      <c r="B23" s="18"/>
      <c r="C23" s="37" t="s">
        <v>245</v>
      </c>
      <c r="D23" s="26"/>
      <c r="E23" s="12"/>
      <c r="F23" s="12"/>
      <c r="G23" s="53"/>
      <c r="H23" s="12"/>
    </row>
    <row r="24" spans="1:12" ht="15.75">
      <c r="A24" s="81"/>
      <c r="B24" s="18" t="s">
        <v>256</v>
      </c>
      <c r="C24" s="5" t="s">
        <v>233</v>
      </c>
      <c r="D24" s="26"/>
      <c r="E24" s="34"/>
      <c r="F24" s="34"/>
      <c r="G24" s="20">
        <v>15.65</v>
      </c>
      <c r="H24" s="34" t="s">
        <v>6</v>
      </c>
      <c r="L24" s="42"/>
    </row>
    <row r="25" spans="1:8" ht="15.75">
      <c r="A25" s="81"/>
      <c r="B25" s="18"/>
      <c r="C25" s="37" t="s">
        <v>246</v>
      </c>
      <c r="D25" s="26"/>
      <c r="E25" s="12"/>
      <c r="F25" s="12"/>
      <c r="G25" s="53"/>
      <c r="H25" s="12"/>
    </row>
    <row r="26" spans="1:12" ht="15.75">
      <c r="A26" s="81"/>
      <c r="B26" s="18" t="s">
        <v>257</v>
      </c>
      <c r="C26" s="5" t="s">
        <v>233</v>
      </c>
      <c r="D26" s="26"/>
      <c r="E26" s="34"/>
      <c r="F26" s="34"/>
      <c r="G26" s="20">
        <v>15.65</v>
      </c>
      <c r="H26" s="34" t="s">
        <v>6</v>
      </c>
      <c r="L26" s="42"/>
    </row>
    <row r="27" spans="1:8" ht="15.75">
      <c r="A27" s="81"/>
      <c r="B27" s="18"/>
      <c r="C27" s="37" t="s">
        <v>247</v>
      </c>
      <c r="D27" s="26"/>
      <c r="E27" s="12"/>
      <c r="F27" s="12"/>
      <c r="G27" s="53"/>
      <c r="H27" s="12"/>
    </row>
    <row r="28" spans="1:12" ht="15.75">
      <c r="A28" s="81"/>
      <c r="B28" s="18" t="s">
        <v>258</v>
      </c>
      <c r="C28" s="5" t="s">
        <v>233</v>
      </c>
      <c r="D28" s="26"/>
      <c r="E28" s="34"/>
      <c r="F28" s="34"/>
      <c r="G28" s="20">
        <v>15.65</v>
      </c>
      <c r="H28" s="34" t="s">
        <v>6</v>
      </c>
      <c r="L28" s="42"/>
    </row>
    <row r="29" spans="1:8" ht="15.75">
      <c r="A29" s="81"/>
      <c r="B29" s="18"/>
      <c r="C29" s="37" t="s">
        <v>248</v>
      </c>
      <c r="D29" s="26"/>
      <c r="E29" s="12"/>
      <c r="F29" s="12"/>
      <c r="G29" s="53"/>
      <c r="H29" s="12"/>
    </row>
    <row r="30" spans="1:12" ht="15.75">
      <c r="A30" s="81"/>
      <c r="B30" s="18" t="s">
        <v>259</v>
      </c>
      <c r="C30" s="5" t="s">
        <v>233</v>
      </c>
      <c r="D30" s="26"/>
      <c r="E30" s="34"/>
      <c r="F30" s="34"/>
      <c r="G30" s="20">
        <v>15.65</v>
      </c>
      <c r="H30" s="34" t="s">
        <v>6</v>
      </c>
      <c r="L30" s="42"/>
    </row>
    <row r="31" spans="1:8" ht="15.75">
      <c r="A31" s="81"/>
      <c r="B31" s="18"/>
      <c r="C31" s="37" t="s">
        <v>249</v>
      </c>
      <c r="D31" s="26"/>
      <c r="E31" s="12"/>
      <c r="F31" s="12"/>
      <c r="G31" s="53"/>
      <c r="H31" s="12"/>
    </row>
    <row r="32" spans="1:12" ht="15.75">
      <c r="A32" s="81"/>
      <c r="B32" s="18" t="s">
        <v>260</v>
      </c>
      <c r="C32" s="5" t="s">
        <v>233</v>
      </c>
      <c r="D32" s="26"/>
      <c r="E32" s="34"/>
      <c r="F32" s="34"/>
      <c r="G32" s="20">
        <v>15.65</v>
      </c>
      <c r="H32" s="34" t="s">
        <v>6</v>
      </c>
      <c r="L32" s="42"/>
    </row>
    <row r="33" spans="1:8" ht="15.75">
      <c r="A33" s="81"/>
      <c r="B33" s="18"/>
      <c r="C33" s="37" t="s">
        <v>250</v>
      </c>
      <c r="D33" s="26"/>
      <c r="E33" s="12"/>
      <c r="F33" s="12"/>
      <c r="G33" s="53"/>
      <c r="H33" s="12"/>
    </row>
    <row r="34" spans="1:12" ht="15.75">
      <c r="A34" s="81"/>
      <c r="B34" s="18" t="s">
        <v>261</v>
      </c>
      <c r="C34" s="5" t="s">
        <v>233</v>
      </c>
      <c r="D34" s="26"/>
      <c r="E34" s="34"/>
      <c r="F34" s="34"/>
      <c r="G34" s="20">
        <v>15.65</v>
      </c>
      <c r="H34" s="34" t="s">
        <v>6</v>
      </c>
      <c r="L34" s="42"/>
    </row>
    <row r="35" spans="1:8" ht="15.75">
      <c r="A35" s="81"/>
      <c r="B35" s="18"/>
      <c r="C35" s="37" t="s">
        <v>251</v>
      </c>
      <c r="D35" s="26"/>
      <c r="E35" s="12"/>
      <c r="F35" s="12"/>
      <c r="G35" s="53"/>
      <c r="H35" s="12"/>
    </row>
    <row r="36" spans="1:12" ht="15.75">
      <c r="A36" s="81"/>
      <c r="B36" s="18" t="s">
        <v>262</v>
      </c>
      <c r="C36" s="5" t="s">
        <v>233</v>
      </c>
      <c r="D36" s="26"/>
      <c r="E36" s="34"/>
      <c r="F36" s="34"/>
      <c r="G36" s="20">
        <v>15.65</v>
      </c>
      <c r="H36" s="34" t="s">
        <v>6</v>
      </c>
      <c r="L36" s="42"/>
    </row>
    <row r="37" spans="1:8" ht="15.75">
      <c r="A37" s="81"/>
      <c r="B37" s="18"/>
      <c r="C37" s="71" t="s">
        <v>286</v>
      </c>
      <c r="D37" s="34"/>
      <c r="E37" s="34"/>
      <c r="F37" s="34"/>
      <c r="G37" s="20"/>
      <c r="H37" s="74"/>
    </row>
    <row r="38" spans="1:12" ht="15.75">
      <c r="A38" s="81"/>
      <c r="B38" s="18" t="s">
        <v>285</v>
      </c>
      <c r="C38" s="5" t="s">
        <v>233</v>
      </c>
      <c r="D38" s="26"/>
      <c r="E38" s="34"/>
      <c r="F38" s="34"/>
      <c r="G38" s="20">
        <v>15.65</v>
      </c>
      <c r="H38" s="34" t="s">
        <v>26</v>
      </c>
      <c r="L38" s="42"/>
    </row>
    <row r="39" spans="1:8" ht="15.75">
      <c r="A39" s="81"/>
      <c r="B39" s="18" t="s">
        <v>287</v>
      </c>
      <c r="C39" s="70" t="s">
        <v>288</v>
      </c>
      <c r="D39" s="34"/>
      <c r="E39" s="34"/>
      <c r="F39" s="34"/>
      <c r="G39" s="20">
        <v>9.62</v>
      </c>
      <c r="H39" s="34" t="s">
        <v>26</v>
      </c>
    </row>
    <row r="40" spans="1:8" ht="15.75">
      <c r="A40" s="81"/>
      <c r="B40" s="18" t="s">
        <v>289</v>
      </c>
      <c r="C40" s="70" t="s">
        <v>240</v>
      </c>
      <c r="D40" s="34"/>
      <c r="E40" s="34"/>
      <c r="F40" s="34"/>
      <c r="G40" s="20">
        <v>4.94</v>
      </c>
      <c r="H40" s="34" t="s">
        <v>26</v>
      </c>
    </row>
    <row r="41" spans="1:8" ht="15.75">
      <c r="A41" s="81"/>
      <c r="B41" s="18" t="s">
        <v>290</v>
      </c>
      <c r="C41" s="70" t="s">
        <v>291</v>
      </c>
      <c r="D41" s="34"/>
      <c r="E41" s="34"/>
      <c r="F41" s="34"/>
      <c r="G41" s="20">
        <v>4.28</v>
      </c>
      <c r="H41" s="34" t="s">
        <v>26</v>
      </c>
    </row>
    <row r="42" spans="1:8" ht="15.75">
      <c r="A42" s="81"/>
      <c r="B42" s="18"/>
      <c r="C42" s="70"/>
      <c r="D42" s="34"/>
      <c r="E42" s="34"/>
      <c r="F42" s="34"/>
      <c r="G42" s="20"/>
      <c r="H42" s="117"/>
    </row>
    <row r="43" spans="1:8" ht="15.75">
      <c r="A43" s="81"/>
      <c r="C43" s="7" t="s">
        <v>528</v>
      </c>
      <c r="D43" s="26"/>
      <c r="E43" s="12"/>
      <c r="F43" s="12"/>
      <c r="G43" s="53"/>
      <c r="H43" s="12"/>
    </row>
    <row r="44" spans="1:8" ht="15.75">
      <c r="A44" s="81"/>
      <c r="B44" s="21" t="s">
        <v>301</v>
      </c>
      <c r="C44" s="42" t="s">
        <v>302</v>
      </c>
      <c r="D44" s="34"/>
      <c r="E44" s="34"/>
      <c r="F44" s="12"/>
      <c r="G44" s="34">
        <v>14.47</v>
      </c>
      <c r="H44" s="12" t="s">
        <v>6</v>
      </c>
    </row>
    <row r="45" spans="1:8" ht="15.75">
      <c r="A45" s="81"/>
      <c r="B45" s="21" t="s">
        <v>235</v>
      </c>
      <c r="C45" s="42" t="s">
        <v>303</v>
      </c>
      <c r="D45" s="34"/>
      <c r="E45" s="34"/>
      <c r="F45" s="12"/>
      <c r="G45" s="34">
        <v>14.74</v>
      </c>
      <c r="H45" s="12" t="s">
        <v>6</v>
      </c>
    </row>
    <row r="46" spans="1:8" ht="15.75">
      <c r="A46" s="81"/>
      <c r="B46" s="21" t="s">
        <v>236</v>
      </c>
      <c r="C46" s="42" t="s">
        <v>244</v>
      </c>
      <c r="D46" s="34"/>
      <c r="E46" s="34"/>
      <c r="F46" s="12"/>
      <c r="G46" s="34">
        <v>14.74</v>
      </c>
      <c r="H46" s="12" t="s">
        <v>6</v>
      </c>
    </row>
    <row r="47" spans="1:8" ht="15.75">
      <c r="A47" s="81"/>
      <c r="B47" s="21" t="s">
        <v>263</v>
      </c>
      <c r="C47" s="42" t="s">
        <v>274</v>
      </c>
      <c r="D47" s="34"/>
      <c r="E47" s="34"/>
      <c r="F47" s="12"/>
      <c r="G47" s="34">
        <v>14.75</v>
      </c>
      <c r="H47" s="12" t="s">
        <v>6</v>
      </c>
    </row>
    <row r="48" spans="1:8" ht="15.75">
      <c r="A48" s="81"/>
      <c r="B48" s="21" t="s">
        <v>264</v>
      </c>
      <c r="C48" s="42" t="s">
        <v>275</v>
      </c>
      <c r="D48" s="34"/>
      <c r="E48" s="34"/>
      <c r="F48" s="12"/>
      <c r="G48" s="34">
        <v>14.75</v>
      </c>
      <c r="H48" s="12" t="s">
        <v>6</v>
      </c>
    </row>
    <row r="49" spans="1:8" ht="15.75">
      <c r="A49" s="81"/>
      <c r="B49" s="21" t="s">
        <v>265</v>
      </c>
      <c r="C49" s="42" t="s">
        <v>276</v>
      </c>
      <c r="D49" s="34"/>
      <c r="E49" s="34"/>
      <c r="F49" s="12"/>
      <c r="G49" s="34">
        <v>14.75</v>
      </c>
      <c r="H49" s="12" t="s">
        <v>6</v>
      </c>
    </row>
    <row r="50" spans="1:8" ht="15.75">
      <c r="A50" s="81"/>
      <c r="B50" s="21" t="s">
        <v>266</v>
      </c>
      <c r="C50" s="42" t="s">
        <v>277</v>
      </c>
      <c r="D50" s="34"/>
      <c r="E50" s="34"/>
      <c r="F50" s="12"/>
      <c r="G50" s="34">
        <v>14.75</v>
      </c>
      <c r="H50" s="12" t="s">
        <v>6</v>
      </c>
    </row>
    <row r="51" spans="1:8" ht="15.75">
      <c r="A51" s="81"/>
      <c r="B51" s="21" t="s">
        <v>267</v>
      </c>
      <c r="C51" s="42" t="s">
        <v>278</v>
      </c>
      <c r="D51" s="34"/>
      <c r="E51" s="34"/>
      <c r="F51" s="12"/>
      <c r="G51" s="34">
        <v>14.75</v>
      </c>
      <c r="H51" s="12" t="s">
        <v>6</v>
      </c>
    </row>
    <row r="52" spans="1:8" ht="15.75">
      <c r="A52" s="81"/>
      <c r="B52" s="21" t="s">
        <v>268</v>
      </c>
      <c r="C52" s="42" t="s">
        <v>279</v>
      </c>
      <c r="D52" s="34"/>
      <c r="E52" s="34"/>
      <c r="F52" s="12"/>
      <c r="G52" s="34">
        <v>14.75</v>
      </c>
      <c r="H52" s="12" t="s">
        <v>6</v>
      </c>
    </row>
    <row r="53" spans="1:8" ht="15.75">
      <c r="A53" s="81"/>
      <c r="B53" s="21" t="s">
        <v>269</v>
      </c>
      <c r="C53" s="42" t="s">
        <v>280</v>
      </c>
      <c r="D53" s="34"/>
      <c r="E53" s="34"/>
      <c r="F53" s="12"/>
      <c r="G53" s="34">
        <v>14.75</v>
      </c>
      <c r="H53" s="12" t="s">
        <v>6</v>
      </c>
    </row>
    <row r="54" spans="1:8" ht="15.75">
      <c r="A54" s="81"/>
      <c r="B54" s="21" t="s">
        <v>270</v>
      </c>
      <c r="C54" s="42" t="s">
        <v>281</v>
      </c>
      <c r="D54" s="34"/>
      <c r="E54" s="34"/>
      <c r="F54" s="12"/>
      <c r="G54" s="34">
        <v>14.75</v>
      </c>
      <c r="H54" s="12" t="s">
        <v>6</v>
      </c>
    </row>
    <row r="55" spans="1:8" ht="15.75">
      <c r="A55" s="81"/>
      <c r="B55" s="21" t="s">
        <v>271</v>
      </c>
      <c r="C55" s="42" t="s">
        <v>282</v>
      </c>
      <c r="D55" s="34"/>
      <c r="E55" s="34"/>
      <c r="F55" s="12"/>
      <c r="G55" s="34">
        <v>14.75</v>
      </c>
      <c r="H55" s="12" t="s">
        <v>6</v>
      </c>
    </row>
    <row r="56" spans="1:8" ht="15.75">
      <c r="A56" s="81"/>
      <c r="B56" s="21" t="s">
        <v>272</v>
      </c>
      <c r="C56" s="42" t="s">
        <v>283</v>
      </c>
      <c r="D56" s="34"/>
      <c r="E56" s="34"/>
      <c r="F56" s="12"/>
      <c r="G56" s="34">
        <v>14.75</v>
      </c>
      <c r="H56" s="12" t="s">
        <v>6</v>
      </c>
    </row>
    <row r="57" spans="1:8" ht="15.75">
      <c r="A57" s="81"/>
      <c r="B57" s="21" t="s">
        <v>273</v>
      </c>
      <c r="C57" s="42" t="s">
        <v>284</v>
      </c>
      <c r="D57" s="34"/>
      <c r="E57" s="34"/>
      <c r="F57" s="12"/>
      <c r="G57" s="34">
        <v>14.75</v>
      </c>
      <c r="H57" s="12" t="s">
        <v>6</v>
      </c>
    </row>
    <row r="58" spans="1:8" ht="15.75">
      <c r="A58" s="81"/>
      <c r="B58" s="21" t="s">
        <v>292</v>
      </c>
      <c r="C58" s="42" t="s">
        <v>294</v>
      </c>
      <c r="D58" s="34"/>
      <c r="E58" s="34"/>
      <c r="F58" s="12"/>
      <c r="G58" s="34">
        <v>14.75</v>
      </c>
      <c r="H58" s="12" t="s">
        <v>6</v>
      </c>
    </row>
    <row r="59" spans="1:8" ht="15.75">
      <c r="A59" s="81"/>
      <c r="B59" s="21" t="s">
        <v>293</v>
      </c>
      <c r="C59" s="42" t="s">
        <v>295</v>
      </c>
      <c r="D59" s="34"/>
      <c r="E59" s="34"/>
      <c r="F59" s="12"/>
      <c r="G59" s="34">
        <v>14.75</v>
      </c>
      <c r="H59" s="12" t="s">
        <v>26</v>
      </c>
    </row>
    <row r="60" spans="1:8" ht="15.75">
      <c r="A60" s="81"/>
      <c r="B60" s="21"/>
      <c r="D60" s="34"/>
      <c r="E60" s="34"/>
      <c r="F60" s="12"/>
      <c r="G60" s="53"/>
      <c r="H60" s="12"/>
    </row>
    <row r="61" spans="1:8" ht="15.75">
      <c r="A61" s="81" t="s">
        <v>13</v>
      </c>
      <c r="C61" s="37" t="s">
        <v>134</v>
      </c>
      <c r="D61" s="26"/>
      <c r="E61" s="12"/>
      <c r="F61" s="12"/>
      <c r="G61" s="53"/>
      <c r="H61" s="12"/>
    </row>
    <row r="62" spans="1:8" ht="15.75">
      <c r="A62" s="81"/>
      <c r="B62" s="13"/>
      <c r="C62" s="37" t="s">
        <v>31</v>
      </c>
      <c r="D62" s="26">
        <v>2</v>
      </c>
      <c r="E62" s="12"/>
      <c r="F62" s="12"/>
      <c r="G62" s="53"/>
      <c r="H62" s="12"/>
    </row>
    <row r="63" spans="1:8" ht="15.75">
      <c r="A63" s="81"/>
      <c r="B63" s="13"/>
      <c r="C63" s="70" t="s">
        <v>529</v>
      </c>
      <c r="D63" s="26">
        <v>1</v>
      </c>
      <c r="E63" s="34">
        <v>2.1</v>
      </c>
      <c r="F63" s="34">
        <v>1</v>
      </c>
      <c r="G63" s="20">
        <f>E63*F63</f>
        <v>2.1</v>
      </c>
      <c r="H63" s="34" t="s">
        <v>475</v>
      </c>
    </row>
    <row r="64" spans="1:8" ht="15.75">
      <c r="A64" s="81"/>
      <c r="B64" s="13"/>
      <c r="C64" s="113" t="s">
        <v>507</v>
      </c>
      <c r="D64" s="26">
        <v>1</v>
      </c>
      <c r="E64" s="34">
        <v>2.1</v>
      </c>
      <c r="F64" s="34">
        <v>1.2</v>
      </c>
      <c r="G64" s="20">
        <f>F64*E64</f>
        <v>2.52</v>
      </c>
      <c r="H64" s="34" t="s">
        <v>475</v>
      </c>
    </row>
    <row r="65" spans="1:8" ht="15.75">
      <c r="A65" s="81"/>
      <c r="B65" s="13"/>
      <c r="C65" s="70" t="s">
        <v>504</v>
      </c>
      <c r="D65" s="34">
        <v>2</v>
      </c>
      <c r="E65" s="34">
        <v>2.1</v>
      </c>
      <c r="F65" s="34">
        <v>2.1</v>
      </c>
      <c r="G65" s="20">
        <f>E65*F65</f>
        <v>4.41</v>
      </c>
      <c r="H65" s="34" t="s">
        <v>475</v>
      </c>
    </row>
    <row r="66" spans="1:8" ht="15.75">
      <c r="A66" s="81"/>
      <c r="B66" s="13"/>
      <c r="C66" s="70" t="s">
        <v>505</v>
      </c>
      <c r="D66" s="26">
        <v>1</v>
      </c>
      <c r="E66" s="34">
        <v>2.1</v>
      </c>
      <c r="F66" s="34">
        <v>1.02</v>
      </c>
      <c r="G66" s="20">
        <f>E66*F66</f>
        <v>2.1420000000000003</v>
      </c>
      <c r="H66" s="34" t="s">
        <v>475</v>
      </c>
    </row>
    <row r="67" spans="1:8" ht="15.75">
      <c r="A67" s="81"/>
      <c r="B67" s="13"/>
      <c r="C67" s="5" t="s">
        <v>548</v>
      </c>
      <c r="D67" s="26">
        <v>14</v>
      </c>
      <c r="E67" s="34">
        <v>2.01</v>
      </c>
      <c r="F67" s="34">
        <v>1.3</v>
      </c>
      <c r="G67" s="20">
        <f>E67*F67</f>
        <v>2.613</v>
      </c>
      <c r="H67" s="34" t="s">
        <v>475</v>
      </c>
    </row>
    <row r="68" spans="1:7" ht="15.75">
      <c r="A68" s="81"/>
      <c r="B68" s="13"/>
      <c r="C68" s="70"/>
      <c r="D68" s="26"/>
      <c r="E68" s="34"/>
      <c r="F68" s="34"/>
      <c r="G68" s="20"/>
    </row>
    <row r="69" spans="1:7" ht="15.75">
      <c r="A69" s="84" t="s">
        <v>17</v>
      </c>
      <c r="C69" s="37" t="s">
        <v>117</v>
      </c>
      <c r="D69" s="26"/>
      <c r="E69" s="34"/>
      <c r="F69" s="34"/>
      <c r="G69" s="20"/>
    </row>
    <row r="70" spans="1:8" ht="15.75">
      <c r="A70" s="84"/>
      <c r="B70" s="76"/>
      <c r="C70" s="14" t="s">
        <v>82</v>
      </c>
      <c r="D70" s="26">
        <v>2</v>
      </c>
      <c r="E70" s="34">
        <v>2.4</v>
      </c>
      <c r="F70" s="34">
        <v>1.04</v>
      </c>
      <c r="G70" s="20">
        <f>E70*F70*2</f>
        <v>4.992</v>
      </c>
      <c r="H70" s="34" t="s">
        <v>475</v>
      </c>
    </row>
    <row r="71" spans="1:8" ht="15.75">
      <c r="A71" s="82"/>
      <c r="B71" s="58"/>
      <c r="C71" s="14" t="s">
        <v>457</v>
      </c>
      <c r="D71" s="34">
        <v>16</v>
      </c>
      <c r="E71" s="34">
        <v>2</v>
      </c>
      <c r="F71" s="34">
        <v>0.9</v>
      </c>
      <c r="G71" s="20">
        <f>E71*F71*2</f>
        <v>3.6</v>
      </c>
      <c r="H71" s="34" t="s">
        <v>26</v>
      </c>
    </row>
    <row r="72" spans="1:8" ht="15.75">
      <c r="A72" s="82"/>
      <c r="B72" s="58"/>
      <c r="C72" s="14" t="s">
        <v>304</v>
      </c>
      <c r="D72" s="34">
        <v>14</v>
      </c>
      <c r="E72" s="34">
        <v>2</v>
      </c>
      <c r="F72" s="34">
        <v>0.9</v>
      </c>
      <c r="G72" s="20">
        <f>E72*F72*2</f>
        <v>3.6</v>
      </c>
      <c r="H72" s="34" t="s">
        <v>26</v>
      </c>
    </row>
    <row r="73" spans="1:7" ht="15.75">
      <c r="A73" s="82"/>
      <c r="B73" s="58"/>
      <c r="C73" s="14"/>
      <c r="D73" s="34"/>
      <c r="E73" s="34"/>
      <c r="F73" s="34"/>
      <c r="G73" s="20"/>
    </row>
    <row r="74" spans="1:7" ht="15.75">
      <c r="A74" s="82" t="s">
        <v>18</v>
      </c>
      <c r="C74" s="37" t="s">
        <v>637</v>
      </c>
      <c r="D74" s="58"/>
      <c r="E74" s="34"/>
      <c r="F74" s="34"/>
      <c r="G74" s="20"/>
    </row>
    <row r="75" spans="1:8" ht="15.75">
      <c r="A75" s="82"/>
      <c r="B75" s="58"/>
      <c r="C75" s="14" t="s">
        <v>543</v>
      </c>
      <c r="D75" s="34">
        <v>24</v>
      </c>
      <c r="E75" s="34">
        <v>2.3</v>
      </c>
      <c r="F75" s="34">
        <v>1.2</v>
      </c>
      <c r="G75" s="20">
        <f>E75*F75*2</f>
        <v>5.52</v>
      </c>
      <c r="H75" s="34" t="s">
        <v>26</v>
      </c>
    </row>
    <row r="76" spans="1:8" ht="15.75">
      <c r="A76" s="82"/>
      <c r="B76" s="58"/>
      <c r="C76" s="14" t="s">
        <v>544</v>
      </c>
      <c r="D76" s="34">
        <v>14</v>
      </c>
      <c r="E76" s="34">
        <v>1</v>
      </c>
      <c r="F76" s="34">
        <v>0.6</v>
      </c>
      <c r="G76" s="20">
        <f>E76*F76*2</f>
        <v>1.2</v>
      </c>
      <c r="H76" s="34" t="s">
        <v>26</v>
      </c>
    </row>
    <row r="77" spans="1:7" ht="15.75">
      <c r="A77" s="82"/>
      <c r="B77" s="58"/>
      <c r="D77" s="34"/>
      <c r="E77" s="34"/>
      <c r="F77" s="34"/>
      <c r="G77" s="20"/>
    </row>
    <row r="78" spans="1:7" ht="15.75">
      <c r="A78" s="82" t="s">
        <v>23</v>
      </c>
      <c r="C78" s="37" t="s">
        <v>509</v>
      </c>
      <c r="D78" s="34"/>
      <c r="E78" s="34"/>
      <c r="F78" s="34"/>
      <c r="G78" s="20"/>
    </row>
    <row r="79" spans="1:8" ht="15.75">
      <c r="A79" s="82"/>
      <c r="B79" s="58"/>
      <c r="C79" s="14" t="s">
        <v>54</v>
      </c>
      <c r="D79" s="34">
        <v>14</v>
      </c>
      <c r="E79" s="34">
        <v>0.65</v>
      </c>
      <c r="F79" s="34">
        <v>0.65</v>
      </c>
      <c r="G79" s="20">
        <f>E79*F79</f>
        <v>0.42250000000000004</v>
      </c>
      <c r="H79" s="34" t="s">
        <v>26</v>
      </c>
    </row>
    <row r="80" spans="1:7" ht="15.75">
      <c r="A80" s="82"/>
      <c r="B80" s="58"/>
      <c r="C80" s="14"/>
      <c r="D80" s="34"/>
      <c r="E80" s="34"/>
      <c r="F80" s="34"/>
      <c r="G80" s="20"/>
    </row>
    <row r="81" spans="1:7" ht="15.75">
      <c r="A81" s="82" t="s">
        <v>27</v>
      </c>
      <c r="C81" s="37" t="s">
        <v>149</v>
      </c>
      <c r="D81" s="34"/>
      <c r="E81" s="34"/>
      <c r="F81" s="34"/>
      <c r="G81" s="20"/>
    </row>
    <row r="82" spans="1:8" ht="15.75">
      <c r="A82" s="82"/>
      <c r="B82" s="58"/>
      <c r="C82" s="14" t="s">
        <v>56</v>
      </c>
      <c r="D82" s="34">
        <v>2</v>
      </c>
      <c r="E82" s="34">
        <v>2.2</v>
      </c>
      <c r="F82" s="34">
        <v>0.6</v>
      </c>
      <c r="G82" s="20">
        <f>F82*E82</f>
        <v>1.32</v>
      </c>
      <c r="H82" s="34" t="s">
        <v>26</v>
      </c>
    </row>
    <row r="83" spans="1:7" ht="15.75">
      <c r="A83" s="82"/>
      <c r="B83" s="58"/>
      <c r="C83" s="14"/>
      <c r="D83" s="34"/>
      <c r="E83" s="34"/>
      <c r="F83" s="34"/>
      <c r="G83" s="20"/>
    </row>
    <row r="84" spans="1:7" ht="15.75">
      <c r="A84" s="82" t="s">
        <v>57</v>
      </c>
      <c r="C84" s="37" t="s">
        <v>337</v>
      </c>
      <c r="D84" s="34"/>
      <c r="E84" s="34"/>
      <c r="F84" s="34"/>
      <c r="G84" s="20"/>
    </row>
    <row r="85" spans="1:8" ht="15.75">
      <c r="A85" s="82"/>
      <c r="B85" s="58"/>
      <c r="C85" s="14" t="s">
        <v>348</v>
      </c>
      <c r="D85" s="34">
        <v>9</v>
      </c>
      <c r="E85" s="34">
        <v>1.2</v>
      </c>
      <c r="F85" s="34">
        <v>0.6</v>
      </c>
      <c r="G85" s="20">
        <f>F85*E85</f>
        <v>0.72</v>
      </c>
      <c r="H85" s="34" t="s">
        <v>26</v>
      </c>
    </row>
    <row r="86" spans="1:7" ht="15.75">
      <c r="A86" s="82"/>
      <c r="B86" s="58"/>
      <c r="C86" s="14"/>
      <c r="D86" s="34"/>
      <c r="E86" s="34"/>
      <c r="F86" s="34"/>
      <c r="G86" s="20"/>
    </row>
    <row r="87" spans="1:8" ht="15.75">
      <c r="A87" s="84" t="s">
        <v>62</v>
      </c>
      <c r="C87" s="37" t="s">
        <v>510</v>
      </c>
      <c r="D87" s="26"/>
      <c r="E87" s="123"/>
      <c r="F87" s="123"/>
      <c r="G87" s="114"/>
      <c r="H87" s="114"/>
    </row>
    <row r="88" spans="1:8" ht="15.75">
      <c r="A88" s="84"/>
      <c r="B88" s="76"/>
      <c r="C88" s="14" t="s">
        <v>89</v>
      </c>
      <c r="D88" s="26">
        <v>66</v>
      </c>
      <c r="E88" s="34">
        <v>0.4</v>
      </c>
      <c r="F88" s="34">
        <v>0.2</v>
      </c>
      <c r="G88" s="20">
        <f>E88*F88*2</f>
        <v>0.16000000000000003</v>
      </c>
      <c r="H88" s="34" t="s">
        <v>6</v>
      </c>
    </row>
    <row r="89" spans="4:7" ht="15.75">
      <c r="D89" s="34"/>
      <c r="E89" s="34"/>
      <c r="F89" s="34"/>
      <c r="G89" s="34"/>
    </row>
    <row r="90" spans="1:7" ht="15.75">
      <c r="A90" s="81" t="s">
        <v>590</v>
      </c>
      <c r="B90" s="21"/>
      <c r="C90" s="6" t="s">
        <v>306</v>
      </c>
      <c r="D90" s="34"/>
      <c r="E90" s="34"/>
      <c r="F90" s="34"/>
      <c r="G90" s="34"/>
    </row>
    <row r="91" spans="2:8" ht="15.75">
      <c r="B91" s="44"/>
      <c r="C91" s="37" t="s">
        <v>3</v>
      </c>
      <c r="D91" s="26"/>
      <c r="E91" s="12"/>
      <c r="F91" s="12"/>
      <c r="G91" s="53"/>
      <c r="H91" s="12"/>
    </row>
    <row r="92" spans="2:8" ht="15.75">
      <c r="B92" s="18" t="s">
        <v>308</v>
      </c>
      <c r="C92" s="14" t="s">
        <v>5</v>
      </c>
      <c r="D92" s="34"/>
      <c r="E92" s="12"/>
      <c r="F92" s="12"/>
      <c r="G92" s="26">
        <v>20.99</v>
      </c>
      <c r="H92" s="12" t="s">
        <v>26</v>
      </c>
    </row>
    <row r="93" spans="2:8" ht="15.75">
      <c r="B93" s="18" t="s">
        <v>307</v>
      </c>
      <c r="C93" s="14" t="s">
        <v>314</v>
      </c>
      <c r="D93" s="34"/>
      <c r="E93" s="12"/>
      <c r="F93" s="12"/>
      <c r="G93" s="26">
        <v>3.14</v>
      </c>
      <c r="H93" s="12" t="s">
        <v>26</v>
      </c>
    </row>
    <row r="94" spans="2:8" ht="15.75">
      <c r="B94" s="18" t="s">
        <v>312</v>
      </c>
      <c r="C94" s="14" t="s">
        <v>5</v>
      </c>
      <c r="D94" s="34"/>
      <c r="E94" s="12"/>
      <c r="F94" s="12"/>
      <c r="G94" s="26">
        <v>9.88</v>
      </c>
      <c r="H94" s="12" t="s">
        <v>26</v>
      </c>
    </row>
    <row r="95" spans="2:8" ht="15.75">
      <c r="B95" s="18" t="s">
        <v>313</v>
      </c>
      <c r="C95" s="14" t="s">
        <v>314</v>
      </c>
      <c r="D95" s="34"/>
      <c r="E95" s="12"/>
      <c r="F95" s="12"/>
      <c r="G95" s="26">
        <f>9.43/2</f>
        <v>4.715</v>
      </c>
      <c r="H95" s="12" t="s">
        <v>26</v>
      </c>
    </row>
    <row r="96" spans="2:8" ht="15.75">
      <c r="B96" s="18" t="s">
        <v>311</v>
      </c>
      <c r="C96" s="14" t="s">
        <v>314</v>
      </c>
      <c r="D96" s="34"/>
      <c r="E96" s="12"/>
      <c r="F96" s="12"/>
      <c r="G96" s="26">
        <f>9.5/2</f>
        <v>4.75</v>
      </c>
      <c r="H96" s="12" t="s">
        <v>26</v>
      </c>
    </row>
    <row r="97" spans="2:8" ht="15.75">
      <c r="B97" s="18" t="s">
        <v>315</v>
      </c>
      <c r="C97" s="14" t="s">
        <v>316</v>
      </c>
      <c r="D97" s="34"/>
      <c r="E97" s="12"/>
      <c r="F97" s="12"/>
      <c r="G97" s="26">
        <v>18.11</v>
      </c>
      <c r="H97" s="12" t="s">
        <v>26</v>
      </c>
    </row>
    <row r="98" spans="2:8" ht="15.75">
      <c r="B98" s="18" t="s">
        <v>317</v>
      </c>
      <c r="C98" s="14" t="s">
        <v>318</v>
      </c>
      <c r="D98" s="34"/>
      <c r="E98" s="12"/>
      <c r="F98" s="12"/>
      <c r="G98" s="26">
        <v>22.02</v>
      </c>
      <c r="H98" s="12" t="s">
        <v>26</v>
      </c>
    </row>
    <row r="99" spans="2:8" ht="15.75">
      <c r="B99" s="18" t="s">
        <v>309</v>
      </c>
      <c r="C99" s="14" t="s">
        <v>310</v>
      </c>
      <c r="D99" s="34"/>
      <c r="E99" s="12"/>
      <c r="F99" s="12"/>
      <c r="G99" s="26">
        <v>11.65</v>
      </c>
      <c r="H99" s="12" t="s">
        <v>26</v>
      </c>
    </row>
    <row r="100" spans="2:8" ht="15.75">
      <c r="B100" s="18" t="s">
        <v>319</v>
      </c>
      <c r="C100" s="14" t="s">
        <v>314</v>
      </c>
      <c r="D100" s="34"/>
      <c r="E100" s="12"/>
      <c r="F100" s="12"/>
      <c r="G100" s="26">
        <f>9.6/2</f>
        <v>4.8</v>
      </c>
      <c r="H100" s="12" t="s">
        <v>26</v>
      </c>
    </row>
    <row r="101" spans="2:8" ht="15.75">
      <c r="B101" s="18" t="s">
        <v>320</v>
      </c>
      <c r="C101" s="14" t="s">
        <v>314</v>
      </c>
      <c r="D101" s="34"/>
      <c r="E101" s="12"/>
      <c r="F101" s="12"/>
      <c r="G101" s="26">
        <v>11.65</v>
      </c>
      <c r="H101" s="12" t="s">
        <v>26</v>
      </c>
    </row>
    <row r="102" spans="2:8" ht="15.75">
      <c r="B102" s="18" t="s">
        <v>321</v>
      </c>
      <c r="C102" s="14" t="s">
        <v>310</v>
      </c>
      <c r="D102" s="34"/>
      <c r="E102" s="12"/>
      <c r="F102" s="12"/>
      <c r="G102" s="26">
        <v>22.02</v>
      </c>
      <c r="H102" s="12" t="s">
        <v>26</v>
      </c>
    </row>
    <row r="103" spans="2:8" ht="15.75">
      <c r="B103" s="18" t="s">
        <v>322</v>
      </c>
      <c r="C103" s="14" t="s">
        <v>314</v>
      </c>
      <c r="D103" s="34"/>
      <c r="E103" s="12"/>
      <c r="F103" s="12"/>
      <c r="G103" s="26">
        <v>18.11</v>
      </c>
      <c r="H103" s="12" t="s">
        <v>26</v>
      </c>
    </row>
    <row r="104" spans="2:8" ht="15.75">
      <c r="B104" s="18" t="s">
        <v>323</v>
      </c>
      <c r="C104" s="14" t="s">
        <v>314</v>
      </c>
      <c r="D104" s="34"/>
      <c r="E104" s="12"/>
      <c r="F104" s="12"/>
      <c r="G104" s="26">
        <v>4.96</v>
      </c>
      <c r="H104" s="12" t="s">
        <v>26</v>
      </c>
    </row>
    <row r="105" spans="2:8" ht="15.75">
      <c r="B105" s="18" t="s">
        <v>324</v>
      </c>
      <c r="C105" s="14" t="s">
        <v>314</v>
      </c>
      <c r="D105" s="34"/>
      <c r="E105" s="12"/>
      <c r="F105" s="12"/>
      <c r="G105" s="26">
        <f>8.2/2</f>
        <v>4.1</v>
      </c>
      <c r="H105" s="12" t="s">
        <v>26</v>
      </c>
    </row>
    <row r="106" spans="2:8" ht="15.75">
      <c r="B106" s="18" t="s">
        <v>325</v>
      </c>
      <c r="C106" s="14" t="s">
        <v>314</v>
      </c>
      <c r="D106" s="34"/>
      <c r="E106" s="12"/>
      <c r="F106" s="12"/>
      <c r="G106" s="26">
        <f>9.53/2</f>
        <v>4.765</v>
      </c>
      <c r="H106" s="12" t="s">
        <v>26</v>
      </c>
    </row>
    <row r="107" spans="2:8" ht="15.75">
      <c r="B107" s="18" t="s">
        <v>326</v>
      </c>
      <c r="C107" s="14" t="s">
        <v>314</v>
      </c>
      <c r="D107" s="34"/>
      <c r="E107" s="12"/>
      <c r="F107" s="12"/>
      <c r="G107" s="26">
        <f>8.96/2</f>
        <v>4.48</v>
      </c>
      <c r="H107" s="12" t="s">
        <v>26</v>
      </c>
    </row>
    <row r="108" spans="2:8" ht="15.75">
      <c r="B108" s="18" t="s">
        <v>327</v>
      </c>
      <c r="C108" s="14" t="s">
        <v>314</v>
      </c>
      <c r="D108" s="34"/>
      <c r="E108" s="12"/>
      <c r="F108" s="12"/>
      <c r="G108" s="26">
        <f>18.11/2</f>
        <v>9.055</v>
      </c>
      <c r="H108" s="12" t="s">
        <v>26</v>
      </c>
    </row>
    <row r="109" spans="2:8" ht="15.75">
      <c r="B109" s="18" t="s">
        <v>328</v>
      </c>
      <c r="C109" s="14" t="s">
        <v>314</v>
      </c>
      <c r="D109" s="34"/>
      <c r="E109" s="12"/>
      <c r="F109" s="12"/>
      <c r="G109" s="26">
        <f>9.54/2</f>
        <v>4.77</v>
      </c>
      <c r="H109" s="12" t="s">
        <v>26</v>
      </c>
    </row>
    <row r="110" spans="2:8" ht="15.75">
      <c r="B110" s="18" t="s">
        <v>329</v>
      </c>
      <c r="C110" s="14" t="s">
        <v>314</v>
      </c>
      <c r="D110" s="34"/>
      <c r="E110" s="12"/>
      <c r="F110" s="12"/>
      <c r="G110" s="26">
        <v>2.61</v>
      </c>
      <c r="H110" s="12" t="s">
        <v>26</v>
      </c>
    </row>
    <row r="111" spans="2:8" ht="15.75">
      <c r="B111" s="18" t="s">
        <v>330</v>
      </c>
      <c r="C111" s="14" t="s">
        <v>331</v>
      </c>
      <c r="D111" s="34"/>
      <c r="E111" s="12"/>
      <c r="F111" s="12"/>
      <c r="G111" s="26">
        <v>14.72</v>
      </c>
      <c r="H111" s="12" t="s">
        <v>26</v>
      </c>
    </row>
    <row r="112" spans="2:8" ht="15.75">
      <c r="B112" s="18" t="s">
        <v>332</v>
      </c>
      <c r="C112" s="14" t="s">
        <v>333</v>
      </c>
      <c r="D112" s="34"/>
      <c r="E112" s="12"/>
      <c r="F112" s="12"/>
      <c r="G112" s="26">
        <v>18.55</v>
      </c>
      <c r="H112" s="12" t="s">
        <v>26</v>
      </c>
    </row>
    <row r="113" spans="2:8" ht="15.75">
      <c r="B113" s="18" t="s">
        <v>334</v>
      </c>
      <c r="C113" s="14" t="s">
        <v>333</v>
      </c>
      <c r="D113" s="34"/>
      <c r="E113" s="12"/>
      <c r="F113" s="12"/>
      <c r="G113" s="26">
        <v>18.05</v>
      </c>
      <c r="H113" s="12" t="s">
        <v>26</v>
      </c>
    </row>
    <row r="114" spans="2:8" ht="15.75">
      <c r="B114" s="18"/>
      <c r="C114" s="37" t="s">
        <v>9</v>
      </c>
      <c r="D114" s="26"/>
      <c r="E114" s="12"/>
      <c r="F114" s="12"/>
      <c r="G114" s="26"/>
      <c r="H114" s="12"/>
    </row>
    <row r="115" spans="2:8" ht="15.75">
      <c r="B115" s="44"/>
      <c r="C115" s="14" t="s">
        <v>335</v>
      </c>
      <c r="D115" s="26"/>
      <c r="E115" s="12"/>
      <c r="F115" s="12"/>
      <c r="G115" s="26">
        <v>27</v>
      </c>
      <c r="H115" s="12" t="s">
        <v>475</v>
      </c>
    </row>
    <row r="116" spans="2:8" ht="15.75">
      <c r="B116" s="13"/>
      <c r="C116" s="14" t="s">
        <v>336</v>
      </c>
      <c r="D116" s="26"/>
      <c r="E116" s="12"/>
      <c r="F116" s="12"/>
      <c r="G116" s="26">
        <v>16.5</v>
      </c>
      <c r="H116" s="12" t="s">
        <v>475</v>
      </c>
    </row>
    <row r="117" spans="2:8" ht="15.75">
      <c r="B117" s="13"/>
      <c r="C117" s="14"/>
      <c r="D117" s="26"/>
      <c r="E117" s="12"/>
      <c r="F117" s="12"/>
      <c r="G117" s="26"/>
      <c r="H117" s="12"/>
    </row>
    <row r="118" spans="1:7" ht="15.75">
      <c r="A118" s="82"/>
      <c r="C118" s="37"/>
      <c r="D118" s="34"/>
      <c r="E118" s="34"/>
      <c r="F118" s="34"/>
      <c r="G118" s="20"/>
    </row>
    <row r="119" spans="1:7" ht="15.75">
      <c r="A119" s="82"/>
      <c r="B119" s="58"/>
      <c r="C119" s="14"/>
      <c r="D119" s="34"/>
      <c r="E119" s="34"/>
      <c r="F119" s="34"/>
      <c r="G119" s="20"/>
    </row>
    <row r="120" spans="4:7" ht="15.75">
      <c r="D120" s="34"/>
      <c r="E120" s="34"/>
      <c r="F120" s="34"/>
      <c r="G120" s="34"/>
    </row>
    <row r="121" spans="4:7" ht="15.75">
      <c r="D121" s="34"/>
      <c r="E121" s="34"/>
      <c r="F121" s="34"/>
      <c r="G121" s="34"/>
    </row>
    <row r="122" spans="4:7" ht="15.75">
      <c r="D122" s="34"/>
      <c r="E122" s="34"/>
      <c r="F122" s="34"/>
      <c r="G122" s="34"/>
    </row>
    <row r="123" spans="4:7" ht="15.75">
      <c r="D123" s="34"/>
      <c r="E123" s="34"/>
      <c r="F123" s="34"/>
      <c r="G123" s="34"/>
    </row>
    <row r="124" spans="4:7" ht="15.75">
      <c r="D124" s="34"/>
      <c r="E124" s="34"/>
      <c r="F124" s="34"/>
      <c r="G124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9.140625" style="5" customWidth="1"/>
    <col min="2" max="2" width="7.140625" style="5" customWidth="1"/>
    <col min="3" max="3" width="21.57421875" style="5" customWidth="1"/>
    <col min="4" max="4" width="7.7109375" style="21" customWidth="1"/>
    <col min="5" max="5" width="7.8515625" style="34" customWidth="1"/>
    <col min="6" max="6" width="9.140625" style="34" customWidth="1"/>
    <col min="7" max="7" width="9.140625" style="20" customWidth="1"/>
    <col min="8" max="8" width="11.421875" style="34" customWidth="1"/>
    <col min="9" max="9" width="9.140625" style="5" customWidth="1"/>
    <col min="10" max="10" width="10.421875" style="5" customWidth="1"/>
    <col min="11" max="11" width="9.00390625" style="5" customWidth="1"/>
    <col min="12" max="16384" width="9.140625" style="5" customWidth="1"/>
  </cols>
  <sheetData>
    <row r="1" spans="1:8" ht="15.75">
      <c r="A1" s="4"/>
      <c r="B1" s="4"/>
      <c r="C1" s="4"/>
      <c r="D1" s="18"/>
      <c r="E1" s="12"/>
      <c r="F1" s="12"/>
      <c r="G1" s="53"/>
      <c r="H1" s="12" t="s">
        <v>607</v>
      </c>
    </row>
    <row r="2" spans="1:8" ht="15.75">
      <c r="A2" s="7" t="s">
        <v>540</v>
      </c>
      <c r="B2" s="7"/>
      <c r="C2" s="4"/>
      <c r="D2" s="18"/>
      <c r="E2" s="12"/>
      <c r="F2" s="12"/>
      <c r="G2" s="53"/>
      <c r="H2" s="12"/>
    </row>
    <row r="3" spans="1:8" ht="15.75">
      <c r="A3" s="4"/>
      <c r="B3" s="4"/>
      <c r="C3" s="4"/>
      <c r="D3" s="18"/>
      <c r="E3" s="12"/>
      <c r="F3" s="12"/>
      <c r="G3" s="53"/>
      <c r="H3" s="12"/>
    </row>
    <row r="4" spans="1:8" ht="15.75">
      <c r="A4" s="7" t="s">
        <v>28</v>
      </c>
      <c r="C4" s="7" t="s">
        <v>1</v>
      </c>
      <c r="D4" s="7"/>
      <c r="E4" s="12"/>
      <c r="F4" s="12"/>
      <c r="G4" s="53"/>
      <c r="H4" s="12"/>
    </row>
    <row r="5" spans="1:8" ht="15.75">
      <c r="A5" s="7" t="s">
        <v>2</v>
      </c>
      <c r="C5" s="7" t="s">
        <v>29</v>
      </c>
      <c r="D5" s="7"/>
      <c r="E5" s="12"/>
      <c r="F5" s="12"/>
      <c r="G5" s="53"/>
      <c r="H5" s="12"/>
    </row>
    <row r="6" spans="1:9" ht="31.5">
      <c r="A6" s="7"/>
      <c r="B6" s="44" t="s">
        <v>613</v>
      </c>
      <c r="C6" s="4"/>
      <c r="D6" s="65" t="s">
        <v>4</v>
      </c>
      <c r="E6" s="65" t="s">
        <v>121</v>
      </c>
      <c r="F6" s="65" t="s">
        <v>121</v>
      </c>
      <c r="G6" s="65" t="s">
        <v>495</v>
      </c>
      <c r="H6" s="73" t="s">
        <v>500</v>
      </c>
      <c r="I6" s="4"/>
    </row>
    <row r="7" spans="1:9" ht="15.75">
      <c r="A7" s="7"/>
      <c r="B7" s="4"/>
      <c r="C7" s="4" t="s">
        <v>9</v>
      </c>
      <c r="D7" s="18"/>
      <c r="E7" s="12"/>
      <c r="F7" s="12"/>
      <c r="G7" s="53"/>
      <c r="H7" s="12"/>
      <c r="I7" s="4"/>
    </row>
    <row r="8" spans="1:9" ht="15.75">
      <c r="A8" s="7"/>
      <c r="B8" s="4"/>
      <c r="C8" s="4" t="s">
        <v>462</v>
      </c>
      <c r="D8" s="18"/>
      <c r="E8" s="12">
        <v>2</v>
      </c>
      <c r="F8" s="12">
        <v>2</v>
      </c>
      <c r="G8" s="53">
        <f>F8*E8</f>
        <v>4</v>
      </c>
      <c r="H8" s="12" t="s">
        <v>6</v>
      </c>
      <c r="I8" s="4"/>
    </row>
    <row r="9" spans="1:9" ht="15.75">
      <c r="A9" s="7"/>
      <c r="B9" s="4">
        <v>113</v>
      </c>
      <c r="C9" s="4" t="s">
        <v>152</v>
      </c>
      <c r="D9" s="18"/>
      <c r="E9" s="12">
        <v>2</v>
      </c>
      <c r="F9" s="12">
        <v>4.8</v>
      </c>
      <c r="G9" s="53">
        <f>F9*E9</f>
        <v>9.6</v>
      </c>
      <c r="H9" s="12" t="s">
        <v>6</v>
      </c>
      <c r="I9" s="4"/>
    </row>
    <row r="10" spans="1:9" ht="15.75">
      <c r="A10" s="7"/>
      <c r="B10" s="4">
        <v>114</v>
      </c>
      <c r="C10" s="4" t="s">
        <v>5</v>
      </c>
      <c r="D10" s="18"/>
      <c r="E10" s="12">
        <v>13.25</v>
      </c>
      <c r="F10" s="12">
        <v>1.5</v>
      </c>
      <c r="G10" s="53">
        <f>F10*E10+(2.5*4.5)</f>
        <v>31.125</v>
      </c>
      <c r="H10" s="12" t="s">
        <v>6</v>
      </c>
      <c r="I10" s="4"/>
    </row>
    <row r="11" spans="1:9" ht="15.75">
      <c r="A11" s="7"/>
      <c r="B11" s="4">
        <v>115</v>
      </c>
      <c r="C11" s="4" t="s">
        <v>463</v>
      </c>
      <c r="D11" s="18"/>
      <c r="E11" s="12">
        <v>2.6</v>
      </c>
      <c r="F11" s="12">
        <v>2.5</v>
      </c>
      <c r="G11" s="53">
        <f>10.6+(2.5*1.6)</f>
        <v>14.6</v>
      </c>
      <c r="H11" s="12" t="s">
        <v>6</v>
      </c>
      <c r="I11" s="4"/>
    </row>
    <row r="12" spans="1:9" ht="15.75">
      <c r="A12" s="7"/>
      <c r="B12" s="4"/>
      <c r="C12" s="4"/>
      <c r="D12" s="18"/>
      <c r="E12" s="12"/>
      <c r="F12" s="12"/>
      <c r="G12" s="53"/>
      <c r="H12" s="12"/>
      <c r="I12" s="4"/>
    </row>
    <row r="13" spans="1:9" ht="15.75">
      <c r="A13" s="7"/>
      <c r="B13" s="4"/>
      <c r="C13" s="4" t="s">
        <v>10</v>
      </c>
      <c r="D13" s="18"/>
      <c r="E13" s="12"/>
      <c r="F13" s="12"/>
      <c r="G13" s="53"/>
      <c r="H13" s="12"/>
      <c r="I13" s="4"/>
    </row>
    <row r="14" spans="1:9" ht="15.75">
      <c r="A14" s="7"/>
      <c r="B14" s="4">
        <v>226</v>
      </c>
      <c r="C14" s="4" t="s">
        <v>5</v>
      </c>
      <c r="D14" s="18"/>
      <c r="E14" s="12">
        <v>9.6</v>
      </c>
      <c r="F14" s="12">
        <v>1.3</v>
      </c>
      <c r="G14" s="53">
        <f>F14*E14+(2.5*1.25)</f>
        <v>15.605</v>
      </c>
      <c r="H14" s="12" t="s">
        <v>6</v>
      </c>
      <c r="I14" s="4"/>
    </row>
    <row r="15" spans="1:9" ht="15.75">
      <c r="A15" s="6"/>
      <c r="B15" s="4">
        <v>225</v>
      </c>
      <c r="C15" s="4" t="s">
        <v>463</v>
      </c>
      <c r="D15" s="18"/>
      <c r="E15" s="12">
        <v>2.6</v>
      </c>
      <c r="F15" s="12">
        <v>2.5</v>
      </c>
      <c r="G15" s="53">
        <f>(F15*E15)*2+(2.5*1.25)</f>
        <v>16.125</v>
      </c>
      <c r="H15" s="12" t="s">
        <v>6</v>
      </c>
      <c r="I15" s="4"/>
    </row>
    <row r="16" spans="1:9" ht="15.75">
      <c r="A16" s="6"/>
      <c r="B16" s="4"/>
      <c r="C16" s="4"/>
      <c r="D16" s="18"/>
      <c r="E16" s="12"/>
      <c r="F16" s="12"/>
      <c r="G16" s="53"/>
      <c r="H16" s="12"/>
      <c r="I16" s="4"/>
    </row>
    <row r="17" spans="1:9" ht="15.75">
      <c r="A17" s="6"/>
      <c r="B17" s="4"/>
      <c r="C17" s="4" t="s">
        <v>12</v>
      </c>
      <c r="D17" s="18"/>
      <c r="E17" s="12"/>
      <c r="F17" s="12"/>
      <c r="G17" s="53"/>
      <c r="H17" s="12"/>
      <c r="I17" s="4"/>
    </row>
    <row r="18" spans="1:9" ht="15.75">
      <c r="A18" s="6"/>
      <c r="B18" s="4">
        <v>326</v>
      </c>
      <c r="C18" s="4" t="s">
        <v>5</v>
      </c>
      <c r="D18" s="18"/>
      <c r="E18" s="12">
        <v>9.6</v>
      </c>
      <c r="F18" s="12">
        <v>1.3</v>
      </c>
      <c r="G18" s="53">
        <f>F18*E18+(2.5*1.25)</f>
        <v>15.605</v>
      </c>
      <c r="H18" s="12" t="s">
        <v>6</v>
      </c>
      <c r="I18" s="4"/>
    </row>
    <row r="19" spans="1:9" ht="15.75">
      <c r="A19" s="6"/>
      <c r="B19" s="4">
        <v>325</v>
      </c>
      <c r="C19" s="4" t="s">
        <v>463</v>
      </c>
      <c r="D19" s="18"/>
      <c r="E19" s="12">
        <v>2.6</v>
      </c>
      <c r="F19" s="12">
        <v>2.5</v>
      </c>
      <c r="G19" s="53">
        <f>(F19*E19)*2+(2.5*1.25)</f>
        <v>16.125</v>
      </c>
      <c r="H19" s="12" t="s">
        <v>6</v>
      </c>
      <c r="I19" s="4"/>
    </row>
    <row r="20" spans="1:9" ht="15.75">
      <c r="A20" s="6"/>
      <c r="B20" s="4"/>
      <c r="C20" s="4"/>
      <c r="D20" s="18"/>
      <c r="E20" s="12"/>
      <c r="F20" s="12"/>
      <c r="G20" s="53"/>
      <c r="H20" s="12"/>
      <c r="I20" s="4"/>
    </row>
    <row r="21" spans="1:9" ht="15.75">
      <c r="A21" s="6"/>
      <c r="B21" s="4"/>
      <c r="C21" s="4" t="s">
        <v>131</v>
      </c>
      <c r="D21" s="18"/>
      <c r="E21" s="12"/>
      <c r="F21" s="12"/>
      <c r="G21" s="53"/>
      <c r="H21" s="12"/>
      <c r="I21" s="4"/>
    </row>
    <row r="22" spans="1:9" ht="15.75">
      <c r="A22" s="6"/>
      <c r="B22" s="4">
        <v>438</v>
      </c>
      <c r="C22" s="4" t="s">
        <v>5</v>
      </c>
      <c r="D22" s="18"/>
      <c r="E22" s="12">
        <v>9.6</v>
      </c>
      <c r="F22" s="12">
        <v>1.3</v>
      </c>
      <c r="G22" s="53">
        <f>F22*E22+(2.5*1.25)</f>
        <v>15.605</v>
      </c>
      <c r="H22" s="12" t="s">
        <v>6</v>
      </c>
      <c r="I22" s="4"/>
    </row>
    <row r="23" spans="1:9" ht="15.75">
      <c r="A23" s="6"/>
      <c r="B23" s="4">
        <v>425</v>
      </c>
      <c r="C23" s="4" t="s">
        <v>463</v>
      </c>
      <c r="D23" s="18"/>
      <c r="E23" s="12">
        <v>2.6</v>
      </c>
      <c r="F23" s="12">
        <v>2.5</v>
      </c>
      <c r="G23" s="53">
        <f>(F23*E23)*2+(2.5*1.25)</f>
        <v>16.125</v>
      </c>
      <c r="H23" s="12" t="s">
        <v>6</v>
      </c>
      <c r="I23" s="4"/>
    </row>
    <row r="24" spans="1:9" ht="15.75">
      <c r="A24" s="6"/>
      <c r="B24" s="4"/>
      <c r="C24" s="4"/>
      <c r="D24" s="18"/>
      <c r="E24" s="12"/>
      <c r="F24" s="12"/>
      <c r="G24" s="53"/>
      <c r="H24" s="12"/>
      <c r="I24" s="4"/>
    </row>
    <row r="25" spans="1:9" ht="15.75">
      <c r="A25" s="6"/>
      <c r="B25" s="4"/>
      <c r="C25" s="4" t="s">
        <v>587</v>
      </c>
      <c r="D25" s="18"/>
      <c r="E25" s="12"/>
      <c r="F25" s="12"/>
      <c r="G25" s="53"/>
      <c r="H25" s="12" t="s">
        <v>26</v>
      </c>
      <c r="I25" s="4"/>
    </row>
    <row r="26" spans="1:9" ht="15.75">
      <c r="A26" s="6"/>
      <c r="B26" s="4"/>
      <c r="C26" s="4"/>
      <c r="D26" s="18"/>
      <c r="E26" s="12"/>
      <c r="F26" s="12"/>
      <c r="G26" s="53"/>
      <c r="H26" s="12"/>
      <c r="I26" s="4"/>
    </row>
    <row r="27" spans="1:9" ht="15.75">
      <c r="A27" s="7" t="s">
        <v>17</v>
      </c>
      <c r="C27" s="7" t="s">
        <v>117</v>
      </c>
      <c r="D27" s="18"/>
      <c r="E27" s="12"/>
      <c r="F27" s="12"/>
      <c r="G27" s="53"/>
      <c r="H27" s="12"/>
      <c r="I27" s="4"/>
    </row>
    <row r="28" spans="1:9" ht="15.75">
      <c r="A28" s="37"/>
      <c r="B28" s="4"/>
      <c r="C28" s="4" t="s">
        <v>68</v>
      </c>
      <c r="D28" s="18">
        <v>1</v>
      </c>
      <c r="E28" s="12">
        <v>2</v>
      </c>
      <c r="F28" s="12">
        <v>2.5</v>
      </c>
      <c r="G28" s="53">
        <f>F28*E28</f>
        <v>5</v>
      </c>
      <c r="H28" s="12" t="s">
        <v>6</v>
      </c>
      <c r="I28" s="4"/>
    </row>
    <row r="29" spans="1:9" ht="15.75">
      <c r="A29" s="37"/>
      <c r="B29" s="4"/>
      <c r="C29" s="4" t="s">
        <v>434</v>
      </c>
      <c r="D29" s="18">
        <v>1</v>
      </c>
      <c r="E29" s="12">
        <v>2.35</v>
      </c>
      <c r="F29" s="12">
        <v>2.5</v>
      </c>
      <c r="G29" s="53">
        <f>F29*E29</f>
        <v>5.875</v>
      </c>
      <c r="H29" s="12" t="s">
        <v>6</v>
      </c>
      <c r="I29" s="4"/>
    </row>
    <row r="30" spans="1:9" ht="15.75">
      <c r="A30" s="37"/>
      <c r="B30" s="4"/>
      <c r="C30" s="4" t="s">
        <v>423</v>
      </c>
      <c r="D30" s="18">
        <v>1</v>
      </c>
      <c r="E30" s="12">
        <v>2.1</v>
      </c>
      <c r="F30" s="12">
        <v>2.5</v>
      </c>
      <c r="G30" s="53">
        <f>F30*E30</f>
        <v>5.25</v>
      </c>
      <c r="H30" s="12" t="s">
        <v>26</v>
      </c>
      <c r="I30" s="4"/>
    </row>
    <row r="31" spans="1:9" ht="15.75">
      <c r="A31" s="37"/>
      <c r="B31" s="4"/>
      <c r="C31" s="96"/>
      <c r="D31" s="18"/>
      <c r="E31" s="12"/>
      <c r="F31" s="12"/>
      <c r="G31" s="53"/>
      <c r="H31" s="12"/>
      <c r="I31" s="4"/>
    </row>
    <row r="32" spans="1:9" ht="15.75">
      <c r="A32" s="37" t="s">
        <v>18</v>
      </c>
      <c r="C32" s="7" t="s">
        <v>642</v>
      </c>
      <c r="D32" s="18"/>
      <c r="E32" s="12"/>
      <c r="F32" s="12"/>
      <c r="G32" s="53"/>
      <c r="H32" s="12"/>
      <c r="I32" s="4"/>
    </row>
    <row r="33" spans="1:9" ht="15.75">
      <c r="A33" s="37"/>
      <c r="B33" s="4"/>
      <c r="C33" s="14" t="s">
        <v>74</v>
      </c>
      <c r="D33" s="18">
        <v>1</v>
      </c>
      <c r="E33" s="12">
        <v>2.5</v>
      </c>
      <c r="F33" s="12">
        <v>1.5</v>
      </c>
      <c r="G33" s="53">
        <f>F33*E33</f>
        <v>3.75</v>
      </c>
      <c r="H33" s="12" t="s">
        <v>26</v>
      </c>
      <c r="I33" s="4"/>
    </row>
    <row r="34" spans="1:9" ht="15.75">
      <c r="A34" s="37"/>
      <c r="B34" s="4"/>
      <c r="C34" s="14" t="s">
        <v>74</v>
      </c>
      <c r="D34" s="18">
        <v>1</v>
      </c>
      <c r="E34" s="12">
        <v>2.5</v>
      </c>
      <c r="F34" s="12">
        <v>2.6</v>
      </c>
      <c r="G34" s="53">
        <f>F34*E34</f>
        <v>6.5</v>
      </c>
      <c r="H34" s="12" t="s">
        <v>26</v>
      </c>
      <c r="I34" s="4"/>
    </row>
    <row r="35" spans="1:9" ht="15.75">
      <c r="A35" s="37"/>
      <c r="B35" s="4"/>
      <c r="C35" s="14" t="s">
        <v>464</v>
      </c>
      <c r="D35" s="18">
        <v>1</v>
      </c>
      <c r="E35" s="12">
        <v>1.1</v>
      </c>
      <c r="F35" s="12">
        <v>0.7</v>
      </c>
      <c r="G35" s="53">
        <f>F36*E36</f>
        <v>0.75</v>
      </c>
      <c r="H35" s="12" t="s">
        <v>26</v>
      </c>
      <c r="I35" s="4"/>
    </row>
    <row r="36" spans="1:9" ht="15.75">
      <c r="A36" s="37"/>
      <c r="B36" s="4"/>
      <c r="C36" s="14" t="s">
        <v>465</v>
      </c>
      <c r="D36" s="18">
        <v>2</v>
      </c>
      <c r="E36" s="12">
        <v>0.3</v>
      </c>
      <c r="F36" s="12">
        <v>2.5</v>
      </c>
      <c r="G36" s="53">
        <f>F36*E36</f>
        <v>0.75</v>
      </c>
      <c r="H36" s="12" t="s">
        <v>26</v>
      </c>
      <c r="I36" s="4"/>
    </row>
    <row r="37" spans="1:9" ht="15.75">
      <c r="A37" s="37"/>
      <c r="B37" s="4"/>
      <c r="C37" s="4"/>
      <c r="D37" s="18"/>
      <c r="E37" s="12"/>
      <c r="F37" s="12"/>
      <c r="G37" s="53"/>
      <c r="H37" s="12"/>
      <c r="I37" s="4"/>
    </row>
    <row r="38" spans="1:9" ht="15.75">
      <c r="A38" s="7" t="s">
        <v>22</v>
      </c>
      <c r="C38" s="7" t="s">
        <v>24</v>
      </c>
      <c r="D38" s="18"/>
      <c r="E38" s="12"/>
      <c r="F38" s="12"/>
      <c r="G38" s="53"/>
      <c r="H38" s="12"/>
      <c r="I38" s="4"/>
    </row>
    <row r="39" spans="1:9" ht="15.75">
      <c r="A39" s="7"/>
      <c r="B39" s="4"/>
      <c r="C39" s="4" t="s">
        <v>71</v>
      </c>
      <c r="D39" s="18">
        <v>23</v>
      </c>
      <c r="E39" s="12"/>
      <c r="F39" s="12"/>
      <c r="G39" s="53"/>
      <c r="H39" s="12" t="s">
        <v>26</v>
      </c>
      <c r="I39" s="4"/>
    </row>
    <row r="40" spans="1:9" ht="15.75">
      <c r="A40" s="7"/>
      <c r="B40" s="4"/>
      <c r="C40" s="14"/>
      <c r="D40" s="18"/>
      <c r="E40" s="12"/>
      <c r="F40" s="12"/>
      <c r="G40" s="53"/>
      <c r="H40" s="12"/>
      <c r="I40" s="4"/>
    </row>
    <row r="41" spans="1:9" ht="15.75">
      <c r="A41" s="7" t="s">
        <v>23</v>
      </c>
      <c r="C41" s="7" t="s">
        <v>499</v>
      </c>
      <c r="D41" s="18"/>
      <c r="E41" s="12"/>
      <c r="F41" s="12"/>
      <c r="G41" s="53"/>
      <c r="H41" s="12"/>
      <c r="I41" s="4"/>
    </row>
    <row r="42" spans="1:9" ht="15.75">
      <c r="A42" s="7"/>
      <c r="B42" s="4"/>
      <c r="C42" s="4" t="s">
        <v>54</v>
      </c>
      <c r="D42" s="18">
        <v>4</v>
      </c>
      <c r="E42" s="53">
        <v>0.45</v>
      </c>
      <c r="F42" s="53">
        <v>0.45</v>
      </c>
      <c r="G42" s="53">
        <f>F42*E42</f>
        <v>0.2025</v>
      </c>
      <c r="H42" s="12" t="s">
        <v>26</v>
      </c>
      <c r="I42" s="4"/>
    </row>
    <row r="43" spans="1:9" ht="15.75">
      <c r="A43" s="7"/>
      <c r="B43" s="4"/>
      <c r="C43" s="4"/>
      <c r="D43" s="18"/>
      <c r="E43" s="53"/>
      <c r="F43" s="53"/>
      <c r="G43" s="53"/>
      <c r="H43" s="12"/>
      <c r="I43" s="4"/>
    </row>
    <row r="44" spans="1:9" ht="15.75">
      <c r="A44" s="7" t="s">
        <v>27</v>
      </c>
      <c r="C44" s="37" t="s">
        <v>149</v>
      </c>
      <c r="D44" s="45"/>
      <c r="E44" s="53"/>
      <c r="F44" s="53"/>
      <c r="G44" s="53"/>
      <c r="H44" s="12"/>
      <c r="I44" s="4"/>
    </row>
    <row r="45" spans="1:9" ht="15.75">
      <c r="A45" s="7"/>
      <c r="B45" s="4"/>
      <c r="C45" s="4" t="s">
        <v>56</v>
      </c>
      <c r="D45" s="18">
        <v>4</v>
      </c>
      <c r="E45" s="53">
        <v>1.5</v>
      </c>
      <c r="F45" s="53">
        <v>0.7</v>
      </c>
      <c r="G45" s="53">
        <f>F45*E45</f>
        <v>1.0499999999999998</v>
      </c>
      <c r="H45" s="12" t="s">
        <v>26</v>
      </c>
      <c r="I45" s="4"/>
    </row>
    <row r="46" spans="1:9" ht="15.75">
      <c r="A46" s="7"/>
      <c r="B46" s="4"/>
      <c r="C46" s="4"/>
      <c r="D46" s="18"/>
      <c r="E46" s="53"/>
      <c r="F46" s="53"/>
      <c r="G46" s="53"/>
      <c r="H46" s="12"/>
      <c r="I46" s="4"/>
    </row>
    <row r="47" spans="1:9" ht="15.75">
      <c r="A47" s="7" t="s">
        <v>57</v>
      </c>
      <c r="C47" s="7" t="s">
        <v>337</v>
      </c>
      <c r="D47" s="18"/>
      <c r="E47" s="12"/>
      <c r="F47" s="12"/>
      <c r="G47" s="53"/>
      <c r="H47" s="12"/>
      <c r="I47" s="4"/>
    </row>
    <row r="48" spans="1:9" ht="15.75">
      <c r="A48" s="7"/>
      <c r="B48" s="4"/>
      <c r="C48" s="4" t="s">
        <v>341</v>
      </c>
      <c r="D48" s="18">
        <v>1</v>
      </c>
      <c r="E48" s="12">
        <v>0.7</v>
      </c>
      <c r="F48" s="12">
        <v>0.6</v>
      </c>
      <c r="G48" s="53">
        <f>F48*E48</f>
        <v>0.42</v>
      </c>
      <c r="H48" s="12" t="s">
        <v>26</v>
      </c>
      <c r="I48" s="4"/>
    </row>
    <row r="49" spans="1:9" ht="15.75">
      <c r="A49" s="36"/>
      <c r="B49" s="4"/>
      <c r="C49" s="4" t="s">
        <v>341</v>
      </c>
      <c r="D49" s="18">
        <v>1</v>
      </c>
      <c r="E49" s="12">
        <v>1.2</v>
      </c>
      <c r="F49" s="12">
        <v>0.9</v>
      </c>
      <c r="G49" s="53">
        <f>F49*E49</f>
        <v>1.08</v>
      </c>
      <c r="H49" s="12"/>
      <c r="I49" s="4"/>
    </row>
    <row r="50" spans="1:9" ht="15.75">
      <c r="A50" s="36"/>
      <c r="B50" s="4"/>
      <c r="C50" s="4"/>
      <c r="D50" s="18"/>
      <c r="E50" s="12"/>
      <c r="F50" s="12"/>
      <c r="G50" s="53"/>
      <c r="H50" s="12"/>
      <c r="I50" s="4"/>
    </row>
    <row r="51" spans="1:9" ht="15.75">
      <c r="A51" s="7" t="s">
        <v>62</v>
      </c>
      <c r="C51" s="7" t="s">
        <v>85</v>
      </c>
      <c r="D51" s="18"/>
      <c r="E51" s="12"/>
      <c r="F51" s="12"/>
      <c r="G51" s="53"/>
      <c r="H51" s="12"/>
      <c r="I51" s="4"/>
    </row>
    <row r="52" spans="1:9" ht="15.75">
      <c r="A52" s="7"/>
      <c r="B52" s="4"/>
      <c r="C52" s="14" t="s">
        <v>89</v>
      </c>
      <c r="D52" s="18">
        <v>14</v>
      </c>
      <c r="E52" s="12">
        <v>0.3</v>
      </c>
      <c r="F52" s="12">
        <v>0.2</v>
      </c>
      <c r="G52" s="53">
        <f>F52*E52</f>
        <v>0.06</v>
      </c>
      <c r="H52" s="12" t="s">
        <v>26</v>
      </c>
      <c r="I52" s="4"/>
    </row>
    <row r="53" spans="1:9" ht="15.75">
      <c r="A53" s="36"/>
      <c r="B53" s="4"/>
      <c r="C53" s="4"/>
      <c r="D53" s="18"/>
      <c r="E53" s="12"/>
      <c r="F53" s="12"/>
      <c r="G53" s="53"/>
      <c r="H53" s="12"/>
      <c r="I53" s="4"/>
    </row>
    <row r="54" spans="1:8" ht="15.75">
      <c r="A54" s="7"/>
      <c r="B54" s="37"/>
      <c r="C54" s="37"/>
      <c r="D54" s="27"/>
      <c r="E54" s="26"/>
      <c r="F54" s="26"/>
      <c r="H54" s="26"/>
    </row>
    <row r="55" spans="1:8" ht="15.75">
      <c r="A55" s="37"/>
      <c r="C55" s="14"/>
      <c r="D55" s="24"/>
      <c r="E55" s="97"/>
      <c r="F55" s="98"/>
      <c r="G55" s="28"/>
      <c r="H55" s="26"/>
    </row>
    <row r="56" spans="1:8" ht="15.75">
      <c r="A56" s="37"/>
      <c r="C56" s="14"/>
      <c r="D56" s="24"/>
      <c r="E56" s="26"/>
      <c r="G56" s="28"/>
      <c r="H56" s="2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9.140625" style="5" customWidth="1"/>
    <col min="2" max="2" width="7.140625" style="5" customWidth="1"/>
    <col min="3" max="3" width="21.57421875" style="5" customWidth="1"/>
    <col min="4" max="4" width="7.7109375" style="21" customWidth="1"/>
    <col min="5" max="5" width="7.8515625" style="34" customWidth="1"/>
    <col min="6" max="6" width="9.140625" style="34" customWidth="1"/>
    <col min="7" max="7" width="9.140625" style="20" customWidth="1"/>
    <col min="8" max="8" width="17.57421875" style="34" customWidth="1"/>
    <col min="9" max="9" width="9.140625" style="5" customWidth="1"/>
    <col min="10" max="10" width="10.421875" style="5" customWidth="1"/>
    <col min="11" max="11" width="9.00390625" style="5" customWidth="1"/>
    <col min="12" max="16384" width="9.140625" style="5" customWidth="1"/>
  </cols>
  <sheetData>
    <row r="1" spans="1:8" ht="15.75">
      <c r="A1" s="4"/>
      <c r="B1" s="4"/>
      <c r="C1" s="4"/>
      <c r="D1" s="18"/>
      <c r="E1" s="12"/>
      <c r="F1" s="12"/>
      <c r="G1" s="53"/>
      <c r="H1" s="12" t="s">
        <v>616</v>
      </c>
    </row>
    <row r="2" spans="1:8" ht="15.75">
      <c r="A2" s="7" t="s">
        <v>615</v>
      </c>
      <c r="B2" s="7"/>
      <c r="C2" s="4"/>
      <c r="D2" s="18"/>
      <c r="E2" s="12"/>
      <c r="F2" s="12"/>
      <c r="G2" s="53"/>
      <c r="H2" s="12"/>
    </row>
    <row r="3" spans="1:8" ht="15.75">
      <c r="A3" s="4"/>
      <c r="B3" s="4"/>
      <c r="C3" s="4"/>
      <c r="D3" s="18"/>
      <c r="E3" s="12"/>
      <c r="F3" s="12"/>
      <c r="G3" s="53"/>
      <c r="H3" s="12"/>
    </row>
    <row r="4" spans="1:8" ht="15.75">
      <c r="A4" s="7" t="s">
        <v>28</v>
      </c>
      <c r="C4" s="7" t="s">
        <v>1</v>
      </c>
      <c r="D4" s="7"/>
      <c r="E4" s="12"/>
      <c r="F4" s="12"/>
      <c r="G4" s="53"/>
      <c r="H4" s="12"/>
    </row>
    <row r="5" spans="1:8" ht="15.75">
      <c r="A5" s="7" t="s">
        <v>2</v>
      </c>
      <c r="C5" s="7" t="s">
        <v>29</v>
      </c>
      <c r="D5" s="7"/>
      <c r="E5" s="12"/>
      <c r="F5" s="12"/>
      <c r="G5" s="53"/>
      <c r="H5" s="12"/>
    </row>
    <row r="6" spans="1:9" ht="31.5">
      <c r="A6" s="7"/>
      <c r="B6" s="44" t="s">
        <v>613</v>
      </c>
      <c r="C6" s="4"/>
      <c r="D6" s="65" t="s">
        <v>4</v>
      </c>
      <c r="E6" s="65" t="s">
        <v>121</v>
      </c>
      <c r="F6" s="65" t="s">
        <v>121</v>
      </c>
      <c r="G6" s="65" t="s">
        <v>495</v>
      </c>
      <c r="H6" s="73" t="s">
        <v>500</v>
      </c>
      <c r="I6" s="4"/>
    </row>
    <row r="7" spans="1:9" ht="15.75">
      <c r="A7" s="7"/>
      <c r="B7" s="4"/>
      <c r="C7" s="4" t="s">
        <v>9</v>
      </c>
      <c r="D7" s="18"/>
      <c r="E7" s="12"/>
      <c r="F7" s="12"/>
      <c r="G7" s="53"/>
      <c r="H7" s="12"/>
      <c r="I7" s="4"/>
    </row>
    <row r="8" spans="1:9" ht="15.75">
      <c r="A8" s="7"/>
      <c r="B8" s="4"/>
      <c r="C8" s="4"/>
      <c r="D8" s="18"/>
      <c r="E8" s="12"/>
      <c r="F8" s="12"/>
      <c r="G8" s="53"/>
      <c r="H8" s="12"/>
      <c r="I8" s="4"/>
    </row>
    <row r="9" spans="1:9" ht="15.75">
      <c r="A9" s="7"/>
      <c r="B9" s="31" t="s">
        <v>590</v>
      </c>
      <c r="C9" s="4" t="s">
        <v>619</v>
      </c>
      <c r="D9" s="18"/>
      <c r="E9" s="12"/>
      <c r="F9" s="12"/>
      <c r="G9" s="53">
        <v>19.09</v>
      </c>
      <c r="H9" s="12" t="s">
        <v>6</v>
      </c>
      <c r="I9" s="4"/>
    </row>
    <row r="10" spans="1:9" ht="15.75">
      <c r="A10" s="7"/>
      <c r="B10" s="31" t="s">
        <v>410</v>
      </c>
      <c r="C10" s="4" t="s">
        <v>626</v>
      </c>
      <c r="D10" s="18"/>
      <c r="E10" s="12"/>
      <c r="F10" s="12"/>
      <c r="G10" s="53">
        <v>13.86</v>
      </c>
      <c r="H10" s="12" t="s">
        <v>6</v>
      </c>
      <c r="I10" s="4"/>
    </row>
    <row r="11" spans="1:9" ht="15.75">
      <c r="A11" s="7"/>
      <c r="B11" s="31" t="s">
        <v>414</v>
      </c>
      <c r="C11" s="4" t="s">
        <v>630</v>
      </c>
      <c r="D11" s="18"/>
      <c r="E11" s="12"/>
      <c r="F11" s="12"/>
      <c r="G11" s="53">
        <v>44.54</v>
      </c>
      <c r="H11" s="12" t="s">
        <v>644</v>
      </c>
      <c r="I11" s="4"/>
    </row>
    <row r="12" spans="1:9" ht="15.75">
      <c r="A12" s="7"/>
      <c r="B12" s="31"/>
      <c r="C12" s="4"/>
      <c r="D12" s="18"/>
      <c r="E12" s="12"/>
      <c r="F12" s="12"/>
      <c r="G12" s="53"/>
      <c r="H12" s="12"/>
      <c r="I12" s="4"/>
    </row>
    <row r="13" spans="1:9" ht="15.75">
      <c r="A13" s="7"/>
      <c r="B13" s="31"/>
      <c r="C13" s="4" t="s">
        <v>10</v>
      </c>
      <c r="D13" s="18"/>
      <c r="E13" s="12"/>
      <c r="F13" s="12"/>
      <c r="G13" s="53"/>
      <c r="H13" s="12"/>
      <c r="I13" s="4"/>
    </row>
    <row r="14" spans="1:9" ht="15.75">
      <c r="A14" s="7"/>
      <c r="B14" s="31" t="s">
        <v>620</v>
      </c>
      <c r="C14" s="4" t="s">
        <v>463</v>
      </c>
      <c r="D14" s="18"/>
      <c r="E14" s="12"/>
      <c r="F14" s="12"/>
      <c r="G14" s="53">
        <v>12.64</v>
      </c>
      <c r="H14" s="12" t="s">
        <v>6</v>
      </c>
      <c r="I14" s="4"/>
    </row>
    <row r="15" spans="1:9" ht="15.75">
      <c r="A15" s="6"/>
      <c r="B15" s="31"/>
      <c r="C15" s="4"/>
      <c r="D15" s="18"/>
      <c r="E15" s="12"/>
      <c r="F15" s="12"/>
      <c r="G15" s="53"/>
      <c r="H15" s="12"/>
      <c r="I15" s="4"/>
    </row>
    <row r="16" spans="1:9" ht="15.75">
      <c r="A16" s="6"/>
      <c r="B16" s="31"/>
      <c r="C16" s="4" t="s">
        <v>12</v>
      </c>
      <c r="D16" s="18"/>
      <c r="E16" s="12"/>
      <c r="F16" s="12"/>
      <c r="G16" s="53"/>
      <c r="H16" s="12"/>
      <c r="I16" s="4"/>
    </row>
    <row r="17" spans="1:9" ht="15.75">
      <c r="A17" s="6"/>
      <c r="B17" s="31" t="s">
        <v>617</v>
      </c>
      <c r="C17" s="4" t="s">
        <v>463</v>
      </c>
      <c r="D17" s="18"/>
      <c r="E17" s="12"/>
      <c r="F17" s="12"/>
      <c r="G17" s="53">
        <v>16.08</v>
      </c>
      <c r="H17" s="12" t="s">
        <v>6</v>
      </c>
      <c r="I17" s="4"/>
    </row>
    <row r="18" spans="1:9" ht="15.75">
      <c r="A18" s="6"/>
      <c r="B18" s="31"/>
      <c r="C18" s="4"/>
      <c r="D18" s="18"/>
      <c r="E18" s="12"/>
      <c r="F18" s="12"/>
      <c r="G18" s="53"/>
      <c r="H18" s="12"/>
      <c r="I18" s="4"/>
    </row>
    <row r="19" spans="1:9" ht="15.75">
      <c r="A19" s="6"/>
      <c r="B19" s="31"/>
      <c r="C19" s="4" t="s">
        <v>131</v>
      </c>
      <c r="D19" s="18"/>
      <c r="E19" s="12"/>
      <c r="F19" s="12"/>
      <c r="G19" s="53"/>
      <c r="H19" s="12"/>
      <c r="I19" s="4"/>
    </row>
    <row r="20" spans="1:9" ht="15.75">
      <c r="A20" s="6"/>
      <c r="B20" s="31" t="s">
        <v>621</v>
      </c>
      <c r="C20" s="4" t="s">
        <v>463</v>
      </c>
      <c r="D20" s="18"/>
      <c r="E20" s="12"/>
      <c r="F20" s="12"/>
      <c r="G20" s="53">
        <v>16.08</v>
      </c>
      <c r="H20" s="12" t="s">
        <v>6</v>
      </c>
      <c r="I20" s="4"/>
    </row>
    <row r="21" spans="1:9" ht="15.75">
      <c r="A21" s="6"/>
      <c r="B21" s="31"/>
      <c r="C21" s="4"/>
      <c r="D21" s="18"/>
      <c r="E21" s="12"/>
      <c r="F21" s="12"/>
      <c r="G21" s="53"/>
      <c r="H21" s="12"/>
      <c r="I21" s="4"/>
    </row>
    <row r="22" spans="1:9" ht="15.75">
      <c r="A22" s="6"/>
      <c r="B22" s="31"/>
      <c r="C22" s="4" t="s">
        <v>132</v>
      </c>
      <c r="D22" s="18"/>
      <c r="E22" s="12"/>
      <c r="F22" s="12"/>
      <c r="G22" s="53"/>
      <c r="H22" s="12"/>
      <c r="I22" s="4"/>
    </row>
    <row r="23" spans="1:9" ht="15.75">
      <c r="A23" s="6"/>
      <c r="B23" s="31" t="s">
        <v>622</v>
      </c>
      <c r="C23" s="4" t="s">
        <v>463</v>
      </c>
      <c r="D23" s="18"/>
      <c r="E23" s="12"/>
      <c r="F23" s="12"/>
      <c r="G23" s="53">
        <v>13.43</v>
      </c>
      <c r="H23" s="12" t="s">
        <v>6</v>
      </c>
      <c r="I23" s="4"/>
    </row>
    <row r="24" spans="1:9" ht="15.75">
      <c r="A24" s="6"/>
      <c r="B24" s="31"/>
      <c r="C24" s="4"/>
      <c r="D24" s="18"/>
      <c r="E24" s="12"/>
      <c r="F24" s="12"/>
      <c r="G24" s="53"/>
      <c r="H24" s="12"/>
      <c r="I24" s="4"/>
    </row>
    <row r="25" spans="1:9" ht="15.75">
      <c r="A25" s="6"/>
      <c r="B25" s="31"/>
      <c r="C25" s="4" t="s">
        <v>587</v>
      </c>
      <c r="D25" s="18"/>
      <c r="E25" s="12"/>
      <c r="F25" s="12"/>
      <c r="G25" s="53"/>
      <c r="H25" s="12" t="s">
        <v>21</v>
      </c>
      <c r="I25" s="4"/>
    </row>
    <row r="26" spans="1:9" ht="15.75">
      <c r="A26" s="6"/>
      <c r="B26" s="31"/>
      <c r="C26" s="4"/>
      <c r="D26" s="18"/>
      <c r="E26" s="12"/>
      <c r="F26" s="12"/>
      <c r="G26" s="53"/>
      <c r="H26" s="12"/>
      <c r="I26" s="4"/>
    </row>
    <row r="27" spans="1:9" ht="15.75">
      <c r="A27" s="7" t="s">
        <v>17</v>
      </c>
      <c r="B27" s="31"/>
      <c r="C27" s="7" t="s">
        <v>117</v>
      </c>
      <c r="D27" s="18"/>
      <c r="E27" s="12"/>
      <c r="F27" s="12"/>
      <c r="G27" s="53"/>
      <c r="H27" s="12"/>
      <c r="I27" s="4"/>
    </row>
    <row r="28" spans="1:9" ht="15.75">
      <c r="A28" s="7"/>
      <c r="B28" s="31"/>
      <c r="C28" s="4" t="s">
        <v>625</v>
      </c>
      <c r="D28" s="18">
        <v>1</v>
      </c>
      <c r="E28" s="12">
        <v>2.9</v>
      </c>
      <c r="F28" s="12">
        <v>2.9</v>
      </c>
      <c r="G28" s="53">
        <f>F28*E28</f>
        <v>8.41</v>
      </c>
      <c r="H28" s="12" t="s">
        <v>6</v>
      </c>
      <c r="I28" s="4"/>
    </row>
    <row r="29" spans="1:9" ht="15.75">
      <c r="A29" s="37"/>
      <c r="B29" s="31"/>
      <c r="C29" s="4" t="s">
        <v>68</v>
      </c>
      <c r="D29" s="18">
        <v>1</v>
      </c>
      <c r="E29" s="12">
        <v>2.9</v>
      </c>
      <c r="F29" s="12">
        <v>2.9</v>
      </c>
      <c r="G29" s="53">
        <f>F29*E29</f>
        <v>8.41</v>
      </c>
      <c r="H29" s="12" t="s">
        <v>6</v>
      </c>
      <c r="I29" s="4"/>
    </row>
    <row r="30" spans="1:9" ht="15.75">
      <c r="A30" s="37"/>
      <c r="B30" s="31"/>
      <c r="C30" s="4" t="s">
        <v>627</v>
      </c>
      <c r="D30" s="18">
        <v>1</v>
      </c>
      <c r="E30" s="12">
        <v>1.35</v>
      </c>
      <c r="F30" s="12">
        <v>2</v>
      </c>
      <c r="G30" s="53">
        <f>F30*E30</f>
        <v>2.7</v>
      </c>
      <c r="H30" s="12" t="s">
        <v>6</v>
      </c>
      <c r="I30" s="4"/>
    </row>
    <row r="31" spans="1:9" ht="15.75">
      <c r="A31" s="37"/>
      <c r="B31" s="31"/>
      <c r="C31" s="4" t="s">
        <v>624</v>
      </c>
      <c r="D31" s="18">
        <v>1</v>
      </c>
      <c r="E31" s="12">
        <v>1.35</v>
      </c>
      <c r="F31" s="12">
        <v>2</v>
      </c>
      <c r="G31" s="53">
        <f>F31*E31</f>
        <v>2.7</v>
      </c>
      <c r="H31" s="12" t="s">
        <v>6</v>
      </c>
      <c r="I31" s="4"/>
    </row>
    <row r="32" spans="1:9" ht="15.75">
      <c r="A32" s="37"/>
      <c r="B32" s="4"/>
      <c r="C32" s="4" t="s">
        <v>623</v>
      </c>
      <c r="D32" s="18">
        <v>1</v>
      </c>
      <c r="E32" s="12">
        <v>1</v>
      </c>
      <c r="F32" s="12">
        <v>2</v>
      </c>
      <c r="G32" s="53">
        <f>F32*E32</f>
        <v>2</v>
      </c>
      <c r="H32" s="12" t="s">
        <v>6</v>
      </c>
      <c r="I32" s="4"/>
    </row>
    <row r="33" spans="1:9" ht="15.75">
      <c r="A33" s="37"/>
      <c r="B33" s="4"/>
      <c r="C33" s="96"/>
      <c r="D33" s="18"/>
      <c r="E33" s="12"/>
      <c r="F33" s="12"/>
      <c r="G33" s="53"/>
      <c r="H33" s="12"/>
      <c r="I33" s="4"/>
    </row>
    <row r="34" spans="1:9" ht="15.75">
      <c r="A34" s="37" t="s">
        <v>18</v>
      </c>
      <c r="C34" s="7" t="s">
        <v>642</v>
      </c>
      <c r="D34" s="18"/>
      <c r="E34" s="12"/>
      <c r="F34" s="12"/>
      <c r="G34" s="53"/>
      <c r="H34" s="12"/>
      <c r="I34" s="4"/>
    </row>
    <row r="35" spans="1:9" ht="15.75">
      <c r="A35" s="37"/>
      <c r="B35" s="4"/>
      <c r="C35" s="14" t="s">
        <v>628</v>
      </c>
      <c r="D35" s="18">
        <v>4</v>
      </c>
      <c r="E35" s="12">
        <v>1.3</v>
      </c>
      <c r="F35" s="12">
        <v>1.8</v>
      </c>
      <c r="G35" s="53">
        <f>F35*E35</f>
        <v>2.3400000000000003</v>
      </c>
      <c r="H35" s="12" t="s">
        <v>21</v>
      </c>
      <c r="I35" s="4"/>
    </row>
    <row r="36" spans="1:9" ht="15.75">
      <c r="A36" s="37"/>
      <c r="B36" s="4"/>
      <c r="C36" s="14" t="s">
        <v>629</v>
      </c>
      <c r="D36" s="18">
        <v>1</v>
      </c>
      <c r="E36" s="12">
        <v>2.15</v>
      </c>
      <c r="F36" s="12">
        <v>1.8</v>
      </c>
      <c r="G36" s="53">
        <f>F36*E36</f>
        <v>3.87</v>
      </c>
      <c r="H36" s="12" t="s">
        <v>21</v>
      </c>
      <c r="I36" s="4"/>
    </row>
    <row r="37" spans="1:9" ht="15.75">
      <c r="A37" s="37"/>
      <c r="B37" s="4"/>
      <c r="C37" s="4"/>
      <c r="D37" s="18"/>
      <c r="E37" s="12"/>
      <c r="F37" s="12"/>
      <c r="G37" s="53"/>
      <c r="H37" s="12"/>
      <c r="I37" s="4"/>
    </row>
    <row r="38" spans="1:9" ht="15.75">
      <c r="A38" s="7" t="s">
        <v>22</v>
      </c>
      <c r="C38" s="7" t="s">
        <v>24</v>
      </c>
      <c r="D38" s="18"/>
      <c r="E38" s="12"/>
      <c r="F38" s="12"/>
      <c r="G38" s="53"/>
      <c r="H38" s="12"/>
      <c r="I38" s="4"/>
    </row>
    <row r="39" spans="1:9" ht="15.75">
      <c r="A39" s="7"/>
      <c r="B39" s="4"/>
      <c r="C39" s="4" t="s">
        <v>71</v>
      </c>
      <c r="D39" s="18">
        <v>9</v>
      </c>
      <c r="E39" s="12"/>
      <c r="F39" s="12"/>
      <c r="G39" s="53"/>
      <c r="H39" s="12" t="s">
        <v>26</v>
      </c>
      <c r="I39" s="4"/>
    </row>
    <row r="40" spans="1:9" ht="15.75">
      <c r="A40" s="7"/>
      <c r="B40" s="4"/>
      <c r="C40" s="14"/>
      <c r="D40" s="18"/>
      <c r="E40" s="12"/>
      <c r="F40" s="12"/>
      <c r="G40" s="53"/>
      <c r="H40" s="12"/>
      <c r="I40" s="4"/>
    </row>
    <row r="41" spans="1:9" ht="15.75">
      <c r="A41" s="7" t="s">
        <v>23</v>
      </c>
      <c r="C41" s="7" t="s">
        <v>499</v>
      </c>
      <c r="D41" s="18"/>
      <c r="E41" s="12"/>
      <c r="F41" s="12"/>
      <c r="G41" s="53"/>
      <c r="H41" s="12"/>
      <c r="I41" s="4"/>
    </row>
    <row r="42" spans="1:9" ht="15.75">
      <c r="A42" s="7"/>
      <c r="B42" s="4"/>
      <c r="C42" s="4" t="s">
        <v>54</v>
      </c>
      <c r="D42" s="18">
        <v>3</v>
      </c>
      <c r="E42" s="53">
        <v>0.45</v>
      </c>
      <c r="F42" s="53">
        <v>0.45</v>
      </c>
      <c r="G42" s="53">
        <f>F42*E42</f>
        <v>0.2025</v>
      </c>
      <c r="H42" s="12" t="s">
        <v>26</v>
      </c>
      <c r="I42" s="4"/>
    </row>
    <row r="43" spans="1:9" ht="15.75">
      <c r="A43" s="7"/>
      <c r="B43" s="4"/>
      <c r="C43" s="4"/>
      <c r="D43" s="18"/>
      <c r="E43" s="53"/>
      <c r="F43" s="53"/>
      <c r="G43" s="53"/>
      <c r="H43" s="12"/>
      <c r="I43" s="4"/>
    </row>
    <row r="44" spans="1:9" ht="15.75">
      <c r="A44" s="7" t="s">
        <v>27</v>
      </c>
      <c r="C44" s="37" t="s">
        <v>149</v>
      </c>
      <c r="D44" s="45"/>
      <c r="E44" s="53"/>
      <c r="F44" s="53"/>
      <c r="G44" s="53"/>
      <c r="H44" s="12"/>
      <c r="I44" s="4"/>
    </row>
    <row r="45" spans="1:9" ht="15.75">
      <c r="A45" s="7"/>
      <c r="B45" s="4"/>
      <c r="C45" s="4" t="s">
        <v>56</v>
      </c>
      <c r="D45" s="18">
        <v>5</v>
      </c>
      <c r="E45" s="53">
        <v>1.5</v>
      </c>
      <c r="F45" s="53">
        <v>0.7</v>
      </c>
      <c r="G45" s="53">
        <f>F45*E45</f>
        <v>1.0499999999999998</v>
      </c>
      <c r="H45" s="12" t="s">
        <v>26</v>
      </c>
      <c r="I45" s="4"/>
    </row>
    <row r="46" spans="1:9" ht="15.75">
      <c r="A46" s="7"/>
      <c r="B46" s="4"/>
      <c r="C46" s="4"/>
      <c r="D46" s="18"/>
      <c r="E46" s="53"/>
      <c r="F46" s="53"/>
      <c r="G46" s="53"/>
      <c r="H46" s="12"/>
      <c r="I46" s="4"/>
    </row>
    <row r="47" spans="1:9" ht="15.75">
      <c r="A47" s="7" t="s">
        <v>93</v>
      </c>
      <c r="C47" s="37" t="s">
        <v>514</v>
      </c>
      <c r="D47" s="45"/>
      <c r="E47" s="53"/>
      <c r="F47" s="53"/>
      <c r="G47" s="53"/>
      <c r="H47" s="12"/>
      <c r="I47" s="4"/>
    </row>
    <row r="48" spans="1:9" ht="15.75">
      <c r="A48" s="7"/>
      <c r="B48" s="4"/>
      <c r="C48" s="4" t="s">
        <v>56</v>
      </c>
      <c r="D48" s="18">
        <v>4</v>
      </c>
      <c r="E48" s="53">
        <v>2</v>
      </c>
      <c r="F48" s="53">
        <v>0.7</v>
      </c>
      <c r="G48" s="53">
        <f>F48*E48</f>
        <v>1.4</v>
      </c>
      <c r="H48" s="12" t="s">
        <v>26</v>
      </c>
      <c r="I48" s="4"/>
    </row>
    <row r="49" spans="1:9" ht="15.75">
      <c r="A49" s="7"/>
      <c r="B49" s="4"/>
      <c r="C49" s="4"/>
      <c r="D49" s="18"/>
      <c r="E49" s="53"/>
      <c r="F49" s="53"/>
      <c r="G49" s="53"/>
      <c r="H49" s="12"/>
      <c r="I49" s="4"/>
    </row>
    <row r="50" spans="1:9" ht="15.75">
      <c r="A50" s="7" t="s">
        <v>62</v>
      </c>
      <c r="C50" s="7" t="s">
        <v>85</v>
      </c>
      <c r="D50" s="18"/>
      <c r="E50" s="12"/>
      <c r="F50" s="12"/>
      <c r="G50" s="53"/>
      <c r="H50" s="12"/>
      <c r="I50" s="4"/>
    </row>
    <row r="51" spans="1:9" ht="15.75">
      <c r="A51" s="7"/>
      <c r="B51" s="4"/>
      <c r="C51" s="14" t="s">
        <v>89</v>
      </c>
      <c r="D51" s="18">
        <v>9</v>
      </c>
      <c r="E51" s="12">
        <v>0.3</v>
      </c>
      <c r="F51" s="12">
        <v>0.2</v>
      </c>
      <c r="G51" s="53">
        <f>F51*E51</f>
        <v>0.06</v>
      </c>
      <c r="H51" s="12" t="s">
        <v>26</v>
      </c>
      <c r="I51" s="4"/>
    </row>
    <row r="52" spans="1:9" ht="15.75">
      <c r="A52" s="36"/>
      <c r="B52" s="4"/>
      <c r="C52" s="4"/>
      <c r="D52" s="18"/>
      <c r="E52" s="12"/>
      <c r="F52" s="12"/>
      <c r="G52" s="53"/>
      <c r="H52" s="12"/>
      <c r="I52" s="4"/>
    </row>
    <row r="53" spans="1:8" ht="15.75">
      <c r="A53" s="7"/>
      <c r="B53" s="37"/>
      <c r="C53" s="37"/>
      <c r="D53" s="27"/>
      <c r="E53" s="26"/>
      <c r="F53" s="26"/>
      <c r="H53" s="2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110" zoomScaleNormal="110" workbookViewId="0" topLeftCell="A1">
      <selection activeCell="M19" sqref="M19"/>
    </sheetView>
  </sheetViews>
  <sheetFormatPr defaultColWidth="9.140625" defaultRowHeight="12.75"/>
  <cols>
    <col min="1" max="1" width="9.57421875" style="21" customWidth="1"/>
    <col min="2" max="2" width="9.57421875" style="87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5.8515625" style="5" customWidth="1"/>
    <col min="10" max="10" width="3.28125" style="5" customWidth="1"/>
    <col min="11" max="11" width="7.28125" style="6" customWidth="1"/>
    <col min="12" max="12" width="7.28125" style="5" customWidth="1"/>
    <col min="13" max="13" width="8.28125" style="6" customWidth="1"/>
    <col min="14" max="14" width="7.7109375" style="20" customWidth="1"/>
    <col min="15" max="15" width="42.00390625" style="124" customWidth="1"/>
    <col min="16" max="16" width="8.8515625" style="22" customWidth="1"/>
    <col min="17" max="17" width="10.140625" style="22" bestFit="1" customWidth="1"/>
    <col min="18" max="18" width="10.57421875" style="5" customWidth="1"/>
    <col min="19" max="16384" width="9.140625" style="5" customWidth="1"/>
  </cols>
  <sheetData>
    <row r="1" ht="15.75">
      <c r="H1" s="34" t="s">
        <v>598</v>
      </c>
    </row>
    <row r="2" spans="1:17" ht="15.75">
      <c r="A2" s="40" t="s">
        <v>584</v>
      </c>
      <c r="B2" s="40"/>
      <c r="N2" s="14"/>
      <c r="O2" s="14"/>
      <c r="P2" s="14"/>
      <c r="Q2" s="14"/>
    </row>
    <row r="3" spans="14:17" ht="15.75">
      <c r="N3" s="14"/>
      <c r="O3" s="14"/>
      <c r="P3" s="14"/>
      <c r="Q3" s="14"/>
    </row>
    <row r="4" spans="1:18" ht="15.75">
      <c r="A4" s="44" t="s">
        <v>0</v>
      </c>
      <c r="B4" s="7"/>
      <c r="C4" s="7" t="s">
        <v>1</v>
      </c>
      <c r="D4" s="44"/>
      <c r="E4" s="9"/>
      <c r="F4" s="8"/>
      <c r="G4" s="8"/>
      <c r="H4" s="12"/>
      <c r="I4" s="8"/>
      <c r="J4" s="8"/>
      <c r="K4" s="9"/>
      <c r="L4" s="8"/>
      <c r="M4" s="9"/>
      <c r="N4" s="14"/>
      <c r="O4" s="14"/>
      <c r="P4" s="14"/>
      <c r="Q4" s="14"/>
      <c r="R4" s="8"/>
    </row>
    <row r="5" spans="1:18" ht="31.5">
      <c r="A5" s="44"/>
      <c r="B5" s="7"/>
      <c r="C5" s="4"/>
      <c r="D5" s="65" t="s">
        <v>4</v>
      </c>
      <c r="E5" s="65" t="s">
        <v>121</v>
      </c>
      <c r="F5" s="65" t="s">
        <v>121</v>
      </c>
      <c r="G5" s="65" t="s">
        <v>495</v>
      </c>
      <c r="H5" s="65" t="s">
        <v>500</v>
      </c>
      <c r="I5" s="8"/>
      <c r="J5" s="8"/>
      <c r="K5" s="9"/>
      <c r="L5" s="8"/>
      <c r="M5" s="9"/>
      <c r="N5" s="14"/>
      <c r="O5" s="14"/>
      <c r="P5" s="14"/>
      <c r="Q5" s="14"/>
      <c r="R5" s="8"/>
    </row>
    <row r="6" spans="1:18" ht="15.75">
      <c r="A6" s="89" t="s">
        <v>18</v>
      </c>
      <c r="B6" s="90"/>
      <c r="C6" s="37" t="s">
        <v>643</v>
      </c>
      <c r="D6" s="24"/>
      <c r="E6" s="26"/>
      <c r="F6" s="26"/>
      <c r="G6" s="28"/>
      <c r="H6" s="26"/>
      <c r="I6" s="93"/>
      <c r="J6" s="93"/>
      <c r="K6" s="93"/>
      <c r="L6" s="93"/>
      <c r="M6" s="93"/>
      <c r="N6" s="14"/>
      <c r="O6" s="14"/>
      <c r="P6" s="14"/>
      <c r="Q6" s="14"/>
      <c r="R6" s="25"/>
    </row>
    <row r="7" spans="1:18" ht="15.75">
      <c r="A7" s="89"/>
      <c r="B7" s="90"/>
      <c r="C7" s="14" t="s">
        <v>34</v>
      </c>
      <c r="D7" s="24">
        <v>2</v>
      </c>
      <c r="E7" s="26">
        <v>1.7</v>
      </c>
      <c r="F7" s="26">
        <v>1.1</v>
      </c>
      <c r="G7" s="28">
        <f>E7*F7</f>
        <v>1.87</v>
      </c>
      <c r="H7" s="26" t="s">
        <v>26</v>
      </c>
      <c r="I7" s="94"/>
      <c r="J7" s="94"/>
      <c r="K7" s="94"/>
      <c r="L7" s="94"/>
      <c r="M7" s="94"/>
      <c r="N7" s="14"/>
      <c r="O7" s="14"/>
      <c r="P7" s="14"/>
      <c r="Q7" s="14"/>
      <c r="R7" s="25"/>
    </row>
    <row r="8" spans="1:18" ht="15.75">
      <c r="A8" s="89"/>
      <c r="B8" s="90"/>
      <c r="C8" s="14"/>
      <c r="D8" s="24"/>
      <c r="E8" s="26"/>
      <c r="F8" s="26"/>
      <c r="G8" s="28"/>
      <c r="H8" s="26"/>
      <c r="I8" s="94"/>
      <c r="J8" s="94"/>
      <c r="K8" s="94"/>
      <c r="L8" s="94"/>
      <c r="M8" s="94"/>
      <c r="N8" s="14"/>
      <c r="O8" s="14"/>
      <c r="P8" s="14"/>
      <c r="Q8" s="14"/>
      <c r="R8" s="25"/>
    </row>
    <row r="9" spans="1:17" ht="15.75">
      <c r="A9" s="27" t="s">
        <v>22</v>
      </c>
      <c r="B9" s="37"/>
      <c r="C9" s="37" t="s">
        <v>24</v>
      </c>
      <c r="D9" s="24"/>
      <c r="E9" s="26"/>
      <c r="F9" s="26"/>
      <c r="G9" s="28"/>
      <c r="H9" s="26"/>
      <c r="N9" s="14"/>
      <c r="O9" s="14"/>
      <c r="P9" s="14"/>
      <c r="Q9" s="14"/>
    </row>
    <row r="10" spans="1:17" ht="15.75">
      <c r="A10" s="50"/>
      <c r="B10" s="38"/>
      <c r="C10" s="14" t="s">
        <v>25</v>
      </c>
      <c r="D10" s="24">
        <v>2</v>
      </c>
      <c r="E10" s="26"/>
      <c r="F10" s="26"/>
      <c r="G10" s="28"/>
      <c r="H10" s="26" t="s">
        <v>26</v>
      </c>
      <c r="N10" s="14"/>
      <c r="O10" s="14"/>
      <c r="P10" s="14"/>
      <c r="Q10" s="14"/>
    </row>
    <row r="11" spans="1:17" ht="15.75">
      <c r="A11" s="50"/>
      <c r="B11" s="38"/>
      <c r="C11" s="14"/>
      <c r="D11" s="24"/>
      <c r="E11" s="26"/>
      <c r="F11" s="26"/>
      <c r="G11" s="28"/>
      <c r="H11" s="26"/>
      <c r="N11" s="14"/>
      <c r="O11" s="14"/>
      <c r="P11" s="14"/>
      <c r="Q11" s="14"/>
    </row>
    <row r="12" spans="1:17" ht="15.75">
      <c r="A12" s="50" t="s">
        <v>57</v>
      </c>
      <c r="B12" s="38"/>
      <c r="C12" s="37" t="s">
        <v>337</v>
      </c>
      <c r="D12" s="24"/>
      <c r="E12" s="26"/>
      <c r="F12" s="26"/>
      <c r="G12" s="28"/>
      <c r="H12" s="26"/>
      <c r="N12" s="14"/>
      <c r="O12" s="14"/>
      <c r="P12" s="14"/>
      <c r="Q12" s="14"/>
    </row>
    <row r="13" spans="1:18" s="20" customFormat="1" ht="15.75">
      <c r="A13" s="50"/>
      <c r="B13" s="38"/>
      <c r="C13" s="14" t="s">
        <v>508</v>
      </c>
      <c r="D13" s="24">
        <v>2</v>
      </c>
      <c r="E13" s="26">
        <v>0.6</v>
      </c>
      <c r="F13" s="26">
        <v>0.5</v>
      </c>
      <c r="G13" s="28">
        <f>E13*F13</f>
        <v>0.3</v>
      </c>
      <c r="H13" s="26" t="s">
        <v>26</v>
      </c>
      <c r="I13" s="5"/>
      <c r="J13" s="5"/>
      <c r="K13" s="6"/>
      <c r="L13" s="5"/>
      <c r="M13" s="6"/>
      <c r="N13" s="14"/>
      <c r="O13" s="14"/>
      <c r="P13" s="14"/>
      <c r="Q13" s="14"/>
      <c r="R13" s="5"/>
    </row>
    <row r="14" spans="1:18" s="20" customFormat="1" ht="15.75">
      <c r="A14" s="50"/>
      <c r="B14" s="38"/>
      <c r="C14" s="14"/>
      <c r="D14" s="24"/>
      <c r="E14" s="26"/>
      <c r="F14" s="26"/>
      <c r="G14" s="28"/>
      <c r="H14" s="26"/>
      <c r="I14" s="5"/>
      <c r="J14" s="5"/>
      <c r="K14" s="6"/>
      <c r="L14" s="5"/>
      <c r="M14" s="6"/>
      <c r="N14" s="14"/>
      <c r="O14" s="14"/>
      <c r="P14" s="14"/>
      <c r="Q14" s="14"/>
      <c r="R14" s="5"/>
    </row>
    <row r="15" spans="1:17" ht="15.75">
      <c r="A15" s="37" t="s">
        <v>230</v>
      </c>
      <c r="B15" s="38"/>
      <c r="C15" s="37" t="s">
        <v>97</v>
      </c>
      <c r="D15" s="27"/>
      <c r="E15" s="26"/>
      <c r="F15" s="26"/>
      <c r="G15" s="26"/>
      <c r="H15" s="26"/>
      <c r="I15" s="14"/>
      <c r="J15" s="14"/>
      <c r="K15" s="14"/>
      <c r="M15" s="5"/>
      <c r="N15" s="5"/>
      <c r="O15" s="5"/>
      <c r="P15" s="5"/>
      <c r="Q15" s="5"/>
    </row>
    <row r="16" spans="1:17" ht="15.75">
      <c r="A16" s="14"/>
      <c r="B16" s="51"/>
      <c r="C16" s="14" t="s">
        <v>9</v>
      </c>
      <c r="D16" s="24"/>
      <c r="E16" s="26"/>
      <c r="F16" s="26"/>
      <c r="G16" s="26"/>
      <c r="H16" s="26"/>
      <c r="I16" s="14"/>
      <c r="J16" s="14"/>
      <c r="K16" s="14"/>
      <c r="M16" s="5"/>
      <c r="N16" s="5"/>
      <c r="O16" s="5"/>
      <c r="P16" s="5"/>
      <c r="Q16" s="5"/>
    </row>
    <row r="17" spans="1:17" ht="15.75">
      <c r="A17" s="14"/>
      <c r="B17" s="51"/>
      <c r="C17" s="14" t="s">
        <v>99</v>
      </c>
      <c r="D17" s="24"/>
      <c r="E17" s="26"/>
      <c r="F17" s="26"/>
      <c r="G17" s="26">
        <v>25.51</v>
      </c>
      <c r="H17" s="12" t="s">
        <v>15</v>
      </c>
      <c r="I17" s="14"/>
      <c r="J17" s="14"/>
      <c r="K17" s="14"/>
      <c r="M17" s="5"/>
      <c r="N17" s="5"/>
      <c r="O17" s="5"/>
      <c r="P17" s="5"/>
      <c r="Q17" s="5"/>
    </row>
    <row r="18" spans="1:17" ht="15.75">
      <c r="A18" s="14"/>
      <c r="B18" s="51"/>
      <c r="C18" s="14"/>
      <c r="D18" s="24"/>
      <c r="E18" s="26"/>
      <c r="F18" s="26"/>
      <c r="G18" s="26"/>
      <c r="H18" s="12"/>
      <c r="I18" s="14"/>
      <c r="J18" s="14"/>
      <c r="K18" s="14"/>
      <c r="M18" s="5"/>
      <c r="N18" s="5"/>
      <c r="O18" s="5"/>
      <c r="P18" s="5"/>
      <c r="Q18" s="5"/>
    </row>
    <row r="19" spans="1:18" s="20" customFormat="1" ht="15.75">
      <c r="A19" s="50" t="s">
        <v>482</v>
      </c>
      <c r="B19" s="38"/>
      <c r="C19" s="37" t="s">
        <v>108</v>
      </c>
      <c r="D19" s="27"/>
      <c r="E19" s="52"/>
      <c r="F19" s="52"/>
      <c r="G19" s="52"/>
      <c r="H19" s="26"/>
      <c r="I19" s="5"/>
      <c r="J19" s="5"/>
      <c r="K19" s="6"/>
      <c r="L19" s="5"/>
      <c r="M19" s="6"/>
      <c r="N19" s="14"/>
      <c r="O19" s="14"/>
      <c r="P19" s="14"/>
      <c r="Q19" s="14"/>
      <c r="R19" s="5"/>
    </row>
    <row r="20" spans="1:18" s="20" customFormat="1" ht="15.75">
      <c r="A20" s="14"/>
      <c r="B20" s="51"/>
      <c r="C20" s="14" t="s">
        <v>105</v>
      </c>
      <c r="D20" s="24">
        <v>3</v>
      </c>
      <c r="E20" s="26">
        <v>2</v>
      </c>
      <c r="F20" s="26">
        <v>2.2</v>
      </c>
      <c r="G20" s="26">
        <f>F20*E20</f>
        <v>4.4</v>
      </c>
      <c r="H20" s="26" t="s">
        <v>26</v>
      </c>
      <c r="I20" s="5"/>
      <c r="J20" s="5"/>
      <c r="K20" s="6"/>
      <c r="L20" s="5"/>
      <c r="M20" s="6"/>
      <c r="N20" s="14"/>
      <c r="O20" s="14"/>
      <c r="P20" s="14"/>
      <c r="Q20" s="14"/>
      <c r="R20" s="5"/>
    </row>
    <row r="21" spans="1:18" s="20" customFormat="1" ht="15.75">
      <c r="A21" s="14"/>
      <c r="B21" s="51"/>
      <c r="C21" s="14"/>
      <c r="D21" s="24"/>
      <c r="E21" s="26"/>
      <c r="F21" s="26"/>
      <c r="G21" s="26"/>
      <c r="H21" s="26"/>
      <c r="I21" s="5"/>
      <c r="J21" s="5"/>
      <c r="K21" s="6"/>
      <c r="L21" s="5"/>
      <c r="M21" s="6"/>
      <c r="N21" s="14"/>
      <c r="O21" s="14"/>
      <c r="P21" s="14"/>
      <c r="Q21" s="14"/>
      <c r="R21" s="5"/>
    </row>
    <row r="22" spans="1:18" s="20" customFormat="1" ht="15.75">
      <c r="A22" s="50" t="s">
        <v>484</v>
      </c>
      <c r="B22" s="33"/>
      <c r="C22" s="6" t="s">
        <v>572</v>
      </c>
      <c r="D22" s="5"/>
      <c r="E22" s="5"/>
      <c r="F22" s="5"/>
      <c r="G22" s="5"/>
      <c r="H22" s="34"/>
      <c r="I22" s="5"/>
      <c r="J22" s="5"/>
      <c r="K22" s="6"/>
      <c r="L22" s="5"/>
      <c r="M22" s="6"/>
      <c r="N22" s="14"/>
      <c r="O22" s="14"/>
      <c r="P22" s="14"/>
      <c r="Q22" s="14"/>
      <c r="R22" s="5"/>
    </row>
    <row r="23" spans="1:8" ht="15.75">
      <c r="A23" s="5"/>
      <c r="B23" s="33"/>
      <c r="C23" s="5" t="s">
        <v>580</v>
      </c>
      <c r="D23" s="5"/>
      <c r="G23" s="5">
        <v>25.51</v>
      </c>
      <c r="H23" s="34" t="s">
        <v>26</v>
      </c>
    </row>
    <row r="24" spans="9:18" s="20" customFormat="1" ht="15.75">
      <c r="I24" s="5"/>
      <c r="J24" s="5"/>
      <c r="K24" s="6"/>
      <c r="L24" s="5"/>
      <c r="M24" s="6"/>
      <c r="O24" s="124"/>
      <c r="P24" s="22"/>
      <c r="Q24" s="22"/>
      <c r="R24" s="5"/>
    </row>
    <row r="25" spans="9:18" s="20" customFormat="1" ht="15.75">
      <c r="I25" s="5"/>
      <c r="J25" s="5"/>
      <c r="K25" s="6"/>
      <c r="L25" s="5"/>
      <c r="M25" s="6"/>
      <c r="O25" s="124"/>
      <c r="P25" s="22"/>
      <c r="Q25" s="22"/>
      <c r="R25" s="5"/>
    </row>
    <row r="26" spans="1:18" s="20" customFormat="1" ht="15.75">
      <c r="A26" s="44"/>
      <c r="B26" s="7"/>
      <c r="C26" s="14"/>
      <c r="D26" s="18"/>
      <c r="E26" s="12"/>
      <c r="F26" s="12"/>
      <c r="G26" s="53"/>
      <c r="H26" s="12"/>
      <c r="I26" s="5"/>
      <c r="J26" s="5"/>
      <c r="K26" s="6"/>
      <c r="L26" s="5"/>
      <c r="M26" s="6"/>
      <c r="O26" s="124"/>
      <c r="P26" s="22"/>
      <c r="Q26" s="22"/>
      <c r="R26" s="5"/>
    </row>
    <row r="27" spans="1:18" s="20" customFormat="1" ht="15.75">
      <c r="A27" s="21"/>
      <c r="B27" s="87"/>
      <c r="C27" s="40"/>
      <c r="D27" s="19"/>
      <c r="E27" s="5"/>
      <c r="F27" s="5"/>
      <c r="G27" s="5"/>
      <c r="H27" s="34"/>
      <c r="I27" s="5"/>
      <c r="J27" s="5"/>
      <c r="K27" s="6"/>
      <c r="L27" s="5"/>
      <c r="M27" s="6"/>
      <c r="O27" s="124"/>
      <c r="P27" s="22"/>
      <c r="Q27" s="22"/>
      <c r="R27" s="5"/>
    </row>
    <row r="28" spans="1:18" s="20" customFormat="1" ht="15.75">
      <c r="A28" s="21"/>
      <c r="B28" s="87"/>
      <c r="C28" s="40"/>
      <c r="D28" s="19"/>
      <c r="E28" s="5"/>
      <c r="F28" s="5"/>
      <c r="G28" s="5"/>
      <c r="H28" s="34"/>
      <c r="I28" s="5"/>
      <c r="J28" s="5"/>
      <c r="K28" s="6"/>
      <c r="L28" s="5"/>
      <c r="M28" s="6"/>
      <c r="O28" s="124"/>
      <c r="P28" s="22"/>
      <c r="Q28" s="22"/>
      <c r="R28" s="5"/>
    </row>
    <row r="29" spans="1:18" s="20" customFormat="1" ht="15.75">
      <c r="A29" s="21"/>
      <c r="B29" s="87"/>
      <c r="C29" s="40"/>
      <c r="D29" s="19"/>
      <c r="E29" s="5"/>
      <c r="F29" s="5"/>
      <c r="G29" s="5"/>
      <c r="H29" s="34"/>
      <c r="I29" s="5"/>
      <c r="J29" s="5"/>
      <c r="K29" s="6"/>
      <c r="L29" s="5"/>
      <c r="M29" s="6"/>
      <c r="O29" s="124"/>
      <c r="P29" s="22"/>
      <c r="Q29" s="22"/>
      <c r="R29" s="5"/>
    </row>
    <row r="30" spans="1:18" s="20" customFormat="1" ht="15.75">
      <c r="A30" s="21"/>
      <c r="B30" s="87"/>
      <c r="C30" s="40"/>
      <c r="D30" s="19"/>
      <c r="E30" s="5"/>
      <c r="F30" s="5"/>
      <c r="G30" s="5"/>
      <c r="H30" s="34"/>
      <c r="I30" s="5"/>
      <c r="J30" s="5"/>
      <c r="K30" s="6"/>
      <c r="L30" s="5"/>
      <c r="M30" s="6"/>
      <c r="O30" s="124"/>
      <c r="P30" s="22"/>
      <c r="Q30" s="22"/>
      <c r="R30" s="5"/>
    </row>
    <row r="31" spans="1:18" s="20" customFormat="1" ht="15.75">
      <c r="A31" s="21"/>
      <c r="B31" s="87"/>
      <c r="C31" s="40"/>
      <c r="D31" s="19"/>
      <c r="E31" s="5"/>
      <c r="F31" s="5"/>
      <c r="G31" s="5"/>
      <c r="H31" s="34"/>
      <c r="I31" s="5"/>
      <c r="J31" s="5"/>
      <c r="K31" s="6"/>
      <c r="L31" s="5"/>
      <c r="M31" s="6"/>
      <c r="O31" s="124"/>
      <c r="P31" s="22"/>
      <c r="Q31" s="22"/>
      <c r="R31" s="5"/>
    </row>
    <row r="32" spans="1:18" s="20" customFormat="1" ht="15.75">
      <c r="A32" s="21"/>
      <c r="B32" s="87"/>
      <c r="C32" s="40"/>
      <c r="D32" s="19"/>
      <c r="E32" s="5"/>
      <c r="F32" s="5"/>
      <c r="G32" s="5"/>
      <c r="H32" s="34"/>
      <c r="I32" s="5"/>
      <c r="J32" s="5"/>
      <c r="K32" s="6"/>
      <c r="L32" s="5"/>
      <c r="M32" s="6"/>
      <c r="O32" s="124"/>
      <c r="P32" s="22"/>
      <c r="Q32" s="22"/>
      <c r="R32" s="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6">
      <selection activeCell="A22" sqref="A22:IV24"/>
    </sheetView>
  </sheetViews>
  <sheetFormatPr defaultColWidth="9.140625" defaultRowHeight="12.75"/>
  <cols>
    <col min="1" max="1" width="9.140625" style="5" customWidth="1"/>
    <col min="2" max="2" width="7.7109375" style="33" customWidth="1"/>
    <col min="3" max="3" width="17.140625" style="5" customWidth="1"/>
    <col min="4" max="4" width="8.00390625" style="21" customWidth="1"/>
    <col min="5" max="7" width="9.140625" style="34" customWidth="1"/>
    <col min="8" max="8" width="11.8515625" style="34" customWidth="1"/>
    <col min="9" max="16384" width="9.140625" style="5" customWidth="1"/>
  </cols>
  <sheetData>
    <row r="1" ht="15.75">
      <c r="H1" s="34" t="s">
        <v>568</v>
      </c>
    </row>
    <row r="2" spans="1:2" ht="15.75">
      <c r="A2" s="6" t="s">
        <v>536</v>
      </c>
      <c r="B2" s="36"/>
    </row>
    <row r="4" spans="1:11" ht="15.75">
      <c r="A4" s="7" t="s">
        <v>0</v>
      </c>
      <c r="B4" s="32"/>
      <c r="C4" s="7" t="s">
        <v>1</v>
      </c>
      <c r="D4" s="44"/>
      <c r="E4" s="13"/>
      <c r="F4" s="13"/>
      <c r="G4" s="13"/>
      <c r="H4" s="12"/>
      <c r="I4" s="8"/>
      <c r="J4" s="8"/>
      <c r="K4" s="9"/>
    </row>
    <row r="5" spans="1:11" ht="15.75">
      <c r="A5" s="7" t="s">
        <v>2</v>
      </c>
      <c r="B5" s="32"/>
      <c r="C5" s="7" t="s">
        <v>29</v>
      </c>
      <c r="D5" s="44"/>
      <c r="E5" s="13"/>
      <c r="F5" s="13"/>
      <c r="G5" s="13"/>
      <c r="H5" s="12"/>
      <c r="I5" s="8"/>
      <c r="J5" s="8"/>
      <c r="K5" s="9"/>
    </row>
    <row r="6" spans="1:11" ht="15.75">
      <c r="A6" s="7"/>
      <c r="B6" s="32"/>
      <c r="C6" s="7"/>
      <c r="D6" s="44"/>
      <c r="E6" s="13"/>
      <c r="F6" s="13"/>
      <c r="G6" s="13"/>
      <c r="H6" s="12"/>
      <c r="I6" s="8"/>
      <c r="J6" s="8"/>
      <c r="K6" s="9"/>
    </row>
    <row r="7" spans="1:11" ht="31.5">
      <c r="A7" s="4"/>
      <c r="B7" s="61" t="s">
        <v>613</v>
      </c>
      <c r="C7" s="4"/>
      <c r="D7" s="65" t="s">
        <v>4</v>
      </c>
      <c r="E7" s="65" t="s">
        <v>121</v>
      </c>
      <c r="F7" s="65" t="s">
        <v>121</v>
      </c>
      <c r="G7" s="65" t="s">
        <v>495</v>
      </c>
      <c r="H7" s="65" t="s">
        <v>500</v>
      </c>
      <c r="I7" s="8"/>
      <c r="J7" s="8"/>
      <c r="K7" s="9"/>
    </row>
    <row r="8" spans="1:11" ht="15.75">
      <c r="A8" s="4"/>
      <c r="B8" s="31"/>
      <c r="C8" s="10" t="s">
        <v>9</v>
      </c>
      <c r="D8" s="18"/>
      <c r="E8" s="11"/>
      <c r="F8" s="12"/>
      <c r="G8" s="12"/>
      <c r="H8" s="13"/>
      <c r="I8" s="13"/>
      <c r="J8" s="13"/>
      <c r="K8" s="13"/>
    </row>
    <row r="9" spans="1:11" ht="15.75">
      <c r="A9" s="4"/>
      <c r="B9" s="31" t="s">
        <v>470</v>
      </c>
      <c r="C9" s="14" t="s">
        <v>5</v>
      </c>
      <c r="D9" s="66"/>
      <c r="E9" s="12"/>
      <c r="F9" s="12"/>
      <c r="G9" s="12">
        <v>3.62</v>
      </c>
      <c r="H9" s="12" t="s">
        <v>41</v>
      </c>
      <c r="I9" s="12"/>
      <c r="J9" s="12"/>
      <c r="K9" s="12"/>
    </row>
    <row r="10" spans="1:11" ht="15.75">
      <c r="A10" s="4"/>
      <c r="B10" s="31" t="s">
        <v>471</v>
      </c>
      <c r="C10" s="14" t="s">
        <v>400</v>
      </c>
      <c r="D10" s="66"/>
      <c r="E10" s="12"/>
      <c r="F10" s="12"/>
      <c r="G10" s="12">
        <v>3.18</v>
      </c>
      <c r="H10" s="12" t="s">
        <v>41</v>
      </c>
      <c r="I10" s="12"/>
      <c r="J10" s="12"/>
      <c r="K10" s="12"/>
    </row>
    <row r="11" spans="1:11" ht="15.75">
      <c r="A11" s="4"/>
      <c r="B11" s="31" t="s">
        <v>396</v>
      </c>
      <c r="C11" s="14" t="s">
        <v>39</v>
      </c>
      <c r="D11" s="66"/>
      <c r="E11" s="12"/>
      <c r="F11" s="12"/>
      <c r="G11" s="12">
        <v>1.84</v>
      </c>
      <c r="H11" s="12" t="s">
        <v>41</v>
      </c>
      <c r="I11" s="12"/>
      <c r="J11" s="12"/>
      <c r="K11" s="12"/>
    </row>
    <row r="12" spans="1:11" ht="15.75">
      <c r="A12" s="14"/>
      <c r="B12" s="51"/>
      <c r="C12" s="14"/>
      <c r="D12" s="24"/>
      <c r="E12" s="26"/>
      <c r="F12" s="26"/>
      <c r="G12" s="26"/>
      <c r="H12" s="26"/>
      <c r="I12" s="14"/>
      <c r="J12" s="14"/>
      <c r="K12" s="14"/>
    </row>
    <row r="13" spans="1:11" ht="15.75">
      <c r="A13" s="59" t="s">
        <v>17</v>
      </c>
      <c r="B13" s="38"/>
      <c r="C13" s="37" t="s">
        <v>107</v>
      </c>
      <c r="D13" s="27"/>
      <c r="E13" s="26"/>
      <c r="F13" s="26"/>
      <c r="G13" s="26"/>
      <c r="H13" s="26"/>
      <c r="I13" s="14"/>
      <c r="J13" s="14"/>
      <c r="K13" s="14"/>
    </row>
    <row r="14" spans="1:11" ht="15.75">
      <c r="A14" s="14"/>
      <c r="B14" s="51"/>
      <c r="C14" s="5" t="s">
        <v>65</v>
      </c>
      <c r="D14" s="21">
        <v>1</v>
      </c>
      <c r="E14" s="34">
        <v>0.8</v>
      </c>
      <c r="F14" s="34">
        <v>2</v>
      </c>
      <c r="G14" s="34">
        <f>F14*E14</f>
        <v>1.6</v>
      </c>
      <c r="H14" s="34" t="s">
        <v>21</v>
      </c>
      <c r="J14" s="14"/>
      <c r="K14" s="14"/>
    </row>
    <row r="15" spans="1:11" ht="15.75">
      <c r="A15" s="14"/>
      <c r="B15" s="51"/>
      <c r="C15" s="14"/>
      <c r="D15" s="24"/>
      <c r="E15" s="26"/>
      <c r="F15" s="26"/>
      <c r="G15" s="26"/>
      <c r="H15" s="26"/>
      <c r="I15" s="14"/>
      <c r="J15" s="14"/>
      <c r="K15" s="14"/>
    </row>
    <row r="16" spans="1:11" ht="15.75">
      <c r="A16" s="37" t="s">
        <v>18</v>
      </c>
      <c r="B16" s="38"/>
      <c r="C16" s="37" t="s">
        <v>639</v>
      </c>
      <c r="D16" s="27"/>
      <c r="E16" s="26"/>
      <c r="F16" s="26"/>
      <c r="G16" s="26"/>
      <c r="H16" s="26"/>
      <c r="I16" s="14"/>
      <c r="J16" s="14"/>
      <c r="K16" s="14"/>
    </row>
    <row r="17" spans="1:11" ht="15.75">
      <c r="A17" s="14"/>
      <c r="B17" s="51"/>
      <c r="C17" s="14" t="s">
        <v>90</v>
      </c>
      <c r="D17" s="24">
        <v>4</v>
      </c>
      <c r="E17" s="26">
        <v>2.22</v>
      </c>
      <c r="F17" s="26">
        <v>1.5</v>
      </c>
      <c r="G17" s="26">
        <f>F17*E17</f>
        <v>3.33</v>
      </c>
      <c r="H17" s="26" t="s">
        <v>21</v>
      </c>
      <c r="I17" s="14"/>
      <c r="J17" s="14"/>
      <c r="K17" s="14"/>
    </row>
    <row r="18" spans="1:11" ht="15.75">
      <c r="A18" s="14"/>
      <c r="B18" s="51"/>
      <c r="C18" s="14"/>
      <c r="D18" s="24"/>
      <c r="E18" s="26"/>
      <c r="F18" s="26"/>
      <c r="G18" s="26"/>
      <c r="H18" s="26"/>
      <c r="I18" s="14"/>
      <c r="J18" s="14"/>
      <c r="K18" s="14"/>
    </row>
    <row r="19" spans="1:11" ht="15.75">
      <c r="A19" s="37" t="s">
        <v>22</v>
      </c>
      <c r="B19" s="38"/>
      <c r="C19" s="37" t="s">
        <v>24</v>
      </c>
      <c r="D19" s="27"/>
      <c r="E19" s="26"/>
      <c r="F19" s="26"/>
      <c r="G19" s="26"/>
      <c r="H19" s="26"/>
      <c r="I19" s="14"/>
      <c r="J19" s="14"/>
      <c r="K19" s="14"/>
    </row>
    <row r="20" spans="1:11" ht="15.75">
      <c r="A20" s="14"/>
      <c r="B20" s="51"/>
      <c r="C20" s="14" t="s">
        <v>32</v>
      </c>
      <c r="D20" s="24">
        <v>22</v>
      </c>
      <c r="E20" s="26"/>
      <c r="F20" s="26"/>
      <c r="G20" s="26"/>
      <c r="H20" s="26" t="s">
        <v>26</v>
      </c>
      <c r="I20" s="14"/>
      <c r="J20" s="14"/>
      <c r="K20" s="14"/>
    </row>
    <row r="21" spans="1:11" ht="15.75">
      <c r="A21" s="14"/>
      <c r="B21" s="51"/>
      <c r="C21" s="14"/>
      <c r="D21" s="24"/>
      <c r="E21" s="26"/>
      <c r="F21" s="26"/>
      <c r="G21" s="26"/>
      <c r="H21" s="26"/>
      <c r="I21" s="14"/>
      <c r="J21" s="14"/>
      <c r="K21" s="14"/>
    </row>
    <row r="22" spans="1:11" ht="15.75">
      <c r="A22" s="37" t="s">
        <v>230</v>
      </c>
      <c r="B22" s="38"/>
      <c r="C22" s="37" t="s">
        <v>97</v>
      </c>
      <c r="D22" s="27"/>
      <c r="E22" s="26"/>
      <c r="F22" s="26"/>
      <c r="G22" s="26"/>
      <c r="H22" s="26"/>
      <c r="I22" s="14"/>
      <c r="J22" s="14"/>
      <c r="K22" s="14"/>
    </row>
    <row r="23" spans="1:11" ht="15.75">
      <c r="A23" s="14"/>
      <c r="B23" s="51"/>
      <c r="C23" s="14" t="s">
        <v>9</v>
      </c>
      <c r="D23" s="24"/>
      <c r="E23" s="26"/>
      <c r="F23" s="26"/>
      <c r="G23" s="26"/>
      <c r="H23" s="26"/>
      <c r="I23" s="14"/>
      <c r="J23" s="14"/>
      <c r="K23" s="14"/>
    </row>
    <row r="24" spans="1:11" ht="15.75">
      <c r="A24" s="14"/>
      <c r="B24" s="51" t="s">
        <v>438</v>
      </c>
      <c r="C24" s="14" t="s">
        <v>99</v>
      </c>
      <c r="D24" s="24"/>
      <c r="E24" s="26"/>
      <c r="F24" s="26"/>
      <c r="G24" s="26">
        <v>100.64</v>
      </c>
      <c r="H24" s="12" t="s">
        <v>6</v>
      </c>
      <c r="I24" s="14"/>
      <c r="J24" s="14"/>
      <c r="K24" s="14"/>
    </row>
    <row r="25" spans="1:11" ht="15.75">
      <c r="A25" s="14"/>
      <c r="B25" s="51"/>
      <c r="C25" s="14"/>
      <c r="D25" s="24"/>
      <c r="E25" s="26"/>
      <c r="F25" s="26"/>
      <c r="G25" s="26"/>
      <c r="H25" s="26"/>
      <c r="I25" s="14"/>
      <c r="J25" s="14"/>
      <c r="K25" s="14"/>
    </row>
    <row r="26" spans="1:11" ht="15.75">
      <c r="A26" s="37" t="s">
        <v>482</v>
      </c>
      <c r="B26" s="38"/>
      <c r="C26" s="37" t="s">
        <v>108</v>
      </c>
      <c r="D26" s="27"/>
      <c r="E26" s="52"/>
      <c r="F26" s="52"/>
      <c r="G26" s="52"/>
      <c r="H26" s="26"/>
      <c r="I26" s="14"/>
      <c r="J26" s="14"/>
      <c r="K26" s="14"/>
    </row>
    <row r="27" spans="1:11" ht="15.75">
      <c r="A27" s="14"/>
      <c r="B27" s="51"/>
      <c r="C27" s="14" t="s">
        <v>104</v>
      </c>
      <c r="D27" s="24"/>
      <c r="E27" s="26"/>
      <c r="F27" s="26"/>
      <c r="G27" s="26">
        <v>24.7</v>
      </c>
      <c r="H27" s="26" t="s">
        <v>21</v>
      </c>
      <c r="I27" s="14"/>
      <c r="J27" s="14"/>
      <c r="K27" s="14"/>
    </row>
    <row r="28" spans="1:11" ht="15.75">
      <c r="A28" s="14"/>
      <c r="B28" s="51"/>
      <c r="C28" s="14" t="s">
        <v>105</v>
      </c>
      <c r="D28" s="24"/>
      <c r="E28" s="26"/>
      <c r="F28" s="26"/>
      <c r="G28" s="26">
        <v>26.5</v>
      </c>
      <c r="H28" s="26" t="s">
        <v>21</v>
      </c>
      <c r="I28" s="14"/>
      <c r="J28" s="14"/>
      <c r="K28" s="14"/>
    </row>
    <row r="29" spans="1:11" ht="15.75">
      <c r="A29" s="14"/>
      <c r="B29" s="51"/>
      <c r="C29" s="14" t="s">
        <v>106</v>
      </c>
      <c r="D29" s="24"/>
      <c r="E29" s="26"/>
      <c r="F29" s="26"/>
      <c r="G29" s="26">
        <v>18.64</v>
      </c>
      <c r="H29" s="26" t="s">
        <v>21</v>
      </c>
      <c r="I29" s="14"/>
      <c r="J29" s="14"/>
      <c r="K29" s="14"/>
    </row>
    <row r="30" spans="1:11" ht="15.75">
      <c r="A30" s="14"/>
      <c r="B30" s="51"/>
      <c r="C30" s="14"/>
      <c r="D30" s="24"/>
      <c r="E30" s="26"/>
      <c r="F30" s="26"/>
      <c r="G30" s="26"/>
      <c r="H30" s="26"/>
      <c r="I30" s="14"/>
      <c r="J30" s="14"/>
      <c r="K30" s="14"/>
    </row>
    <row r="31" spans="1:11" ht="15.75">
      <c r="A31" s="37" t="s">
        <v>484</v>
      </c>
      <c r="B31" s="38"/>
      <c r="C31" s="37" t="s">
        <v>604</v>
      </c>
      <c r="D31" s="27"/>
      <c r="E31" s="52"/>
      <c r="F31" s="52"/>
      <c r="G31" s="52"/>
      <c r="H31" s="52"/>
      <c r="I31" s="37"/>
      <c r="J31" s="37"/>
      <c r="K31" s="14"/>
    </row>
    <row r="32" spans="1:11" ht="15.75">
      <c r="A32" s="14"/>
      <c r="B32" s="51" t="s">
        <v>438</v>
      </c>
      <c r="C32" s="14" t="s">
        <v>609</v>
      </c>
      <c r="D32" s="24"/>
      <c r="E32" s="26"/>
      <c r="F32" s="26"/>
      <c r="G32" s="26">
        <v>100.64</v>
      </c>
      <c r="H32" s="12" t="s">
        <v>26</v>
      </c>
      <c r="J32" s="14"/>
      <c r="K32" s="14"/>
    </row>
    <row r="33" spans="1:11" ht="15.75">
      <c r="A33" s="14"/>
      <c r="B33" s="51"/>
      <c r="C33" s="14"/>
      <c r="D33" s="34"/>
      <c r="E33" s="26"/>
      <c r="G33" s="12"/>
      <c r="H33" s="26"/>
      <c r="I33" s="14"/>
      <c r="J33" s="14"/>
      <c r="K33" s="14"/>
    </row>
    <row r="34" spans="1:11" ht="15.75">
      <c r="A34" s="14"/>
      <c r="B34" s="51"/>
      <c r="C34" s="14"/>
      <c r="D34" s="34"/>
      <c r="G34" s="12"/>
      <c r="H34" s="26"/>
      <c r="I34" s="14"/>
      <c r="J34" s="14"/>
      <c r="K34" s="14"/>
    </row>
    <row r="35" spans="1:11" ht="15.75">
      <c r="A35" s="14"/>
      <c r="B35" s="51"/>
      <c r="C35" s="14"/>
      <c r="D35" s="34"/>
      <c r="G35" s="12"/>
      <c r="H35" s="26"/>
      <c r="I35" s="14"/>
      <c r="J35" s="14"/>
      <c r="K35" s="14"/>
    </row>
    <row r="36" spans="1:11" ht="15.75">
      <c r="A36" s="14"/>
      <c r="B36" s="51"/>
      <c r="C36" s="14"/>
      <c r="D36" s="24"/>
      <c r="E36" s="26"/>
      <c r="F36" s="26"/>
      <c r="G36" s="26"/>
      <c r="H36" s="26"/>
      <c r="I36" s="14"/>
      <c r="J36" s="14"/>
      <c r="K36" s="14"/>
    </row>
    <row r="37" spans="1:11" ht="15.75">
      <c r="A37" s="14"/>
      <c r="B37" s="51"/>
      <c r="C37" s="14"/>
      <c r="D37" s="24"/>
      <c r="E37" s="26"/>
      <c r="F37" s="26"/>
      <c r="G37" s="26"/>
      <c r="H37" s="26"/>
      <c r="I37" s="14"/>
      <c r="J37" s="14"/>
      <c r="K37" s="14"/>
    </row>
    <row r="38" spans="1:11" ht="15.75">
      <c r="A38" s="14"/>
      <c r="B38" s="51"/>
      <c r="C38" s="14"/>
      <c r="D38" s="24"/>
      <c r="E38" s="26"/>
      <c r="F38" s="26"/>
      <c r="G38" s="26"/>
      <c r="H38" s="26"/>
      <c r="I38" s="14"/>
      <c r="J38" s="14"/>
      <c r="K38" s="14"/>
    </row>
    <row r="39" spans="1:11" ht="15.75">
      <c r="A39" s="14"/>
      <c r="B39" s="51"/>
      <c r="C39" s="14"/>
      <c r="D39" s="24"/>
      <c r="E39" s="26"/>
      <c r="F39" s="26"/>
      <c r="G39" s="26"/>
      <c r="H39" s="26"/>
      <c r="I39" s="14"/>
      <c r="J39" s="14"/>
      <c r="K39" s="14"/>
    </row>
    <row r="40" spans="1:11" ht="15.75">
      <c r="A40" s="14"/>
      <c r="B40" s="51"/>
      <c r="C40" s="14"/>
      <c r="D40" s="24"/>
      <c r="E40" s="26"/>
      <c r="F40" s="26"/>
      <c r="G40" s="26"/>
      <c r="H40" s="26"/>
      <c r="I40" s="14"/>
      <c r="J40" s="14"/>
      <c r="K40" s="14"/>
    </row>
    <row r="41" spans="1:11" ht="15.75">
      <c r="A41" s="14"/>
      <c r="B41" s="51"/>
      <c r="C41" s="14"/>
      <c r="D41" s="24"/>
      <c r="E41" s="26"/>
      <c r="F41" s="26"/>
      <c r="G41" s="26"/>
      <c r="H41" s="26"/>
      <c r="I41" s="14"/>
      <c r="J41" s="14"/>
      <c r="K41" s="14"/>
    </row>
    <row r="42" spans="1:11" ht="15.75">
      <c r="A42" s="14"/>
      <c r="B42" s="51"/>
      <c r="C42" s="14"/>
      <c r="D42" s="24"/>
      <c r="E42" s="26"/>
      <c r="F42" s="26"/>
      <c r="G42" s="26"/>
      <c r="H42" s="26"/>
      <c r="I42" s="14"/>
      <c r="J42" s="14"/>
      <c r="K42" s="14"/>
    </row>
    <row r="43" spans="1:11" ht="15.75">
      <c r="A43" s="14"/>
      <c r="B43" s="51"/>
      <c r="C43" s="14"/>
      <c r="D43" s="24"/>
      <c r="E43" s="26"/>
      <c r="F43" s="26"/>
      <c r="G43" s="26"/>
      <c r="H43" s="26"/>
      <c r="I43" s="14"/>
      <c r="J43" s="14"/>
      <c r="K43" s="14"/>
    </row>
    <row r="44" spans="1:11" ht="15.75">
      <c r="A44" s="14"/>
      <c r="B44" s="51"/>
      <c r="C44" s="14"/>
      <c r="D44" s="24"/>
      <c r="E44" s="26"/>
      <c r="F44" s="26"/>
      <c r="G44" s="26"/>
      <c r="H44" s="26"/>
      <c r="I44" s="14"/>
      <c r="J44" s="14"/>
      <c r="K44" s="14"/>
    </row>
    <row r="45" spans="1:11" ht="15.75">
      <c r="A45" s="14"/>
      <c r="B45" s="51"/>
      <c r="C45" s="14"/>
      <c r="D45" s="24"/>
      <c r="E45" s="26"/>
      <c r="F45" s="26"/>
      <c r="G45" s="26"/>
      <c r="H45" s="26"/>
      <c r="I45" s="14"/>
      <c r="J45" s="14"/>
      <c r="K45" s="14"/>
    </row>
    <row r="46" spans="1:11" ht="15.75">
      <c r="A46" s="14"/>
      <c r="B46" s="51"/>
      <c r="C46" s="14"/>
      <c r="D46" s="24"/>
      <c r="E46" s="26"/>
      <c r="F46" s="26"/>
      <c r="G46" s="26"/>
      <c r="H46" s="26"/>
      <c r="I46" s="14"/>
      <c r="J46" s="14"/>
      <c r="K46" s="14"/>
    </row>
    <row r="47" spans="1:11" ht="15.75">
      <c r="A47" s="14"/>
      <c r="B47" s="51"/>
      <c r="C47" s="14"/>
      <c r="D47" s="24"/>
      <c r="E47" s="26"/>
      <c r="F47" s="26"/>
      <c r="G47" s="26"/>
      <c r="H47" s="26"/>
      <c r="I47" s="14"/>
      <c r="J47" s="14"/>
      <c r="K47" s="14"/>
    </row>
    <row r="48" spans="1:11" ht="15.75">
      <c r="A48" s="14"/>
      <c r="B48" s="51"/>
      <c r="C48" s="14"/>
      <c r="D48" s="24"/>
      <c r="E48" s="26"/>
      <c r="F48" s="26"/>
      <c r="G48" s="26"/>
      <c r="H48" s="26"/>
      <c r="I48" s="14"/>
      <c r="J48" s="14"/>
      <c r="K48" s="14"/>
    </row>
    <row r="49" spans="1:11" ht="15.75">
      <c r="A49" s="14"/>
      <c r="B49" s="51"/>
      <c r="C49" s="14"/>
      <c r="D49" s="24"/>
      <c r="E49" s="26"/>
      <c r="F49" s="26"/>
      <c r="G49" s="26"/>
      <c r="H49" s="26"/>
      <c r="I49" s="14"/>
      <c r="J49" s="14"/>
      <c r="K49" s="14"/>
    </row>
    <row r="50" spans="1:11" ht="15.75">
      <c r="A50" s="14"/>
      <c r="B50" s="51"/>
      <c r="C50" s="14"/>
      <c r="D50" s="24"/>
      <c r="E50" s="26"/>
      <c r="F50" s="26"/>
      <c r="G50" s="26"/>
      <c r="H50" s="26"/>
      <c r="I50" s="14"/>
      <c r="J50" s="14"/>
      <c r="K50" s="14"/>
    </row>
    <row r="51" spans="1:11" ht="15.75">
      <c r="A51" s="14"/>
      <c r="B51" s="51"/>
      <c r="C51" s="14"/>
      <c r="D51" s="24"/>
      <c r="E51" s="26"/>
      <c r="F51" s="26"/>
      <c r="G51" s="26"/>
      <c r="H51" s="26"/>
      <c r="I51" s="14"/>
      <c r="J51" s="14"/>
      <c r="K51" s="14"/>
    </row>
    <row r="52" spans="1:11" ht="15.75">
      <c r="A52" s="14"/>
      <c r="B52" s="51"/>
      <c r="C52" s="14"/>
      <c r="D52" s="24"/>
      <c r="E52" s="26"/>
      <c r="F52" s="26"/>
      <c r="G52" s="26"/>
      <c r="H52" s="26"/>
      <c r="I52" s="14"/>
      <c r="J52" s="14"/>
      <c r="K52" s="14"/>
    </row>
    <row r="53" spans="1:11" ht="15.75">
      <c r="A53" s="14"/>
      <c r="B53" s="51"/>
      <c r="C53" s="14"/>
      <c r="D53" s="24"/>
      <c r="E53" s="26"/>
      <c r="F53" s="26"/>
      <c r="G53" s="26"/>
      <c r="H53" s="26"/>
      <c r="I53" s="14"/>
      <c r="J53" s="14"/>
      <c r="K53" s="14"/>
    </row>
    <row r="54" spans="1:11" ht="15.75">
      <c r="A54" s="14"/>
      <c r="B54" s="51"/>
      <c r="C54" s="14"/>
      <c r="D54" s="24"/>
      <c r="E54" s="26"/>
      <c r="F54" s="26"/>
      <c r="G54" s="26"/>
      <c r="H54" s="26"/>
      <c r="I54" s="14"/>
      <c r="J54" s="14"/>
      <c r="K54" s="14"/>
    </row>
    <row r="55" spans="1:11" ht="15.75">
      <c r="A55" s="14"/>
      <c r="B55" s="51"/>
      <c r="C55" s="14"/>
      <c r="D55" s="24"/>
      <c r="E55" s="26"/>
      <c r="F55" s="26"/>
      <c r="G55" s="26"/>
      <c r="H55" s="26"/>
      <c r="I55" s="14"/>
      <c r="J55" s="14"/>
      <c r="K55" s="14"/>
    </row>
    <row r="56" spans="1:11" ht="15.75">
      <c r="A56" s="14"/>
      <c r="B56" s="51"/>
      <c r="C56" s="14"/>
      <c r="D56" s="24"/>
      <c r="E56" s="26"/>
      <c r="F56" s="26"/>
      <c r="G56" s="26"/>
      <c r="H56" s="26"/>
      <c r="I56" s="14"/>
      <c r="J56" s="14"/>
      <c r="K56" s="14"/>
    </row>
    <row r="57" spans="1:11" ht="15.75">
      <c r="A57" s="14"/>
      <c r="B57" s="51"/>
      <c r="C57" s="14"/>
      <c r="D57" s="24"/>
      <c r="E57" s="26"/>
      <c r="F57" s="26"/>
      <c r="G57" s="26"/>
      <c r="H57" s="26"/>
      <c r="I57" s="14"/>
      <c r="J57" s="14"/>
      <c r="K57" s="14"/>
    </row>
    <row r="58" spans="1:11" ht="15.75">
      <c r="A58" s="14"/>
      <c r="B58" s="51"/>
      <c r="C58" s="14"/>
      <c r="D58" s="24"/>
      <c r="E58" s="26"/>
      <c r="F58" s="26"/>
      <c r="G58" s="26"/>
      <c r="H58" s="26"/>
      <c r="I58" s="14"/>
      <c r="J58" s="14"/>
      <c r="K58" s="14"/>
    </row>
    <row r="59" spans="1:11" ht="15.75">
      <c r="A59" s="14"/>
      <c r="B59" s="51"/>
      <c r="C59" s="14"/>
      <c r="D59" s="24"/>
      <c r="E59" s="26"/>
      <c r="F59" s="26"/>
      <c r="G59" s="26"/>
      <c r="H59" s="26"/>
      <c r="I59" s="14"/>
      <c r="J59" s="14"/>
      <c r="K59" s="14"/>
    </row>
    <row r="60" spans="1:11" ht="15.75">
      <c r="A60" s="14"/>
      <c r="B60" s="51"/>
      <c r="C60" s="14"/>
      <c r="D60" s="24"/>
      <c r="E60" s="26"/>
      <c r="F60" s="26"/>
      <c r="G60" s="26"/>
      <c r="H60" s="26"/>
      <c r="I60" s="14"/>
      <c r="J60" s="14"/>
      <c r="K60" s="14"/>
    </row>
    <row r="61" spans="1:11" ht="15.75">
      <c r="A61" s="14"/>
      <c r="B61" s="51"/>
      <c r="C61" s="14"/>
      <c r="D61" s="24"/>
      <c r="E61" s="26"/>
      <c r="F61" s="26"/>
      <c r="G61" s="26"/>
      <c r="H61" s="26"/>
      <c r="I61" s="14"/>
      <c r="J61" s="14"/>
      <c r="K61" s="14"/>
    </row>
    <row r="62" spans="1:11" ht="15.75">
      <c r="A62" s="14"/>
      <c r="B62" s="51"/>
      <c r="C62" s="14"/>
      <c r="D62" s="24"/>
      <c r="E62" s="26"/>
      <c r="F62" s="26"/>
      <c r="G62" s="26"/>
      <c r="H62" s="26"/>
      <c r="I62" s="14"/>
      <c r="J62" s="14"/>
      <c r="K62" s="14"/>
    </row>
    <row r="63" spans="1:11" ht="15.75">
      <c r="A63" s="14"/>
      <c r="B63" s="51"/>
      <c r="C63" s="14"/>
      <c r="D63" s="24"/>
      <c r="E63" s="26"/>
      <c r="F63" s="26"/>
      <c r="G63" s="26"/>
      <c r="H63" s="26"/>
      <c r="I63" s="14"/>
      <c r="J63" s="14"/>
      <c r="K63" s="14"/>
    </row>
    <row r="64" spans="1:11" ht="15.75">
      <c r="A64" s="14"/>
      <c r="B64" s="51"/>
      <c r="C64" s="14"/>
      <c r="D64" s="24"/>
      <c r="E64" s="26"/>
      <c r="F64" s="26"/>
      <c r="G64" s="26"/>
      <c r="H64" s="26"/>
      <c r="I64" s="14"/>
      <c r="J64" s="14"/>
      <c r="K64" s="14"/>
    </row>
    <row r="65" spans="1:11" ht="15.75">
      <c r="A65" s="14"/>
      <c r="B65" s="51"/>
      <c r="C65" s="14"/>
      <c r="D65" s="24"/>
      <c r="E65" s="26"/>
      <c r="F65" s="26"/>
      <c r="G65" s="26"/>
      <c r="H65" s="26"/>
      <c r="I65" s="14"/>
      <c r="J65" s="14"/>
      <c r="K65" s="14"/>
    </row>
    <row r="66" spans="1:11" ht="15.75">
      <c r="A66" s="14"/>
      <c r="B66" s="51"/>
      <c r="C66" s="14"/>
      <c r="D66" s="24"/>
      <c r="E66" s="26"/>
      <c r="F66" s="26"/>
      <c r="G66" s="26"/>
      <c r="H66" s="26"/>
      <c r="I66" s="14"/>
      <c r="J66" s="14"/>
      <c r="K66" s="14"/>
    </row>
    <row r="67" spans="1:11" ht="15.75">
      <c r="A67" s="14"/>
      <c r="B67" s="51"/>
      <c r="C67" s="14"/>
      <c r="D67" s="24"/>
      <c r="E67" s="26"/>
      <c r="F67" s="26"/>
      <c r="G67" s="26"/>
      <c r="H67" s="26"/>
      <c r="I67" s="14"/>
      <c r="J67" s="14"/>
      <c r="K67" s="14"/>
    </row>
    <row r="68" spans="1:11" ht="15.75">
      <c r="A68" s="14"/>
      <c r="B68" s="51"/>
      <c r="C68" s="14"/>
      <c r="D68" s="24"/>
      <c r="E68" s="26"/>
      <c r="F68" s="26"/>
      <c r="G68" s="26"/>
      <c r="H68" s="26"/>
      <c r="I68" s="14"/>
      <c r="J68" s="14"/>
      <c r="K68" s="14"/>
    </row>
    <row r="69" spans="1:11" ht="15.75">
      <c r="A69" s="14"/>
      <c r="B69" s="51"/>
      <c r="C69" s="14"/>
      <c r="D69" s="24"/>
      <c r="E69" s="26"/>
      <c r="F69" s="26"/>
      <c r="G69" s="26"/>
      <c r="H69" s="26"/>
      <c r="I69" s="14"/>
      <c r="J69" s="14"/>
      <c r="K69" s="14"/>
    </row>
    <row r="70" spans="1:11" ht="15.75">
      <c r="A70" s="14"/>
      <c r="B70" s="51"/>
      <c r="C70" s="14"/>
      <c r="D70" s="24"/>
      <c r="E70" s="26"/>
      <c r="F70" s="26"/>
      <c r="G70" s="26"/>
      <c r="H70" s="26"/>
      <c r="I70" s="14"/>
      <c r="J70" s="14"/>
      <c r="K70" s="14"/>
    </row>
    <row r="71" spans="1:11" ht="15.75">
      <c r="A71" s="14"/>
      <c r="B71" s="51"/>
      <c r="C71" s="14"/>
      <c r="D71" s="24"/>
      <c r="E71" s="26"/>
      <c r="F71" s="26"/>
      <c r="G71" s="26"/>
      <c r="H71" s="26"/>
      <c r="I71" s="14"/>
      <c r="J71" s="14"/>
      <c r="K71" s="14"/>
    </row>
    <row r="72" spans="1:11" ht="15.75">
      <c r="A72" s="14"/>
      <c r="B72" s="51"/>
      <c r="C72" s="14"/>
      <c r="D72" s="24"/>
      <c r="E72" s="26"/>
      <c r="F72" s="26"/>
      <c r="G72" s="26"/>
      <c r="H72" s="26"/>
      <c r="I72" s="14"/>
      <c r="J72" s="14"/>
      <c r="K72" s="14"/>
    </row>
    <row r="73" spans="1:11" ht="15.75">
      <c r="A73" s="14"/>
      <c r="B73" s="51"/>
      <c r="C73" s="14"/>
      <c r="D73" s="24"/>
      <c r="E73" s="26"/>
      <c r="F73" s="26"/>
      <c r="G73" s="26"/>
      <c r="H73" s="26"/>
      <c r="I73" s="14"/>
      <c r="J73" s="14"/>
      <c r="K73" s="14"/>
    </row>
    <row r="74" spans="1:11" ht="15.75">
      <c r="A74" s="14"/>
      <c r="B74" s="51"/>
      <c r="C74" s="14"/>
      <c r="D74" s="24"/>
      <c r="E74" s="26"/>
      <c r="F74" s="26"/>
      <c r="G74" s="26"/>
      <c r="H74" s="26"/>
      <c r="I74" s="14"/>
      <c r="J74" s="14"/>
      <c r="K74" s="14"/>
    </row>
    <row r="75" spans="1:11" ht="15.75">
      <c r="A75" s="14"/>
      <c r="B75" s="51"/>
      <c r="C75" s="14"/>
      <c r="D75" s="24"/>
      <c r="E75" s="26"/>
      <c r="F75" s="26"/>
      <c r="G75" s="26"/>
      <c r="H75" s="26"/>
      <c r="I75" s="14"/>
      <c r="J75" s="14"/>
      <c r="K75" s="14"/>
    </row>
    <row r="76" spans="1:11" ht="15.75">
      <c r="A76" s="14"/>
      <c r="B76" s="51"/>
      <c r="C76" s="14"/>
      <c r="D76" s="24"/>
      <c r="E76" s="26"/>
      <c r="F76" s="26"/>
      <c r="G76" s="26"/>
      <c r="H76" s="26"/>
      <c r="I76" s="14"/>
      <c r="J76" s="14"/>
      <c r="K76" s="14"/>
    </row>
    <row r="77" spans="1:11" ht="15.75">
      <c r="A77" s="14"/>
      <c r="B77" s="51"/>
      <c r="C77" s="14"/>
      <c r="D77" s="24"/>
      <c r="E77" s="26"/>
      <c r="F77" s="26"/>
      <c r="G77" s="26"/>
      <c r="H77" s="26"/>
      <c r="I77" s="14"/>
      <c r="J77" s="14"/>
      <c r="K77" s="1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10.421875" style="33" bestFit="1" customWidth="1"/>
    <col min="2" max="2" width="10.421875" style="33" customWidth="1"/>
    <col min="3" max="3" width="17.57421875" style="5" customWidth="1"/>
    <col min="4" max="4" width="7.140625" style="5" customWidth="1"/>
    <col min="5" max="6" width="9.140625" style="5" customWidth="1"/>
    <col min="7" max="7" width="9.140625" style="12" customWidth="1"/>
    <col min="8" max="8" width="13.140625" style="34" customWidth="1"/>
    <col min="9" max="16384" width="9.140625" style="5" customWidth="1"/>
  </cols>
  <sheetData>
    <row r="1" ht="15.75">
      <c r="H1" s="34" t="s">
        <v>569</v>
      </c>
    </row>
    <row r="2" spans="1:4" ht="15.75">
      <c r="A2" s="36" t="s">
        <v>531</v>
      </c>
      <c r="B2" s="36"/>
      <c r="C2" s="6"/>
      <c r="D2" s="6"/>
    </row>
    <row r="5" spans="1:7" ht="15.75">
      <c r="A5" s="36" t="s">
        <v>28</v>
      </c>
      <c r="B5" s="36" t="s">
        <v>1</v>
      </c>
      <c r="C5" s="6"/>
      <c r="D5" s="6"/>
      <c r="E5" s="6"/>
      <c r="F5" s="6"/>
      <c r="G5" s="13"/>
    </row>
    <row r="6" spans="1:7" ht="15.75">
      <c r="A6" s="36" t="s">
        <v>2</v>
      </c>
      <c r="B6" s="36" t="s">
        <v>29</v>
      </c>
      <c r="C6" s="6"/>
      <c r="D6" s="6"/>
      <c r="E6" s="6"/>
      <c r="F6" s="6"/>
      <c r="G6" s="13"/>
    </row>
    <row r="7" spans="1:7" ht="15.75">
      <c r="A7" s="36"/>
      <c r="B7" s="36"/>
      <c r="C7" s="6"/>
      <c r="D7" s="6"/>
      <c r="E7" s="6"/>
      <c r="F7" s="6"/>
      <c r="G7" s="13"/>
    </row>
    <row r="8" spans="1:8" ht="31.5">
      <c r="A8" s="36"/>
      <c r="B8" s="27" t="s">
        <v>613</v>
      </c>
      <c r="C8" s="6"/>
      <c r="D8" s="65" t="s">
        <v>4</v>
      </c>
      <c r="E8" s="65" t="s">
        <v>121</v>
      </c>
      <c r="F8" s="65" t="s">
        <v>121</v>
      </c>
      <c r="G8" s="65" t="s">
        <v>495</v>
      </c>
      <c r="H8" s="65" t="s">
        <v>500</v>
      </c>
    </row>
    <row r="9" spans="1:2" ht="15.75">
      <c r="A9" s="36"/>
      <c r="B9" s="51"/>
    </row>
    <row r="10" spans="1:8" ht="15.75">
      <c r="A10" s="36"/>
      <c r="B10" s="51" t="s">
        <v>350</v>
      </c>
      <c r="C10" s="5" t="s">
        <v>63</v>
      </c>
      <c r="G10" s="12">
        <f>181.33-68.25</f>
        <v>113.08000000000001</v>
      </c>
      <c r="H10" s="34" t="s">
        <v>64</v>
      </c>
    </row>
    <row r="11" spans="1:8" ht="15.75">
      <c r="A11" s="36"/>
      <c r="B11" s="51" t="s">
        <v>405</v>
      </c>
      <c r="C11" s="5" t="s">
        <v>152</v>
      </c>
      <c r="G11" s="12">
        <v>5.11</v>
      </c>
      <c r="H11" s="34" t="s">
        <v>64</v>
      </c>
    </row>
    <row r="12" spans="1:8" ht="15.75">
      <c r="A12" s="36"/>
      <c r="B12" s="51" t="s">
        <v>406</v>
      </c>
      <c r="C12" s="5" t="s">
        <v>152</v>
      </c>
      <c r="G12" s="12">
        <v>5.46</v>
      </c>
      <c r="H12" s="34" t="s">
        <v>64</v>
      </c>
    </row>
    <row r="13" spans="1:8" ht="15.75">
      <c r="A13" s="36"/>
      <c r="B13" s="51" t="s">
        <v>407</v>
      </c>
      <c r="C13" s="5" t="s">
        <v>400</v>
      </c>
      <c r="G13" s="12">
        <v>11.44</v>
      </c>
      <c r="H13" s="34" t="s">
        <v>64</v>
      </c>
    </row>
    <row r="14" spans="1:8" ht="15.75">
      <c r="A14" s="36"/>
      <c r="B14" s="51" t="s">
        <v>408</v>
      </c>
      <c r="C14" s="5" t="s">
        <v>400</v>
      </c>
      <c r="G14" s="12">
        <v>1.9</v>
      </c>
      <c r="H14" s="34" t="s">
        <v>64</v>
      </c>
    </row>
    <row r="15" spans="1:8" ht="15.75">
      <c r="A15" s="36"/>
      <c r="B15" s="51" t="s">
        <v>409</v>
      </c>
      <c r="C15" s="5" t="s">
        <v>412</v>
      </c>
      <c r="G15" s="12">
        <v>1.37</v>
      </c>
      <c r="H15" s="34" t="s">
        <v>64</v>
      </c>
    </row>
    <row r="16" spans="1:8" ht="15.75">
      <c r="A16" s="36"/>
      <c r="B16" s="51" t="s">
        <v>410</v>
      </c>
      <c r="C16" s="5" t="s">
        <v>585</v>
      </c>
      <c r="G16" s="12">
        <v>3.21</v>
      </c>
      <c r="H16" s="34" t="s">
        <v>64</v>
      </c>
    </row>
    <row r="17" spans="1:8" ht="15.75">
      <c r="A17" s="36"/>
      <c r="B17" s="51" t="s">
        <v>411</v>
      </c>
      <c r="C17" s="5" t="s">
        <v>400</v>
      </c>
      <c r="G17" s="12">
        <v>2.08</v>
      </c>
      <c r="H17" s="34" t="s">
        <v>64</v>
      </c>
    </row>
    <row r="18" spans="1:8" ht="15.75">
      <c r="A18" s="36"/>
      <c r="B18" s="51" t="s">
        <v>305</v>
      </c>
      <c r="C18" s="5" t="s">
        <v>5</v>
      </c>
      <c r="G18" s="12">
        <v>1.98</v>
      </c>
      <c r="H18" s="34" t="s">
        <v>64</v>
      </c>
    </row>
    <row r="19" spans="1:2" ht="15.75">
      <c r="A19" s="36"/>
      <c r="B19" s="51"/>
    </row>
    <row r="20" spans="1:8" ht="15.75">
      <c r="A20" s="36"/>
      <c r="B20" s="51"/>
      <c r="C20" s="5" t="s">
        <v>587</v>
      </c>
      <c r="H20" s="34" t="s">
        <v>26</v>
      </c>
    </row>
    <row r="21" spans="1:2" ht="15.75">
      <c r="A21" s="36"/>
      <c r="B21" s="51"/>
    </row>
    <row r="22" spans="1:3" ht="15.75">
      <c r="A22" s="36" t="s">
        <v>17</v>
      </c>
      <c r="B22" s="51"/>
      <c r="C22" s="6" t="s">
        <v>117</v>
      </c>
    </row>
    <row r="23" spans="1:8" ht="15.75">
      <c r="A23" s="36"/>
      <c r="B23" s="51"/>
      <c r="C23" s="5" t="s">
        <v>65</v>
      </c>
      <c r="D23" s="5">
        <v>4</v>
      </c>
      <c r="E23" s="5">
        <v>2</v>
      </c>
      <c r="F23" s="5">
        <v>1.7</v>
      </c>
      <c r="G23" s="12">
        <v>1.98</v>
      </c>
      <c r="H23" s="34" t="s">
        <v>15</v>
      </c>
    </row>
    <row r="24" spans="1:8" ht="15.75">
      <c r="A24" s="36"/>
      <c r="B24" s="51"/>
      <c r="C24" s="5" t="s">
        <v>65</v>
      </c>
      <c r="D24" s="5">
        <v>5</v>
      </c>
      <c r="E24" s="5">
        <v>0.9</v>
      </c>
      <c r="F24" s="5">
        <v>2</v>
      </c>
      <c r="G24" s="12">
        <v>1.98</v>
      </c>
      <c r="H24" s="34" t="s">
        <v>15</v>
      </c>
    </row>
    <row r="25" spans="1:8" ht="15.75">
      <c r="A25" s="36"/>
      <c r="B25" s="51"/>
      <c r="C25" s="5" t="s">
        <v>65</v>
      </c>
      <c r="D25" s="5">
        <v>3</v>
      </c>
      <c r="E25" s="5">
        <v>0.7</v>
      </c>
      <c r="F25" s="5">
        <v>2</v>
      </c>
      <c r="G25" s="12">
        <v>1.98</v>
      </c>
      <c r="H25" s="34" t="s">
        <v>15</v>
      </c>
    </row>
    <row r="26" spans="1:2" ht="15.75">
      <c r="A26" s="36"/>
      <c r="B26" s="51"/>
    </row>
    <row r="27" spans="1:3" ht="15.75">
      <c r="A27" s="36" t="s">
        <v>18</v>
      </c>
      <c r="B27" s="51"/>
      <c r="C27" s="6" t="s">
        <v>639</v>
      </c>
    </row>
    <row r="28" spans="1:2" ht="15.75">
      <c r="A28" s="36"/>
      <c r="B28" s="51"/>
    </row>
    <row r="29" spans="1:8" ht="15.75">
      <c r="A29" s="36"/>
      <c r="B29" s="51"/>
      <c r="C29" s="5" t="s">
        <v>413</v>
      </c>
      <c r="D29" s="5">
        <v>6</v>
      </c>
      <c r="E29" s="5">
        <v>1.45</v>
      </c>
      <c r="F29" s="5">
        <v>2</v>
      </c>
      <c r="G29" s="12">
        <f aca="true" t="shared" si="0" ref="G29:G37">F29*E29</f>
        <v>2.9</v>
      </c>
      <c r="H29" s="34" t="s">
        <v>21</v>
      </c>
    </row>
    <row r="30" spans="1:8" ht="15.75">
      <c r="A30" s="36"/>
      <c r="B30" s="51"/>
      <c r="C30" s="5" t="s">
        <v>413</v>
      </c>
      <c r="D30" s="5">
        <v>4</v>
      </c>
      <c r="E30" s="5">
        <v>1.35</v>
      </c>
      <c r="F30" s="5">
        <v>2</v>
      </c>
      <c r="G30" s="12">
        <f t="shared" si="0"/>
        <v>2.7</v>
      </c>
      <c r="H30" s="34" t="s">
        <v>21</v>
      </c>
    </row>
    <row r="31" spans="1:8" ht="15.75">
      <c r="A31" s="36"/>
      <c r="B31" s="51"/>
      <c r="C31" s="5" t="s">
        <v>413</v>
      </c>
      <c r="D31" s="5">
        <v>4</v>
      </c>
      <c r="E31" s="5">
        <v>1.5</v>
      </c>
      <c r="F31" s="5">
        <v>2</v>
      </c>
      <c r="G31" s="12">
        <f t="shared" si="0"/>
        <v>3</v>
      </c>
      <c r="H31" s="34" t="s">
        <v>21</v>
      </c>
    </row>
    <row r="32" spans="1:8" ht="15.75">
      <c r="A32" s="36"/>
      <c r="B32" s="51"/>
      <c r="C32" s="5" t="s">
        <v>650</v>
      </c>
      <c r="D32" s="5">
        <v>1</v>
      </c>
      <c r="E32" s="5">
        <v>1.5</v>
      </c>
      <c r="F32" s="5">
        <v>1</v>
      </c>
      <c r="G32" s="12">
        <f t="shared" si="0"/>
        <v>1.5</v>
      </c>
      <c r="H32" s="34" t="s">
        <v>21</v>
      </c>
    </row>
    <row r="33" spans="1:8" ht="15.75">
      <c r="A33" s="36"/>
      <c r="B33" s="51"/>
      <c r="C33" s="5" t="s">
        <v>650</v>
      </c>
      <c r="D33" s="5">
        <v>2</v>
      </c>
      <c r="E33" s="5">
        <v>0.9</v>
      </c>
      <c r="F33" s="5">
        <v>1</v>
      </c>
      <c r="G33" s="12">
        <f t="shared" si="0"/>
        <v>0.9</v>
      </c>
      <c r="H33" s="34" t="s">
        <v>21</v>
      </c>
    </row>
    <row r="34" spans="1:8" ht="15.75">
      <c r="A34" s="36"/>
      <c r="B34" s="51"/>
      <c r="C34" s="5" t="s">
        <v>651</v>
      </c>
      <c r="D34" s="5">
        <v>1</v>
      </c>
      <c r="E34" s="5">
        <v>2.1</v>
      </c>
      <c r="F34" s="5">
        <v>1.1</v>
      </c>
      <c r="G34" s="12">
        <f t="shared" si="0"/>
        <v>2.3100000000000005</v>
      </c>
      <c r="H34" s="34" t="s">
        <v>21</v>
      </c>
    </row>
    <row r="35" spans="1:8" ht="15.75">
      <c r="A35" s="36"/>
      <c r="B35" s="51"/>
      <c r="C35" s="5" t="s">
        <v>651</v>
      </c>
      <c r="D35" s="5">
        <v>1</v>
      </c>
      <c r="E35" s="5">
        <v>0.55</v>
      </c>
      <c r="F35" s="5">
        <v>1.1</v>
      </c>
      <c r="G35" s="12">
        <f t="shared" si="0"/>
        <v>0.6050000000000001</v>
      </c>
      <c r="H35" s="34" t="s">
        <v>21</v>
      </c>
    </row>
    <row r="36" spans="1:8" ht="15.75">
      <c r="A36" s="36"/>
      <c r="B36" s="51"/>
      <c r="C36" s="5" t="s">
        <v>651</v>
      </c>
      <c r="D36" s="5">
        <v>1</v>
      </c>
      <c r="E36" s="5">
        <v>1.5</v>
      </c>
      <c r="F36" s="5">
        <v>1.1</v>
      </c>
      <c r="G36" s="12">
        <f t="shared" si="0"/>
        <v>1.6500000000000001</v>
      </c>
      <c r="H36" s="34" t="s">
        <v>21</v>
      </c>
    </row>
    <row r="37" spans="1:8" ht="15.75">
      <c r="A37" s="36"/>
      <c r="B37" s="51"/>
      <c r="C37" s="5" t="s">
        <v>651</v>
      </c>
      <c r="D37" s="5">
        <v>2</v>
      </c>
      <c r="E37" s="5">
        <v>0.4</v>
      </c>
      <c r="F37" s="5">
        <v>1.8</v>
      </c>
      <c r="G37" s="12">
        <f t="shared" si="0"/>
        <v>0.7200000000000001</v>
      </c>
      <c r="H37" s="34" t="s">
        <v>21</v>
      </c>
    </row>
    <row r="38" spans="1:2" ht="15.75">
      <c r="A38" s="36"/>
      <c r="B38" s="51"/>
    </row>
    <row r="39" spans="1:3" ht="15.75">
      <c r="A39" s="36" t="s">
        <v>652</v>
      </c>
      <c r="B39" s="51"/>
      <c r="C39" s="37" t="s">
        <v>24</v>
      </c>
    </row>
    <row r="40" spans="1:8" ht="15.75">
      <c r="A40" s="36"/>
      <c r="B40" s="51"/>
      <c r="C40" s="14" t="s">
        <v>71</v>
      </c>
      <c r="D40" s="5">
        <v>34</v>
      </c>
      <c r="H40" s="34" t="s">
        <v>653</v>
      </c>
    </row>
    <row r="41" spans="1:3" ht="15.75">
      <c r="A41" s="36"/>
      <c r="B41" s="51"/>
      <c r="C41" s="14"/>
    </row>
    <row r="42" spans="1:3" ht="15.75">
      <c r="A42" s="36" t="s">
        <v>23</v>
      </c>
      <c r="B42" s="51"/>
      <c r="C42" s="6" t="s">
        <v>67</v>
      </c>
    </row>
    <row r="43" spans="1:8" ht="15.75">
      <c r="A43" s="36"/>
      <c r="B43" s="51"/>
      <c r="C43" s="5" t="s">
        <v>578</v>
      </c>
      <c r="D43" s="5">
        <v>5</v>
      </c>
      <c r="G43" s="12">
        <v>0.49</v>
      </c>
      <c r="H43" s="34" t="s">
        <v>21</v>
      </c>
    </row>
    <row r="44" spans="1:8" ht="15.75">
      <c r="A44" s="36"/>
      <c r="B44" s="51"/>
      <c r="C44" s="5" t="s">
        <v>579</v>
      </c>
      <c r="D44" s="5">
        <v>10</v>
      </c>
      <c r="G44" s="12">
        <v>0.81</v>
      </c>
      <c r="H44" s="34" t="s">
        <v>21</v>
      </c>
    </row>
    <row r="45" spans="1:2" ht="15.75">
      <c r="A45" s="36"/>
      <c r="B45" s="51"/>
    </row>
    <row r="46" spans="1:8" ht="15.75">
      <c r="A46" s="32" t="s">
        <v>57</v>
      </c>
      <c r="B46" s="5"/>
      <c r="C46" s="37" t="s">
        <v>337</v>
      </c>
      <c r="G46" s="45"/>
      <c r="H46" s="12"/>
    </row>
    <row r="47" spans="1:8" ht="15.75">
      <c r="A47" s="32"/>
      <c r="B47" s="5"/>
      <c r="C47" s="14" t="s">
        <v>341</v>
      </c>
      <c r="D47" s="18">
        <v>16</v>
      </c>
      <c r="E47" s="18">
        <v>1.5</v>
      </c>
      <c r="F47" s="18">
        <v>0.5</v>
      </c>
      <c r="G47" s="45">
        <f>F47*E47</f>
        <v>0.75</v>
      </c>
      <c r="H47" s="12" t="s">
        <v>21</v>
      </c>
    </row>
    <row r="48" spans="1:2" ht="15.75">
      <c r="A48" s="36"/>
      <c r="B48" s="51"/>
    </row>
    <row r="49" spans="1:3" ht="15.75">
      <c r="A49" s="36" t="s">
        <v>230</v>
      </c>
      <c r="B49" s="51"/>
      <c r="C49" s="6" t="s">
        <v>97</v>
      </c>
    </row>
    <row r="50" spans="1:8" ht="15.75">
      <c r="A50" s="36"/>
      <c r="B50" s="51" t="s">
        <v>350</v>
      </c>
      <c r="C50" s="5" t="s">
        <v>573</v>
      </c>
      <c r="G50" s="12">
        <v>108</v>
      </c>
      <c r="H50" s="34" t="s">
        <v>64</v>
      </c>
    </row>
    <row r="51" spans="1:8" ht="15.75">
      <c r="A51" s="36"/>
      <c r="B51" s="51" t="s">
        <v>405</v>
      </c>
      <c r="C51" s="5" t="s">
        <v>654</v>
      </c>
      <c r="G51" s="12">
        <v>5.11</v>
      </c>
      <c r="H51" s="34" t="s">
        <v>64</v>
      </c>
    </row>
    <row r="52" spans="1:8" ht="15.75">
      <c r="A52" s="36"/>
      <c r="B52" s="51" t="s">
        <v>406</v>
      </c>
      <c r="C52" s="5" t="s">
        <v>654</v>
      </c>
      <c r="G52" s="12">
        <v>5.46</v>
      </c>
      <c r="H52" s="34" t="s">
        <v>64</v>
      </c>
    </row>
    <row r="53" spans="1:2" ht="15.75">
      <c r="A53" s="36"/>
      <c r="B53" s="51"/>
    </row>
    <row r="54" spans="1:3" ht="15.75">
      <c r="A54" s="36" t="s">
        <v>484</v>
      </c>
      <c r="B54" s="51"/>
      <c r="C54" s="6" t="s">
        <v>572</v>
      </c>
    </row>
    <row r="55" spans="1:8" ht="15.75">
      <c r="A55" s="36"/>
      <c r="B55" s="51" t="s">
        <v>574</v>
      </c>
      <c r="C55" s="5" t="s">
        <v>573</v>
      </c>
      <c r="G55" s="12">
        <v>108</v>
      </c>
      <c r="H55" s="34" t="s">
        <v>26</v>
      </c>
    </row>
    <row r="56" spans="1:3" ht="15.75">
      <c r="A56" s="36"/>
      <c r="B56" s="51"/>
      <c r="C56" s="6"/>
    </row>
    <row r="57" spans="1:10" ht="15.75">
      <c r="A57" s="37"/>
      <c r="B57" s="38"/>
      <c r="C57" s="37"/>
      <c r="D57" s="27"/>
      <c r="E57" s="52"/>
      <c r="F57" s="52"/>
      <c r="G57" s="52"/>
      <c r="H57" s="52"/>
      <c r="I57" s="37"/>
      <c r="J57" s="37"/>
    </row>
    <row r="58" spans="3:8" ht="15.75">
      <c r="C58" s="14"/>
      <c r="D58" s="34"/>
      <c r="E58" s="26"/>
      <c r="F58" s="34"/>
      <c r="H58" s="26"/>
    </row>
    <row r="59" spans="1:8" ht="15.75">
      <c r="A59" s="32"/>
      <c r="B59" s="5"/>
      <c r="C59" s="14"/>
      <c r="D59" s="34"/>
      <c r="E59" s="26"/>
      <c r="F59" s="34"/>
      <c r="H59" s="26"/>
    </row>
    <row r="60" spans="1:8" ht="15.75">
      <c r="A60" s="36"/>
      <c r="B60" s="51"/>
      <c r="C60" s="14"/>
      <c r="D60" s="34"/>
      <c r="E60" s="34"/>
      <c r="F60" s="34"/>
      <c r="H60" s="26"/>
    </row>
    <row r="61" spans="1:8" ht="15.75">
      <c r="A61" s="36"/>
      <c r="B61" s="51"/>
      <c r="C61" s="14"/>
      <c r="D61" s="34"/>
      <c r="E61" s="34"/>
      <c r="F61" s="34"/>
      <c r="H61" s="26"/>
    </row>
    <row r="62" spans="1:2" ht="15.75">
      <c r="A62" s="36"/>
      <c r="B62" s="5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110" zoomScaleNormal="110" workbookViewId="0" topLeftCell="A52">
      <selection activeCell="C55" sqref="C55"/>
    </sheetView>
  </sheetViews>
  <sheetFormatPr defaultColWidth="9.140625" defaultRowHeight="12.75"/>
  <cols>
    <col min="1" max="1" width="9.57421875" style="21" customWidth="1"/>
    <col min="2" max="2" width="9.57421875" style="87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7.28125" style="5" customWidth="1"/>
    <col min="10" max="10" width="8.28125" style="6" customWidth="1"/>
    <col min="11" max="11" width="7.7109375" style="20" customWidth="1"/>
    <col min="12" max="12" width="42.00390625" style="124" customWidth="1"/>
    <col min="13" max="13" width="8.8515625" style="22" customWidth="1"/>
    <col min="14" max="14" width="10.140625" style="22" bestFit="1" customWidth="1"/>
    <col min="15" max="15" width="10.57421875" style="5" customWidth="1"/>
    <col min="16" max="16384" width="9.140625" style="5" customWidth="1"/>
  </cols>
  <sheetData>
    <row r="1" ht="15.75">
      <c r="H1" s="34" t="s">
        <v>555</v>
      </c>
    </row>
    <row r="2" spans="1:14" ht="15.75">
      <c r="A2" s="40" t="s">
        <v>527</v>
      </c>
      <c r="B2" s="40"/>
      <c r="K2" s="14"/>
      <c r="L2" s="14"/>
      <c r="M2" s="14"/>
      <c r="N2" s="14"/>
    </row>
    <row r="3" spans="10:14" ht="15.75">
      <c r="J3" s="14"/>
      <c r="K3" s="14"/>
      <c r="L3" s="14"/>
      <c r="M3" s="14"/>
      <c r="N3" s="14"/>
    </row>
    <row r="4" spans="1:15" ht="15.75">
      <c r="A4" s="44" t="s">
        <v>0</v>
      </c>
      <c r="B4" s="7"/>
      <c r="C4" s="7" t="s">
        <v>1</v>
      </c>
      <c r="D4" s="44"/>
      <c r="E4" s="9"/>
      <c r="F4" s="8"/>
      <c r="G4" s="8"/>
      <c r="H4" s="12"/>
      <c r="I4" s="8"/>
      <c r="J4" s="14"/>
      <c r="K4" s="14"/>
      <c r="L4" s="14"/>
      <c r="M4" s="14"/>
      <c r="N4" s="14"/>
      <c r="O4" s="8"/>
    </row>
    <row r="5" spans="1:15" ht="15.75">
      <c r="A5" s="44" t="s">
        <v>2</v>
      </c>
      <c r="B5" s="7"/>
      <c r="C5" s="7" t="s">
        <v>29</v>
      </c>
      <c r="D5" s="44"/>
      <c r="E5" s="9"/>
      <c r="F5" s="8"/>
      <c r="G5" s="8"/>
      <c r="H5" s="12"/>
      <c r="I5" s="8"/>
      <c r="J5" s="14"/>
      <c r="K5" s="14"/>
      <c r="L5" s="14"/>
      <c r="M5" s="14"/>
      <c r="N5" s="14"/>
      <c r="O5" s="8"/>
    </row>
    <row r="6" spans="1:15" ht="31.5">
      <c r="A6" s="44"/>
      <c r="B6" s="7"/>
      <c r="C6" s="4"/>
      <c r="D6" s="65" t="s">
        <v>4</v>
      </c>
      <c r="E6" s="65" t="s">
        <v>121</v>
      </c>
      <c r="F6" s="65" t="s">
        <v>121</v>
      </c>
      <c r="G6" s="65" t="s">
        <v>495</v>
      </c>
      <c r="H6" s="73" t="s">
        <v>500</v>
      </c>
      <c r="I6" s="8"/>
      <c r="J6" s="14"/>
      <c r="K6" s="14"/>
      <c r="L6" s="14"/>
      <c r="M6" s="14"/>
      <c r="N6" s="14"/>
      <c r="O6" s="8"/>
    </row>
    <row r="7" spans="1:15" ht="15.75">
      <c r="A7" s="44"/>
      <c r="B7" s="13">
        <v>54</v>
      </c>
      <c r="C7" s="37" t="s">
        <v>11</v>
      </c>
      <c r="D7" s="66"/>
      <c r="E7" s="8"/>
      <c r="F7" s="8"/>
      <c r="G7" s="8"/>
      <c r="H7" s="12"/>
      <c r="I7" s="8"/>
      <c r="J7" s="14"/>
      <c r="K7" s="14"/>
      <c r="L7" s="14"/>
      <c r="M7" s="14"/>
      <c r="N7" s="14"/>
      <c r="O7" s="8"/>
    </row>
    <row r="8" spans="1:15" ht="15.75">
      <c r="A8" s="44"/>
      <c r="B8" s="13"/>
      <c r="C8" s="14" t="s">
        <v>5</v>
      </c>
      <c r="D8" s="77"/>
      <c r="E8" s="88"/>
      <c r="F8" s="88"/>
      <c r="G8" s="114">
        <v>14.12</v>
      </c>
      <c r="H8" s="88" t="s">
        <v>6</v>
      </c>
      <c r="I8" s="8"/>
      <c r="J8" s="14"/>
      <c r="K8" s="14"/>
      <c r="L8" s="14"/>
      <c r="M8" s="14"/>
      <c r="N8" s="14"/>
      <c r="O8" s="8"/>
    </row>
    <row r="9" spans="1:15" ht="15.75">
      <c r="A9" s="44"/>
      <c r="B9" s="13"/>
      <c r="C9" s="14" t="s">
        <v>5</v>
      </c>
      <c r="D9" s="77"/>
      <c r="E9" s="88"/>
      <c r="F9" s="88"/>
      <c r="G9" s="114">
        <v>21.98</v>
      </c>
      <c r="H9" s="88" t="s">
        <v>6</v>
      </c>
      <c r="I9" s="8"/>
      <c r="J9" s="14"/>
      <c r="K9" s="14"/>
      <c r="L9" s="14"/>
      <c r="M9" s="14"/>
      <c r="N9" s="14"/>
      <c r="O9" s="8"/>
    </row>
    <row r="10" spans="1:15" ht="15.75">
      <c r="A10" s="44"/>
      <c r="B10" s="13"/>
      <c r="C10" s="14" t="s">
        <v>154</v>
      </c>
      <c r="D10" s="77"/>
      <c r="E10" s="88"/>
      <c r="F10" s="88"/>
      <c r="G10" s="114">
        <v>14.23</v>
      </c>
      <c r="H10" s="88" t="s">
        <v>6</v>
      </c>
      <c r="I10" s="8"/>
      <c r="J10" s="14"/>
      <c r="K10" s="14"/>
      <c r="L10" s="14"/>
      <c r="M10" s="14"/>
      <c r="N10" s="14"/>
      <c r="O10" s="8"/>
    </row>
    <row r="11" spans="1:15" ht="15.75">
      <c r="A11" s="44"/>
      <c r="B11" s="13"/>
      <c r="C11" s="14" t="s">
        <v>5</v>
      </c>
      <c r="D11" s="77"/>
      <c r="E11" s="88"/>
      <c r="F11" s="88"/>
      <c r="G11" s="114">
        <v>7.3</v>
      </c>
      <c r="H11" s="88" t="s">
        <v>6</v>
      </c>
      <c r="I11" s="8"/>
      <c r="J11" s="14"/>
      <c r="K11" s="14"/>
      <c r="L11" s="14"/>
      <c r="M11" s="14"/>
      <c r="N11" s="14"/>
      <c r="O11" s="8"/>
    </row>
    <row r="12" spans="1:15" ht="15.75">
      <c r="A12" s="44"/>
      <c r="B12" s="13"/>
      <c r="C12" s="14" t="s">
        <v>345</v>
      </c>
      <c r="D12" s="66"/>
      <c r="E12" s="12"/>
      <c r="F12" s="12"/>
      <c r="G12" s="53">
        <v>4.85</v>
      </c>
      <c r="H12" s="12" t="s">
        <v>6</v>
      </c>
      <c r="I12" s="8"/>
      <c r="J12" s="14"/>
      <c r="K12" s="14"/>
      <c r="L12" s="14"/>
      <c r="M12" s="14"/>
      <c r="N12" s="14"/>
      <c r="O12" s="8"/>
    </row>
    <row r="13" spans="1:15" ht="15.75">
      <c r="A13" s="89"/>
      <c r="B13" s="76"/>
      <c r="C13" s="37" t="s">
        <v>10</v>
      </c>
      <c r="D13" s="18"/>
      <c r="E13" s="12"/>
      <c r="F13" s="12"/>
      <c r="G13" s="53"/>
      <c r="H13" s="12"/>
      <c r="I13" s="8"/>
      <c r="J13" s="14"/>
      <c r="K13" s="14"/>
      <c r="L13" s="14"/>
      <c r="M13" s="14"/>
      <c r="N13" s="14"/>
      <c r="O13" s="8"/>
    </row>
    <row r="14" spans="1:15" ht="15.75">
      <c r="A14" s="44"/>
      <c r="B14" s="13"/>
      <c r="C14" s="14" t="s">
        <v>5</v>
      </c>
      <c r="D14" s="44"/>
      <c r="E14" s="12"/>
      <c r="F14" s="12"/>
      <c r="G14" s="53">
        <v>24.46</v>
      </c>
      <c r="H14" s="12" t="s">
        <v>6</v>
      </c>
      <c r="I14" s="8"/>
      <c r="J14" s="14"/>
      <c r="K14" s="14"/>
      <c r="L14" s="14"/>
      <c r="M14" s="14"/>
      <c r="N14" s="14"/>
      <c r="O14" s="8"/>
    </row>
    <row r="15" spans="1:15" ht="15.75">
      <c r="A15" s="44"/>
      <c r="B15" s="13"/>
      <c r="C15" s="14" t="s">
        <v>345</v>
      </c>
      <c r="D15" s="18"/>
      <c r="E15" s="12"/>
      <c r="F15" s="12"/>
      <c r="G15" s="53">
        <v>11.56</v>
      </c>
      <c r="H15" s="12" t="s">
        <v>6</v>
      </c>
      <c r="I15" s="8"/>
      <c r="J15" s="14"/>
      <c r="K15" s="14"/>
      <c r="L15" s="14"/>
      <c r="M15" s="14"/>
      <c r="N15" s="14"/>
      <c r="O15" s="8"/>
    </row>
    <row r="16" spans="1:15" ht="15.75">
      <c r="A16" s="44"/>
      <c r="B16" s="13"/>
      <c r="C16" s="37" t="s">
        <v>12</v>
      </c>
      <c r="D16" s="18"/>
      <c r="E16" s="12"/>
      <c r="F16" s="12"/>
      <c r="G16" s="53"/>
      <c r="H16" s="12"/>
      <c r="I16" s="8"/>
      <c r="J16" s="14"/>
      <c r="K16" s="14"/>
      <c r="L16" s="14"/>
      <c r="M16" s="14"/>
      <c r="N16" s="14"/>
      <c r="O16" s="8"/>
    </row>
    <row r="17" spans="1:15" ht="15.75">
      <c r="A17" s="44"/>
      <c r="B17" s="13"/>
      <c r="C17" s="14" t="s">
        <v>5</v>
      </c>
      <c r="D17" s="18"/>
      <c r="E17" s="12"/>
      <c r="F17" s="12"/>
      <c r="G17" s="53">
        <v>17.58</v>
      </c>
      <c r="H17" s="12" t="s">
        <v>6</v>
      </c>
      <c r="I17" s="8"/>
      <c r="J17" s="14"/>
      <c r="K17" s="14"/>
      <c r="L17" s="14"/>
      <c r="M17" s="14"/>
      <c r="N17" s="14"/>
      <c r="O17" s="8"/>
    </row>
    <row r="18" spans="1:15" ht="15.75">
      <c r="A18" s="44"/>
      <c r="B18" s="13"/>
      <c r="C18" s="14" t="s">
        <v>345</v>
      </c>
      <c r="D18" s="18"/>
      <c r="E18" s="12"/>
      <c r="F18" s="12"/>
      <c r="G18" s="53">
        <v>7.45</v>
      </c>
      <c r="H18" s="12" t="s">
        <v>6</v>
      </c>
      <c r="I18" s="8"/>
      <c r="J18" s="14"/>
      <c r="K18" s="14"/>
      <c r="L18" s="14"/>
      <c r="M18" s="14"/>
      <c r="N18" s="14"/>
      <c r="O18" s="8"/>
    </row>
    <row r="19" spans="1:15" ht="15.75">
      <c r="A19" s="44"/>
      <c r="B19" s="13"/>
      <c r="C19" s="14" t="s">
        <v>344</v>
      </c>
      <c r="D19" s="21"/>
      <c r="E19" s="34"/>
      <c r="F19" s="34"/>
      <c r="G19" s="28">
        <v>2.58</v>
      </c>
      <c r="H19" s="12" t="s">
        <v>6</v>
      </c>
      <c r="I19" s="8"/>
      <c r="J19" s="14"/>
      <c r="K19" s="14"/>
      <c r="L19" s="14"/>
      <c r="M19" s="14"/>
      <c r="N19" s="14"/>
      <c r="O19" s="8"/>
    </row>
    <row r="20" spans="1:15" ht="15.75">
      <c r="A20" s="89"/>
      <c r="B20" s="76"/>
      <c r="C20" s="37" t="s">
        <v>19</v>
      </c>
      <c r="D20" s="27"/>
      <c r="E20" s="52"/>
      <c r="F20" s="26"/>
      <c r="G20" s="28"/>
      <c r="H20" s="26"/>
      <c r="I20" s="8"/>
      <c r="J20" s="9"/>
      <c r="K20" s="53"/>
      <c r="L20" s="125"/>
      <c r="M20" s="25"/>
      <c r="N20" s="125"/>
      <c r="O20" s="8"/>
    </row>
    <row r="21" spans="1:15" ht="15.75">
      <c r="A21" s="89"/>
      <c r="B21" s="76"/>
      <c r="C21" s="14" t="s">
        <v>20</v>
      </c>
      <c r="D21" s="24"/>
      <c r="E21" s="26"/>
      <c r="F21" s="26"/>
      <c r="G21" s="28">
        <v>15</v>
      </c>
      <c r="H21" s="12" t="s">
        <v>21</v>
      </c>
      <c r="I21" s="8"/>
      <c r="J21" s="9"/>
      <c r="K21" s="53"/>
      <c r="L21" s="125"/>
      <c r="M21" s="25"/>
      <c r="N21" s="125"/>
      <c r="O21" s="8"/>
    </row>
    <row r="22" spans="1:15" ht="15.75">
      <c r="A22" s="89"/>
      <c r="B22" s="76"/>
      <c r="C22" s="14"/>
      <c r="D22" s="24"/>
      <c r="E22" s="26"/>
      <c r="F22" s="26"/>
      <c r="G22" s="28"/>
      <c r="H22" s="12"/>
      <c r="I22" s="8"/>
      <c r="J22" s="9"/>
      <c r="K22" s="53"/>
      <c r="L22" s="125"/>
      <c r="M22" s="25"/>
      <c r="N22" s="125"/>
      <c r="O22" s="8"/>
    </row>
    <row r="23" spans="1:15" ht="15.75" customHeight="1">
      <c r="A23" s="44"/>
      <c r="B23" s="13">
        <v>55</v>
      </c>
      <c r="C23" s="46" t="s">
        <v>3</v>
      </c>
      <c r="D23" s="18"/>
      <c r="E23" s="11"/>
      <c r="F23" s="12"/>
      <c r="G23" s="53"/>
      <c r="H23" s="13"/>
      <c r="I23" s="13"/>
      <c r="J23" s="13"/>
      <c r="K23" s="13"/>
      <c r="L23" s="52"/>
      <c r="M23" s="52"/>
      <c r="N23" s="126"/>
      <c r="O23" s="8"/>
    </row>
    <row r="24" spans="1:15" ht="15.75">
      <c r="A24" s="44"/>
      <c r="B24" s="7"/>
      <c r="C24" s="14" t="s">
        <v>5</v>
      </c>
      <c r="D24" s="66"/>
      <c r="E24" s="12"/>
      <c r="F24" s="12"/>
      <c r="G24" s="53">
        <v>24.8</v>
      </c>
      <c r="H24" s="12" t="s">
        <v>6</v>
      </c>
      <c r="I24" s="12"/>
      <c r="J24" s="12"/>
      <c r="K24" s="12"/>
      <c r="L24" s="72"/>
      <c r="M24" s="25"/>
      <c r="N24" s="43"/>
      <c r="O24" s="8"/>
    </row>
    <row r="25" spans="1:15" ht="15.75">
      <c r="A25" s="44"/>
      <c r="B25" s="7"/>
      <c r="C25" s="14" t="s">
        <v>298</v>
      </c>
      <c r="D25" s="18"/>
      <c r="E25" s="12"/>
      <c r="F25" s="12"/>
      <c r="G25" s="53">
        <v>4.31</v>
      </c>
      <c r="H25" s="12" t="s">
        <v>6</v>
      </c>
      <c r="I25" s="8"/>
      <c r="J25" s="8"/>
      <c r="K25" s="8"/>
      <c r="L25" s="72"/>
      <c r="M25" s="127"/>
      <c r="N25" s="128"/>
      <c r="O25" s="8"/>
    </row>
    <row r="26" spans="1:15" ht="15.75">
      <c r="A26" s="44"/>
      <c r="B26" s="7"/>
      <c r="C26" s="37" t="s">
        <v>11</v>
      </c>
      <c r="D26" s="66"/>
      <c r="E26" s="12"/>
      <c r="F26" s="12"/>
      <c r="G26" s="53"/>
      <c r="H26" s="12"/>
      <c r="I26" s="8"/>
      <c r="J26" s="8"/>
      <c r="K26" s="8"/>
      <c r="L26" s="72"/>
      <c r="M26" s="129"/>
      <c r="N26" s="43"/>
      <c r="O26" s="8"/>
    </row>
    <row r="27" spans="1:15" ht="15.75">
      <c r="A27" s="89"/>
      <c r="B27" s="90"/>
      <c r="C27" s="14" t="s">
        <v>343</v>
      </c>
      <c r="D27" s="77"/>
      <c r="E27" s="88"/>
      <c r="F27" s="88"/>
      <c r="G27" s="114">
        <v>6.65</v>
      </c>
      <c r="H27" s="88" t="s">
        <v>6</v>
      </c>
      <c r="I27" s="23"/>
      <c r="J27" s="23"/>
      <c r="K27" s="23"/>
      <c r="L27" s="130"/>
      <c r="M27" s="127"/>
      <c r="N27" s="131"/>
      <c r="O27" s="8"/>
    </row>
    <row r="28" spans="1:15" ht="15.75">
      <c r="A28" s="89"/>
      <c r="B28" s="90"/>
      <c r="C28" s="14" t="s">
        <v>5</v>
      </c>
      <c r="D28" s="77"/>
      <c r="E28" s="88"/>
      <c r="F28" s="88"/>
      <c r="G28" s="114">
        <v>18.7</v>
      </c>
      <c r="H28" s="88" t="s">
        <v>6</v>
      </c>
      <c r="I28" s="23"/>
      <c r="J28" s="23"/>
      <c r="K28" s="23"/>
      <c r="L28" s="130"/>
      <c r="M28" s="127"/>
      <c r="N28" s="131"/>
      <c r="O28" s="8"/>
    </row>
    <row r="29" spans="1:15" ht="15.75">
      <c r="A29" s="89"/>
      <c r="B29" s="90"/>
      <c r="C29" s="14" t="s">
        <v>298</v>
      </c>
      <c r="D29" s="77"/>
      <c r="E29" s="88"/>
      <c r="F29" s="88"/>
      <c r="G29" s="114">
        <v>11</v>
      </c>
      <c r="H29" s="88" t="s">
        <v>6</v>
      </c>
      <c r="I29" s="23"/>
      <c r="J29" s="23"/>
      <c r="K29" s="23"/>
      <c r="L29" s="130"/>
      <c r="M29" s="127"/>
      <c r="N29" s="131"/>
      <c r="O29" s="8"/>
    </row>
    <row r="30" spans="1:15" ht="15.75">
      <c r="A30" s="89"/>
      <c r="B30" s="90"/>
      <c r="C30" s="14" t="s">
        <v>298</v>
      </c>
      <c r="D30" s="77"/>
      <c r="E30" s="88"/>
      <c r="F30" s="88"/>
      <c r="G30" s="114">
        <v>4.94</v>
      </c>
      <c r="H30" s="88" t="s">
        <v>6</v>
      </c>
      <c r="I30" s="23"/>
      <c r="J30" s="23"/>
      <c r="K30" s="23"/>
      <c r="L30" s="130"/>
      <c r="M30" s="127"/>
      <c r="N30" s="131"/>
      <c r="O30" s="8"/>
    </row>
    <row r="31" spans="1:15" ht="15.75">
      <c r="A31" s="65"/>
      <c r="B31" s="67"/>
      <c r="C31" s="37" t="s">
        <v>10</v>
      </c>
      <c r="D31" s="18"/>
      <c r="E31" s="12"/>
      <c r="F31" s="12"/>
      <c r="G31" s="53"/>
      <c r="H31" s="12"/>
      <c r="I31" s="12"/>
      <c r="J31" s="12"/>
      <c r="K31" s="12"/>
      <c r="L31" s="72"/>
      <c r="M31" s="25"/>
      <c r="N31" s="43"/>
      <c r="O31" s="8"/>
    </row>
    <row r="32" spans="1:15" ht="15.75">
      <c r="A32" s="44"/>
      <c r="B32" s="7"/>
      <c r="C32" s="14" t="s">
        <v>5</v>
      </c>
      <c r="D32" s="44"/>
      <c r="E32" s="12"/>
      <c r="F32" s="12"/>
      <c r="G32" s="53">
        <v>24.98</v>
      </c>
      <c r="H32" s="12" t="s">
        <v>6</v>
      </c>
      <c r="I32" s="8"/>
      <c r="J32" s="8"/>
      <c r="K32" s="8"/>
      <c r="L32" s="72"/>
      <c r="M32" s="127"/>
      <c r="N32" s="128"/>
      <c r="O32" s="8"/>
    </row>
    <row r="33" spans="1:15" ht="15.75">
      <c r="A33" s="44"/>
      <c r="B33" s="7"/>
      <c r="C33" s="14" t="s">
        <v>298</v>
      </c>
      <c r="D33" s="18"/>
      <c r="E33" s="12"/>
      <c r="F33" s="12"/>
      <c r="G33" s="53">
        <v>11</v>
      </c>
      <c r="H33" s="12" t="s">
        <v>6</v>
      </c>
      <c r="I33" s="8"/>
      <c r="J33" s="8"/>
      <c r="K33" s="8"/>
      <c r="L33" s="72"/>
      <c r="M33" s="129"/>
      <c r="N33" s="43"/>
      <c r="O33" s="8"/>
    </row>
    <row r="34" spans="1:15" ht="15.75">
      <c r="A34" s="44"/>
      <c r="B34" s="7"/>
      <c r="C34" s="37" t="s">
        <v>12</v>
      </c>
      <c r="D34" s="18"/>
      <c r="E34" s="12"/>
      <c r="F34" s="12"/>
      <c r="G34" s="53"/>
      <c r="H34" s="12"/>
      <c r="I34" s="8"/>
      <c r="J34" s="8"/>
      <c r="K34" s="8"/>
      <c r="L34" s="72"/>
      <c r="M34" s="129"/>
      <c r="N34" s="43"/>
      <c r="O34" s="8"/>
    </row>
    <row r="35" spans="1:15" ht="15.75">
      <c r="A35" s="44"/>
      <c r="B35" s="7"/>
      <c r="C35" s="14" t="s">
        <v>5</v>
      </c>
      <c r="D35" s="18"/>
      <c r="E35" s="12"/>
      <c r="F35" s="12"/>
      <c r="G35" s="53">
        <v>27.22</v>
      </c>
      <c r="H35" s="12" t="s">
        <v>6</v>
      </c>
      <c r="I35" s="8"/>
      <c r="J35" s="8"/>
      <c r="K35" s="8"/>
      <c r="L35" s="72"/>
      <c r="M35" s="127"/>
      <c r="N35" s="128"/>
      <c r="O35" s="8"/>
    </row>
    <row r="36" spans="1:15" ht="15.75">
      <c r="A36" s="44"/>
      <c r="B36" s="7"/>
      <c r="C36" s="14" t="s">
        <v>298</v>
      </c>
      <c r="D36" s="18"/>
      <c r="E36" s="12"/>
      <c r="F36" s="12"/>
      <c r="G36" s="53">
        <v>11</v>
      </c>
      <c r="H36" s="12" t="s">
        <v>6</v>
      </c>
      <c r="I36" s="8"/>
      <c r="J36" s="8"/>
      <c r="K36" s="8"/>
      <c r="L36" s="72"/>
      <c r="M36" s="129"/>
      <c r="N36" s="43"/>
      <c r="O36" s="8"/>
    </row>
    <row r="37" spans="1:15" ht="15.75">
      <c r="A37" s="44"/>
      <c r="B37" s="7"/>
      <c r="C37" s="14" t="s">
        <v>298</v>
      </c>
      <c r="D37" s="18"/>
      <c r="E37" s="12"/>
      <c r="F37" s="12"/>
      <c r="G37" s="53">
        <v>2.18</v>
      </c>
      <c r="H37" s="12" t="s">
        <v>6</v>
      </c>
      <c r="I37" s="8"/>
      <c r="J37" s="8"/>
      <c r="K37" s="8"/>
      <c r="L37" s="72"/>
      <c r="M37" s="129"/>
      <c r="N37" s="43"/>
      <c r="O37" s="8"/>
    </row>
    <row r="38" spans="1:15" ht="15.75">
      <c r="A38" s="44"/>
      <c r="B38" s="7"/>
      <c r="C38" s="14"/>
      <c r="D38" s="18"/>
      <c r="E38" s="12"/>
      <c r="F38" s="12"/>
      <c r="G38" s="53"/>
      <c r="H38" s="12"/>
      <c r="I38" s="8"/>
      <c r="J38" s="8"/>
      <c r="K38" s="8"/>
      <c r="L38" s="72"/>
      <c r="M38" s="129"/>
      <c r="N38" s="43"/>
      <c r="O38" s="8"/>
    </row>
    <row r="39" spans="1:15" ht="15.75">
      <c r="A39" s="44"/>
      <c r="B39" s="7"/>
      <c r="C39" s="14" t="s">
        <v>587</v>
      </c>
      <c r="D39" s="18"/>
      <c r="E39" s="12"/>
      <c r="F39" s="12"/>
      <c r="G39" s="53"/>
      <c r="H39" s="12" t="s">
        <v>26</v>
      </c>
      <c r="I39" s="8"/>
      <c r="J39" s="8"/>
      <c r="K39" s="8"/>
      <c r="L39" s="72"/>
      <c r="M39" s="129"/>
      <c r="N39" s="43"/>
      <c r="O39" s="8"/>
    </row>
    <row r="40" spans="1:15" ht="15.75">
      <c r="A40" s="44"/>
      <c r="B40" s="7"/>
      <c r="C40" s="14"/>
      <c r="D40" s="18"/>
      <c r="E40" s="12"/>
      <c r="F40" s="12"/>
      <c r="G40" s="53"/>
      <c r="H40" s="12"/>
      <c r="I40" s="8"/>
      <c r="J40" s="8"/>
      <c r="K40" s="8"/>
      <c r="L40" s="72"/>
      <c r="M40" s="129"/>
      <c r="N40" s="43"/>
      <c r="O40" s="8"/>
    </row>
    <row r="41" spans="1:15" ht="15.75">
      <c r="A41" s="61" t="s">
        <v>13</v>
      </c>
      <c r="B41" s="32"/>
      <c r="C41" s="37" t="s">
        <v>603</v>
      </c>
      <c r="D41" s="18"/>
      <c r="E41" s="12"/>
      <c r="F41" s="12"/>
      <c r="G41" s="53"/>
      <c r="H41" s="12"/>
      <c r="I41" s="8"/>
      <c r="J41" s="8"/>
      <c r="K41" s="8"/>
      <c r="L41" s="72"/>
      <c r="M41" s="129"/>
      <c r="N41" s="43"/>
      <c r="O41" s="8"/>
    </row>
    <row r="42" spans="1:15" ht="15.75">
      <c r="A42" s="61"/>
      <c r="B42" s="32"/>
      <c r="C42" s="37" t="s">
        <v>545</v>
      </c>
      <c r="D42" s="18">
        <v>1</v>
      </c>
      <c r="E42" s="12"/>
      <c r="F42" s="12"/>
      <c r="G42" s="53"/>
      <c r="H42" s="12"/>
      <c r="I42" s="8"/>
      <c r="J42" s="8"/>
      <c r="K42" s="8"/>
      <c r="L42" s="72"/>
      <c r="M42" s="129"/>
      <c r="N42" s="43"/>
      <c r="O42" s="8"/>
    </row>
    <row r="43" spans="1:15" ht="15.75">
      <c r="A43" s="44"/>
      <c r="B43" s="7"/>
      <c r="C43" s="14" t="s">
        <v>515</v>
      </c>
      <c r="D43" s="18">
        <v>1</v>
      </c>
      <c r="E43" s="12">
        <v>1.3</v>
      </c>
      <c r="F43" s="12">
        <v>0.9</v>
      </c>
      <c r="G43" s="53">
        <f>F43*E43</f>
        <v>1.1700000000000002</v>
      </c>
      <c r="H43" s="12" t="s">
        <v>6</v>
      </c>
      <c r="I43" s="8"/>
      <c r="J43" s="8"/>
      <c r="K43" s="8"/>
      <c r="L43" s="72"/>
      <c r="M43" s="129"/>
      <c r="N43" s="43"/>
      <c r="O43" s="8"/>
    </row>
    <row r="44" spans="1:15" ht="15.75">
      <c r="A44" s="44"/>
      <c r="B44" s="7"/>
      <c r="C44" s="14" t="s">
        <v>507</v>
      </c>
      <c r="D44" s="18">
        <v>1</v>
      </c>
      <c r="E44" s="12">
        <v>1.3</v>
      </c>
      <c r="F44" s="12">
        <v>0.9</v>
      </c>
      <c r="G44" s="53">
        <f>F44*E44</f>
        <v>1.1700000000000002</v>
      </c>
      <c r="H44" s="12" t="s">
        <v>15</v>
      </c>
      <c r="I44" s="8"/>
      <c r="J44" s="8"/>
      <c r="K44" s="8"/>
      <c r="L44" s="72"/>
      <c r="M44" s="129"/>
      <c r="N44" s="43"/>
      <c r="O44" s="8"/>
    </row>
    <row r="45" spans="1:15" ht="15.75">
      <c r="A45" s="44"/>
      <c r="B45" s="7"/>
      <c r="C45" s="14" t="s">
        <v>504</v>
      </c>
      <c r="D45" s="18">
        <v>2</v>
      </c>
      <c r="E45" s="12">
        <v>1.3</v>
      </c>
      <c r="F45" s="12">
        <v>2.1</v>
      </c>
      <c r="G45" s="53">
        <f>F45*E45</f>
        <v>2.7300000000000004</v>
      </c>
      <c r="H45" s="12" t="s">
        <v>15</v>
      </c>
      <c r="I45" s="8"/>
      <c r="J45" s="8"/>
      <c r="K45" s="8"/>
      <c r="L45" s="72"/>
      <c r="M45" s="129"/>
      <c r="N45" s="43"/>
      <c r="O45" s="8"/>
    </row>
    <row r="46" spans="1:15" ht="15.75">
      <c r="A46" s="44"/>
      <c r="B46" s="7"/>
      <c r="C46" s="14" t="s">
        <v>505</v>
      </c>
      <c r="D46" s="18">
        <v>1</v>
      </c>
      <c r="E46" s="12">
        <v>0.9</v>
      </c>
      <c r="F46" s="12">
        <v>2.1</v>
      </c>
      <c r="G46" s="53">
        <f>F46*E46</f>
        <v>1.8900000000000001</v>
      </c>
      <c r="H46" s="12" t="s">
        <v>15</v>
      </c>
      <c r="I46" s="8"/>
      <c r="J46" s="8"/>
      <c r="K46" s="8"/>
      <c r="L46" s="72"/>
      <c r="M46" s="129"/>
      <c r="N46" s="43"/>
      <c r="O46" s="8"/>
    </row>
    <row r="47" spans="1:15" ht="15.75">
      <c r="A47" s="44"/>
      <c r="B47" s="7"/>
      <c r="C47" s="5" t="s">
        <v>548</v>
      </c>
      <c r="D47" s="18">
        <v>4</v>
      </c>
      <c r="E47" s="12">
        <v>2.1</v>
      </c>
      <c r="F47" s="12">
        <v>1</v>
      </c>
      <c r="G47" s="53">
        <f>F47*E47</f>
        <v>2.1</v>
      </c>
      <c r="H47" s="12" t="s">
        <v>6</v>
      </c>
      <c r="I47" s="8"/>
      <c r="J47" s="8"/>
      <c r="K47" s="8"/>
      <c r="L47" s="72"/>
      <c r="M47" s="129"/>
      <c r="N47" s="43"/>
      <c r="O47" s="8"/>
    </row>
    <row r="48" spans="1:15" ht="15.75">
      <c r="A48" s="44"/>
      <c r="B48" s="7"/>
      <c r="C48" s="14"/>
      <c r="D48" s="18"/>
      <c r="E48" s="12"/>
      <c r="F48" s="12"/>
      <c r="G48" s="53"/>
      <c r="H48" s="12"/>
      <c r="I48" s="8"/>
      <c r="J48" s="8"/>
      <c r="K48" s="8"/>
      <c r="L48" s="72"/>
      <c r="M48" s="129"/>
      <c r="N48" s="43"/>
      <c r="O48" s="8"/>
    </row>
    <row r="49" spans="1:14" s="8" customFormat="1" ht="15.75">
      <c r="A49" s="61" t="s">
        <v>17</v>
      </c>
      <c r="B49" s="32"/>
      <c r="C49" s="37" t="s">
        <v>117</v>
      </c>
      <c r="D49" s="24"/>
      <c r="E49" s="26"/>
      <c r="F49" s="26"/>
      <c r="G49" s="28"/>
      <c r="H49" s="26"/>
      <c r="L49" s="72"/>
      <c r="M49" s="129"/>
      <c r="N49" s="43"/>
    </row>
    <row r="50" spans="1:14" s="8" customFormat="1" ht="15.75">
      <c r="A50" s="44"/>
      <c r="B50" s="7"/>
      <c r="C50" s="8" t="s">
        <v>14</v>
      </c>
      <c r="D50" s="18">
        <v>1</v>
      </c>
      <c r="E50" s="12"/>
      <c r="F50" s="12"/>
      <c r="G50" s="53">
        <v>4.86</v>
      </c>
      <c r="H50" s="12" t="s">
        <v>15</v>
      </c>
      <c r="L50" s="72"/>
      <c r="M50" s="129"/>
      <c r="N50" s="43"/>
    </row>
    <row r="51" spans="1:14" s="8" customFormat="1" ht="15.75">
      <c r="A51" s="91"/>
      <c r="B51" s="92"/>
      <c r="C51" s="8" t="s">
        <v>14</v>
      </c>
      <c r="D51" s="18">
        <v>1</v>
      </c>
      <c r="E51" s="12"/>
      <c r="F51" s="12"/>
      <c r="G51" s="53">
        <v>3.56</v>
      </c>
      <c r="H51" s="12" t="s">
        <v>15</v>
      </c>
      <c r="I51" s="23"/>
      <c r="J51" s="23"/>
      <c r="K51" s="23"/>
      <c r="L51" s="130"/>
      <c r="M51" s="23"/>
      <c r="N51" s="132"/>
    </row>
    <row r="52" spans="1:14" s="8" customFormat="1" ht="15.75">
      <c r="A52" s="89"/>
      <c r="B52" s="90"/>
      <c r="C52" s="8" t="s">
        <v>16</v>
      </c>
      <c r="D52" s="18">
        <v>2</v>
      </c>
      <c r="E52" s="12"/>
      <c r="F52" s="12"/>
      <c r="G52" s="53">
        <v>12.54</v>
      </c>
      <c r="H52" s="12" t="s">
        <v>15</v>
      </c>
      <c r="I52" s="23"/>
      <c r="J52" s="23"/>
      <c r="K52" s="23"/>
      <c r="L52" s="130"/>
      <c r="M52" s="23"/>
      <c r="N52" s="132"/>
    </row>
    <row r="53" spans="1:15" ht="15.75">
      <c r="A53" s="89"/>
      <c r="B53" s="90"/>
      <c r="C53" s="8" t="s">
        <v>503</v>
      </c>
      <c r="D53" s="18">
        <v>1</v>
      </c>
      <c r="E53" s="12"/>
      <c r="F53" s="12"/>
      <c r="G53" s="53">
        <v>8.75</v>
      </c>
      <c r="H53" s="12" t="s">
        <v>15</v>
      </c>
      <c r="I53" s="23"/>
      <c r="J53" s="23"/>
      <c r="K53" s="23"/>
      <c r="L53" s="93"/>
      <c r="M53" s="133"/>
      <c r="N53" s="131"/>
      <c r="O53" s="8"/>
    </row>
    <row r="54" spans="1:15" ht="15.75">
      <c r="A54" s="89"/>
      <c r="B54" s="90"/>
      <c r="C54" s="8"/>
      <c r="D54" s="18"/>
      <c r="E54" s="12"/>
      <c r="F54" s="12"/>
      <c r="G54" s="53"/>
      <c r="H54" s="12"/>
      <c r="I54" s="23"/>
      <c r="J54" s="23"/>
      <c r="K54" s="23"/>
      <c r="L54" s="93"/>
      <c r="M54" s="133"/>
      <c r="N54" s="131"/>
      <c r="O54" s="8"/>
    </row>
    <row r="55" spans="1:15" ht="15.75">
      <c r="A55" s="89" t="s">
        <v>18</v>
      </c>
      <c r="B55" s="90"/>
      <c r="C55" s="37" t="s">
        <v>637</v>
      </c>
      <c r="D55" s="24"/>
      <c r="E55" s="26"/>
      <c r="F55" s="26"/>
      <c r="G55" s="28"/>
      <c r="H55" s="26"/>
      <c r="I55" s="93"/>
      <c r="J55" s="93"/>
      <c r="K55" s="93"/>
      <c r="L55" s="93"/>
      <c r="M55" s="77"/>
      <c r="N55" s="132"/>
      <c r="O55" s="25"/>
    </row>
    <row r="56" spans="1:15" ht="15.75">
      <c r="A56" s="89"/>
      <c r="B56" s="90"/>
      <c r="C56" s="14" t="s">
        <v>582</v>
      </c>
      <c r="D56" s="24">
        <v>3</v>
      </c>
      <c r="E56" s="26">
        <v>1.7</v>
      </c>
      <c r="F56" s="26">
        <v>1.1</v>
      </c>
      <c r="G56" s="28">
        <f>E56*F56</f>
        <v>1.87</v>
      </c>
      <c r="H56" s="26" t="s">
        <v>21</v>
      </c>
      <c r="I56" s="94"/>
      <c r="J56" s="94"/>
      <c r="K56" s="94"/>
      <c r="L56" s="94"/>
      <c r="M56" s="93"/>
      <c r="N56" s="132"/>
      <c r="O56" s="25"/>
    </row>
    <row r="57" spans="1:15" ht="15.75">
      <c r="A57" s="89"/>
      <c r="B57" s="90"/>
      <c r="C57" s="14" t="s">
        <v>583</v>
      </c>
      <c r="D57" s="24">
        <v>1</v>
      </c>
      <c r="E57" s="26">
        <v>1.7</v>
      </c>
      <c r="F57" s="26">
        <v>1.1</v>
      </c>
      <c r="G57" s="28">
        <f>E57*F57</f>
        <v>1.87</v>
      </c>
      <c r="H57" s="26" t="s">
        <v>21</v>
      </c>
      <c r="I57" s="94"/>
      <c r="J57" s="94"/>
      <c r="K57" s="94"/>
      <c r="L57" s="94"/>
      <c r="M57" s="93"/>
      <c r="N57" s="132"/>
      <c r="O57" s="25"/>
    </row>
    <row r="58" spans="1:15" ht="15.75">
      <c r="A58" s="89"/>
      <c r="B58" s="90"/>
      <c r="C58" s="14"/>
      <c r="D58" s="24"/>
      <c r="E58" s="26"/>
      <c r="F58" s="26"/>
      <c r="G58" s="28"/>
      <c r="H58" s="26"/>
      <c r="I58" s="94"/>
      <c r="J58" s="94"/>
      <c r="K58" s="94"/>
      <c r="L58" s="94"/>
      <c r="M58" s="93"/>
      <c r="N58" s="132"/>
      <c r="O58" s="25"/>
    </row>
    <row r="59" spans="1:8" ht="15.75">
      <c r="A59" s="27" t="s">
        <v>22</v>
      </c>
      <c r="B59" s="37"/>
      <c r="C59" s="37" t="s">
        <v>24</v>
      </c>
      <c r="D59" s="24"/>
      <c r="E59" s="26"/>
      <c r="F59" s="26"/>
      <c r="G59" s="28"/>
      <c r="H59" s="26"/>
    </row>
    <row r="60" spans="1:8" ht="15.75">
      <c r="A60" s="50"/>
      <c r="B60" s="38"/>
      <c r="C60" s="14" t="s">
        <v>25</v>
      </c>
      <c r="D60" s="24">
        <v>33</v>
      </c>
      <c r="E60" s="26"/>
      <c r="F60" s="26"/>
      <c r="G60" s="28"/>
      <c r="H60" s="26" t="s">
        <v>26</v>
      </c>
    </row>
    <row r="61" spans="1:8" ht="15.75">
      <c r="A61" s="50"/>
      <c r="B61" s="38"/>
      <c r="C61" s="14"/>
      <c r="D61" s="24"/>
      <c r="E61" s="26"/>
      <c r="F61" s="26"/>
      <c r="G61" s="28"/>
      <c r="H61" s="26"/>
    </row>
    <row r="62" spans="1:8" ht="15.75">
      <c r="A62" s="50" t="s">
        <v>23</v>
      </c>
      <c r="B62" s="38"/>
      <c r="C62" s="37" t="s">
        <v>509</v>
      </c>
      <c r="D62" s="24"/>
      <c r="E62" s="26"/>
      <c r="F62" s="26"/>
      <c r="G62" s="28"/>
      <c r="H62" s="26"/>
    </row>
    <row r="63" spans="1:8" ht="15.75">
      <c r="A63" s="50"/>
      <c r="B63" s="38"/>
      <c r="C63" s="14" t="s">
        <v>347</v>
      </c>
      <c r="D63" s="24">
        <v>3</v>
      </c>
      <c r="E63" s="26">
        <v>0.65</v>
      </c>
      <c r="F63" s="26">
        <v>0.65</v>
      </c>
      <c r="G63" s="28">
        <f>F63*E63</f>
        <v>0.42250000000000004</v>
      </c>
      <c r="H63" s="26" t="s">
        <v>26</v>
      </c>
    </row>
    <row r="64" spans="1:8" ht="15.75">
      <c r="A64" s="50"/>
      <c r="B64" s="38"/>
      <c r="C64" s="14"/>
      <c r="D64" s="24"/>
      <c r="E64" s="26"/>
      <c r="F64" s="26"/>
      <c r="G64" s="28"/>
      <c r="H64" s="26"/>
    </row>
    <row r="65" spans="1:8" ht="15.75">
      <c r="A65" s="50" t="s">
        <v>27</v>
      </c>
      <c r="B65" s="38"/>
      <c r="C65" s="37" t="s">
        <v>149</v>
      </c>
      <c r="D65" s="24"/>
      <c r="E65" s="26"/>
      <c r="F65" s="26"/>
      <c r="G65" s="28"/>
      <c r="H65" s="26"/>
    </row>
    <row r="66" spans="1:8" ht="15.75">
      <c r="A66" s="50"/>
      <c r="B66" s="38"/>
      <c r="C66" s="14" t="s">
        <v>56</v>
      </c>
      <c r="D66" s="24">
        <v>8</v>
      </c>
      <c r="E66" s="26">
        <v>0.9</v>
      </c>
      <c r="F66" s="26">
        <v>0.6</v>
      </c>
      <c r="G66" s="28">
        <v>0.5</v>
      </c>
      <c r="H66" s="26" t="s">
        <v>26</v>
      </c>
    </row>
    <row r="67" spans="1:8" ht="15.75">
      <c r="A67" s="50"/>
      <c r="B67" s="38"/>
      <c r="C67" s="14"/>
      <c r="D67" s="24"/>
      <c r="E67" s="26"/>
      <c r="F67" s="26"/>
      <c r="G67" s="28"/>
      <c r="H67" s="26"/>
    </row>
    <row r="68" spans="1:8" ht="15.75">
      <c r="A68" s="50" t="s">
        <v>57</v>
      </c>
      <c r="B68" s="38"/>
      <c r="C68" s="37" t="s">
        <v>337</v>
      </c>
      <c r="D68" s="24"/>
      <c r="E68" s="26"/>
      <c r="F68" s="26"/>
      <c r="G68" s="28"/>
      <c r="H68" s="26"/>
    </row>
    <row r="69" spans="1:8" ht="15.75">
      <c r="A69" s="50"/>
      <c r="B69" s="38"/>
      <c r="C69" s="14" t="s">
        <v>508</v>
      </c>
      <c r="D69" s="24">
        <v>6</v>
      </c>
      <c r="E69" s="26">
        <v>0.6</v>
      </c>
      <c r="F69" s="26">
        <v>0.5</v>
      </c>
      <c r="G69" s="28">
        <f>E69*F69</f>
        <v>0.3</v>
      </c>
      <c r="H69" s="26" t="s">
        <v>26</v>
      </c>
    </row>
    <row r="70" spans="1:8" ht="15.75">
      <c r="A70" s="50"/>
      <c r="B70" s="38"/>
      <c r="C70" s="14"/>
      <c r="D70" s="24"/>
      <c r="E70" s="26"/>
      <c r="F70" s="26"/>
      <c r="G70" s="28"/>
      <c r="H70" s="26"/>
    </row>
    <row r="71" spans="1:8" ht="15.75">
      <c r="A71" s="50" t="s">
        <v>222</v>
      </c>
      <c r="B71" s="38"/>
      <c r="C71" s="37" t="s">
        <v>88</v>
      </c>
      <c r="D71" s="27"/>
      <c r="E71" s="26"/>
      <c r="F71" s="26"/>
      <c r="G71" s="28"/>
      <c r="H71" s="26"/>
    </row>
    <row r="72" spans="1:8" ht="15.75">
      <c r="A72" s="50"/>
      <c r="B72" s="38"/>
      <c r="C72" s="14" t="s">
        <v>89</v>
      </c>
      <c r="D72" s="24">
        <v>15</v>
      </c>
      <c r="E72" s="26">
        <v>0.3</v>
      </c>
      <c r="F72" s="26">
        <v>0.2</v>
      </c>
      <c r="G72" s="28">
        <f>F72*E72</f>
        <v>0.06</v>
      </c>
      <c r="H72" s="26" t="s">
        <v>346</v>
      </c>
    </row>
    <row r="73" spans="1:8" ht="15.75">
      <c r="A73" s="50"/>
      <c r="B73" s="38"/>
      <c r="C73" s="14"/>
      <c r="D73" s="24"/>
      <c r="E73" s="26"/>
      <c r="F73" s="26"/>
      <c r="G73" s="26"/>
      <c r="H73" s="26"/>
    </row>
    <row r="74" spans="1:8" ht="15.75">
      <c r="A74" s="50"/>
      <c r="B74" s="38"/>
      <c r="C74" s="37"/>
      <c r="D74" s="27"/>
      <c r="E74" s="52"/>
      <c r="F74" s="52"/>
      <c r="G74" s="52"/>
      <c r="H74" s="26"/>
    </row>
    <row r="75" spans="1:8" ht="15.75">
      <c r="A75" s="27"/>
      <c r="B75" s="37"/>
      <c r="C75" s="14"/>
      <c r="D75" s="24"/>
      <c r="E75" s="26"/>
      <c r="F75" s="26"/>
      <c r="G75" s="26"/>
      <c r="H75" s="26"/>
    </row>
    <row r="76" ht="15.75">
      <c r="A76" s="87"/>
    </row>
    <row r="77" spans="1:7" ht="15.75">
      <c r="A77" s="87"/>
      <c r="B77" s="40"/>
      <c r="E77" s="34"/>
      <c r="G77" s="34"/>
    </row>
    <row r="78" ht="15.75">
      <c r="A78" s="87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25.140625" style="5" customWidth="1"/>
    <col min="4" max="4" width="8.28125" style="21" customWidth="1"/>
    <col min="5" max="6" width="9.140625" style="5" customWidth="1"/>
    <col min="7" max="7" width="9.140625" style="34" customWidth="1"/>
    <col min="8" max="8" width="12.140625" style="34" customWidth="1"/>
    <col min="9" max="16384" width="9.140625" style="5" customWidth="1"/>
  </cols>
  <sheetData>
    <row r="1" ht="15.75">
      <c r="H1" s="34" t="s">
        <v>581</v>
      </c>
    </row>
    <row r="2" spans="1:8" ht="15.75">
      <c r="A2" s="7" t="s">
        <v>537</v>
      </c>
      <c r="B2" s="7"/>
      <c r="C2" s="4"/>
      <c r="D2" s="18"/>
      <c r="E2" s="8"/>
      <c r="F2" s="8"/>
      <c r="G2" s="12"/>
      <c r="H2" s="12"/>
    </row>
    <row r="3" spans="1:8" ht="15.75">
      <c r="A3" s="4"/>
      <c r="B3" s="4"/>
      <c r="C3" s="4"/>
      <c r="D3" s="18"/>
      <c r="E3" s="8"/>
      <c r="F3" s="8"/>
      <c r="G3" s="12"/>
      <c r="H3" s="12"/>
    </row>
    <row r="4" spans="1:8" ht="15.75">
      <c r="A4" s="7" t="s">
        <v>28</v>
      </c>
      <c r="B4" s="7"/>
      <c r="C4" s="7" t="s">
        <v>1</v>
      </c>
      <c r="D4" s="44"/>
      <c r="E4" s="9"/>
      <c r="F4" s="9"/>
      <c r="G4" s="12"/>
      <c r="H4" s="12"/>
    </row>
    <row r="5" spans="1:8" ht="15.75">
      <c r="A5" s="7" t="s">
        <v>2</v>
      </c>
      <c r="B5" s="7"/>
      <c r="C5" s="7" t="s">
        <v>29</v>
      </c>
      <c r="D5" s="44"/>
      <c r="E5" s="9"/>
      <c r="F5" s="9"/>
      <c r="G5" s="12"/>
      <c r="H5" s="12"/>
    </row>
    <row r="6" spans="1:8" ht="15.75">
      <c r="A6" s="7"/>
      <c r="B6" s="7"/>
      <c r="C6" s="7"/>
      <c r="D6" s="44"/>
      <c r="E6" s="9"/>
      <c r="F6" s="9"/>
      <c r="G6" s="12"/>
      <c r="H6" s="12"/>
    </row>
    <row r="7" spans="1:8" ht="31.5">
      <c r="A7" s="4"/>
      <c r="B7" s="44" t="s">
        <v>613</v>
      </c>
      <c r="C7" s="4"/>
      <c r="D7" s="65" t="s">
        <v>4</v>
      </c>
      <c r="E7" s="65" t="s">
        <v>121</v>
      </c>
      <c r="F7" s="65" t="s">
        <v>121</v>
      </c>
      <c r="G7" s="65" t="s">
        <v>495</v>
      </c>
      <c r="H7" s="65" t="s">
        <v>500</v>
      </c>
    </row>
    <row r="8" spans="1:8" ht="31.5">
      <c r="A8" s="4"/>
      <c r="B8" s="68" t="s">
        <v>488</v>
      </c>
      <c r="C8" s="14" t="s">
        <v>435</v>
      </c>
      <c r="D8" s="66"/>
      <c r="E8" s="69"/>
      <c r="F8" s="69"/>
      <c r="G8" s="69">
        <v>52.6</v>
      </c>
      <c r="H8" s="12" t="s">
        <v>6</v>
      </c>
    </row>
    <row r="9" spans="1:8" ht="15.75">
      <c r="A9" s="4"/>
      <c r="B9" s="4" t="s">
        <v>486</v>
      </c>
      <c r="C9" s="14" t="s">
        <v>5</v>
      </c>
      <c r="D9" s="66">
        <v>2</v>
      </c>
      <c r="E9" s="69"/>
      <c r="F9" s="69"/>
      <c r="G9" s="69">
        <v>8.96</v>
      </c>
      <c r="H9" s="12" t="s">
        <v>6</v>
      </c>
    </row>
    <row r="10" spans="1:8" ht="15.75">
      <c r="A10" s="4"/>
      <c r="B10" s="4" t="s">
        <v>487</v>
      </c>
      <c r="C10" s="14" t="s">
        <v>485</v>
      </c>
      <c r="D10" s="66">
        <v>2</v>
      </c>
      <c r="E10" s="69"/>
      <c r="F10" s="69"/>
      <c r="G10" s="69">
        <v>2.08</v>
      </c>
      <c r="H10" s="12" t="s">
        <v>6</v>
      </c>
    </row>
    <row r="11" spans="1:8" ht="15.75">
      <c r="A11" s="4"/>
      <c r="B11" s="4" t="s">
        <v>489</v>
      </c>
      <c r="C11" s="14" t="s">
        <v>39</v>
      </c>
      <c r="D11" s="66">
        <v>2</v>
      </c>
      <c r="E11" s="69"/>
      <c r="F11" s="69"/>
      <c r="G11" s="69">
        <v>1.23</v>
      </c>
      <c r="H11" s="12" t="s">
        <v>6</v>
      </c>
    </row>
    <row r="12" spans="1:8" ht="15.75">
      <c r="A12" s="4"/>
      <c r="B12" s="4" t="s">
        <v>554</v>
      </c>
      <c r="C12" s="14" t="s">
        <v>161</v>
      </c>
      <c r="D12" s="66">
        <v>1</v>
      </c>
      <c r="E12" s="69"/>
      <c r="F12" s="69"/>
      <c r="G12" s="69">
        <v>3.7</v>
      </c>
      <c r="H12" s="12" t="s">
        <v>15</v>
      </c>
    </row>
    <row r="13" spans="1:8" ht="15.75">
      <c r="A13" s="4"/>
      <c r="B13" s="4" t="s">
        <v>551</v>
      </c>
      <c r="C13" s="14" t="s">
        <v>161</v>
      </c>
      <c r="D13" s="66">
        <v>1</v>
      </c>
      <c r="E13" s="69"/>
      <c r="F13" s="69"/>
      <c r="G13" s="69">
        <v>3.77</v>
      </c>
      <c r="H13" s="12" t="s">
        <v>15</v>
      </c>
    </row>
    <row r="14" spans="1:8" ht="15.75">
      <c r="A14" s="4"/>
      <c r="B14" s="4" t="s">
        <v>552</v>
      </c>
      <c r="C14" s="14" t="s">
        <v>161</v>
      </c>
      <c r="D14" s="66">
        <v>1</v>
      </c>
      <c r="E14" s="69"/>
      <c r="F14" s="69"/>
      <c r="G14" s="69">
        <v>3.77</v>
      </c>
      <c r="H14" s="12" t="s">
        <v>15</v>
      </c>
    </row>
    <row r="15" spans="1:8" ht="15.75">
      <c r="A15" s="4"/>
      <c r="B15" s="4" t="s">
        <v>553</v>
      </c>
      <c r="C15" s="14" t="s">
        <v>161</v>
      </c>
      <c r="D15" s="66">
        <v>1</v>
      </c>
      <c r="E15" s="69"/>
      <c r="F15" s="69"/>
      <c r="G15" s="69">
        <v>3.77</v>
      </c>
      <c r="H15" s="12" t="s">
        <v>15</v>
      </c>
    </row>
    <row r="16" spans="1:8" ht="15.75">
      <c r="A16" s="4"/>
      <c r="B16" s="4"/>
      <c r="C16" s="14"/>
      <c r="D16" s="66"/>
      <c r="E16" s="69"/>
      <c r="F16" s="69"/>
      <c r="G16" s="69"/>
      <c r="H16" s="12"/>
    </row>
    <row r="17" spans="1:7" ht="15.75">
      <c r="A17" s="7" t="s">
        <v>17</v>
      </c>
      <c r="C17" s="37" t="s">
        <v>117</v>
      </c>
      <c r="D17" s="19"/>
      <c r="E17" s="71"/>
      <c r="F17" s="70"/>
      <c r="G17" s="70"/>
    </row>
    <row r="18" spans="1:9" ht="15.75">
      <c r="A18" s="7"/>
      <c r="B18" s="14"/>
      <c r="C18" s="14" t="s">
        <v>69</v>
      </c>
      <c r="D18" s="24">
        <v>1</v>
      </c>
      <c r="E18" s="42">
        <v>0.9</v>
      </c>
      <c r="F18" s="42">
        <v>2</v>
      </c>
      <c r="G18" s="42">
        <f>E18*F18</f>
        <v>1.8</v>
      </c>
      <c r="H18" s="26" t="s">
        <v>15</v>
      </c>
      <c r="I18" s="14"/>
    </row>
    <row r="19" spans="1:9" ht="15.75">
      <c r="A19" s="7"/>
      <c r="B19" s="14"/>
      <c r="C19" s="14" t="s">
        <v>101</v>
      </c>
      <c r="D19" s="24">
        <v>8</v>
      </c>
      <c r="E19" s="42">
        <v>0.8</v>
      </c>
      <c r="F19" s="42">
        <v>2</v>
      </c>
      <c r="G19" s="42">
        <f>E19*F19</f>
        <v>1.6</v>
      </c>
      <c r="H19" s="26" t="s">
        <v>15</v>
      </c>
      <c r="I19" s="14"/>
    </row>
    <row r="20" spans="1:9" ht="15.75">
      <c r="A20" s="7"/>
      <c r="B20" s="14"/>
      <c r="C20" s="14" t="s">
        <v>115</v>
      </c>
      <c r="D20" s="24">
        <v>4</v>
      </c>
      <c r="E20" s="42">
        <v>0.9</v>
      </c>
      <c r="F20" s="42">
        <v>2</v>
      </c>
      <c r="G20" s="42">
        <f>F20*E20</f>
        <v>1.8</v>
      </c>
      <c r="H20" s="26" t="s">
        <v>21</v>
      </c>
      <c r="I20" s="14"/>
    </row>
    <row r="21" spans="1:9" ht="15.75">
      <c r="A21" s="7"/>
      <c r="B21" s="14"/>
      <c r="C21" s="14"/>
      <c r="D21" s="24"/>
      <c r="E21" s="42"/>
      <c r="F21" s="42"/>
      <c r="G21" s="42"/>
      <c r="H21" s="26"/>
      <c r="I21" s="14"/>
    </row>
    <row r="22" spans="1:9" ht="15.75">
      <c r="A22" s="7" t="s">
        <v>18</v>
      </c>
      <c r="B22" s="37"/>
      <c r="C22" s="37" t="s">
        <v>637</v>
      </c>
      <c r="D22" s="27"/>
      <c r="E22" s="72"/>
      <c r="F22" s="42"/>
      <c r="G22" s="42"/>
      <c r="H22" s="26"/>
      <c r="I22" s="14"/>
    </row>
    <row r="23" spans="1:9" ht="15.75">
      <c r="A23" s="7"/>
      <c r="B23" s="14"/>
      <c r="C23" s="14" t="s">
        <v>90</v>
      </c>
      <c r="D23" s="24">
        <v>4</v>
      </c>
      <c r="E23" s="42">
        <v>2.4</v>
      </c>
      <c r="F23" s="42">
        <v>1.5</v>
      </c>
      <c r="G23" s="42">
        <f>F23*E23</f>
        <v>3.5999999999999996</v>
      </c>
      <c r="H23" s="26" t="s">
        <v>21</v>
      </c>
      <c r="I23" s="14"/>
    </row>
    <row r="24" spans="1:9" ht="15.75">
      <c r="A24" s="7"/>
      <c r="B24" s="14"/>
      <c r="C24" s="14"/>
      <c r="D24" s="24"/>
      <c r="E24" s="42"/>
      <c r="F24" s="42"/>
      <c r="G24" s="42"/>
      <c r="H24" s="26"/>
      <c r="I24" s="14"/>
    </row>
    <row r="25" spans="1:9" ht="15.75">
      <c r="A25" s="7" t="s">
        <v>22</v>
      </c>
      <c r="B25" s="37"/>
      <c r="C25" s="37" t="s">
        <v>118</v>
      </c>
      <c r="D25" s="27"/>
      <c r="E25" s="72"/>
      <c r="F25" s="72"/>
      <c r="G25" s="42"/>
      <c r="H25" s="26"/>
      <c r="I25" s="14"/>
    </row>
    <row r="26" spans="1:9" ht="15.75">
      <c r="A26" s="7"/>
      <c r="B26" s="14"/>
      <c r="C26" s="14" t="s">
        <v>32</v>
      </c>
      <c r="D26" s="24">
        <v>16</v>
      </c>
      <c r="E26" s="42"/>
      <c r="F26" s="42"/>
      <c r="G26" s="42"/>
      <c r="H26" s="26" t="s">
        <v>26</v>
      </c>
      <c r="I26" s="14"/>
    </row>
    <row r="27" spans="1:9" ht="15.75">
      <c r="A27" s="7"/>
      <c r="B27" s="14"/>
      <c r="C27" s="14"/>
      <c r="D27" s="24"/>
      <c r="E27" s="42"/>
      <c r="F27" s="42"/>
      <c r="G27" s="42"/>
      <c r="H27" s="26"/>
      <c r="I27" s="14"/>
    </row>
    <row r="28" spans="1:9" ht="15.75">
      <c r="A28" s="32" t="s">
        <v>57</v>
      </c>
      <c r="C28" s="37" t="s">
        <v>337</v>
      </c>
      <c r="D28" s="5"/>
      <c r="G28" s="45"/>
      <c r="H28" s="12"/>
      <c r="I28" s="14"/>
    </row>
    <row r="29" spans="1:9" ht="15.75">
      <c r="A29" s="32"/>
      <c r="C29" s="14" t="s">
        <v>341</v>
      </c>
      <c r="D29" s="18">
        <v>4</v>
      </c>
      <c r="E29" s="18">
        <v>1.6</v>
      </c>
      <c r="F29" s="18">
        <v>0.5</v>
      </c>
      <c r="G29" s="45">
        <f>F29*E29</f>
        <v>0.8</v>
      </c>
      <c r="H29" s="12" t="s">
        <v>21</v>
      </c>
      <c r="I29" s="14"/>
    </row>
    <row r="30" spans="1:9" ht="15.75">
      <c r="A30" s="32"/>
      <c r="C30" s="14"/>
      <c r="D30" s="18"/>
      <c r="E30" s="18"/>
      <c r="F30" s="18"/>
      <c r="G30" s="45"/>
      <c r="H30" s="12"/>
      <c r="I30" s="14"/>
    </row>
    <row r="31" spans="1:9" ht="15.75">
      <c r="A31" s="7" t="s">
        <v>482</v>
      </c>
      <c r="B31" s="37"/>
      <c r="C31" s="37" t="s">
        <v>67</v>
      </c>
      <c r="D31" s="27"/>
      <c r="E31" s="72"/>
      <c r="F31" s="72"/>
      <c r="G31" s="72"/>
      <c r="H31" s="52"/>
      <c r="I31" s="14"/>
    </row>
    <row r="32" spans="1:9" ht="15.75">
      <c r="A32" s="7"/>
      <c r="B32" s="14"/>
      <c r="C32" s="14" t="s">
        <v>104</v>
      </c>
      <c r="D32" s="24"/>
      <c r="E32" s="42"/>
      <c r="F32" s="42"/>
      <c r="G32" s="42">
        <v>22.5</v>
      </c>
      <c r="H32" s="26" t="s">
        <v>21</v>
      </c>
      <c r="I32" s="14"/>
    </row>
    <row r="33" spans="1:9" ht="15.75">
      <c r="A33" s="7"/>
      <c r="B33" s="14"/>
      <c r="C33" s="14"/>
      <c r="D33" s="24"/>
      <c r="E33" s="42"/>
      <c r="F33" s="42"/>
      <c r="G33" s="42"/>
      <c r="H33" s="26"/>
      <c r="I33" s="14"/>
    </row>
    <row r="34" spans="1:9" ht="15.75">
      <c r="A34" s="37"/>
      <c r="B34" s="38"/>
      <c r="C34" s="37"/>
      <c r="D34" s="27"/>
      <c r="E34" s="52"/>
      <c r="F34" s="52"/>
      <c r="G34" s="52"/>
      <c r="H34" s="52"/>
      <c r="I34" s="14"/>
    </row>
    <row r="35" spans="3:9" ht="15.75">
      <c r="C35" s="14"/>
      <c r="D35" s="34"/>
      <c r="E35" s="26"/>
      <c r="F35" s="34"/>
      <c r="G35" s="12"/>
      <c r="H35" s="26"/>
      <c r="I35" s="14"/>
    </row>
    <row r="36" spans="1:9" ht="15.75">
      <c r="A36" s="7"/>
      <c r="B36" s="14"/>
      <c r="C36" s="14"/>
      <c r="D36" s="34"/>
      <c r="E36" s="26"/>
      <c r="F36" s="34"/>
      <c r="G36" s="12"/>
      <c r="H36" s="26"/>
      <c r="I36" s="14"/>
    </row>
    <row r="37" spans="3:9" ht="15.75">
      <c r="C37" s="14"/>
      <c r="D37" s="34"/>
      <c r="E37" s="34"/>
      <c r="F37" s="34"/>
      <c r="G37" s="12"/>
      <c r="H37" s="26"/>
      <c r="I37" s="14"/>
    </row>
    <row r="38" spans="3:8" ht="15.75">
      <c r="C38" s="14"/>
      <c r="D38" s="34"/>
      <c r="E38" s="34"/>
      <c r="F38" s="34"/>
      <c r="G38" s="12"/>
      <c r="H38" s="26"/>
    </row>
    <row r="39" spans="1:8" ht="15.75">
      <c r="A39" s="14"/>
      <c r="B39" s="14"/>
      <c r="C39" s="14"/>
      <c r="D39" s="24"/>
      <c r="E39" s="14"/>
      <c r="F39" s="14"/>
      <c r="G39" s="26"/>
      <c r="H3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9">
      <selection activeCell="C22" sqref="C22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2.57421875" style="5" customWidth="1"/>
    <col min="4" max="4" width="7.8515625" style="5" customWidth="1"/>
    <col min="5" max="7" width="9.140625" style="5" customWidth="1"/>
    <col min="8" max="8" width="13.28125" style="34" customWidth="1"/>
    <col min="9" max="16384" width="9.140625" style="5" customWidth="1"/>
  </cols>
  <sheetData>
    <row r="1" ht="15.75">
      <c r="H1" s="34" t="s">
        <v>599</v>
      </c>
    </row>
    <row r="2" spans="1:8" ht="15.75">
      <c r="A2" s="7" t="s">
        <v>539</v>
      </c>
      <c r="B2" s="32"/>
      <c r="C2" s="4"/>
      <c r="E2" s="4"/>
      <c r="G2" s="7"/>
      <c r="H2" s="12"/>
    </row>
    <row r="3" spans="1:8" ht="15.75">
      <c r="A3" s="4"/>
      <c r="B3" s="31"/>
      <c r="C3" s="4"/>
      <c r="D3" s="4"/>
      <c r="E3" s="4"/>
      <c r="F3" s="4"/>
      <c r="G3" s="4"/>
      <c r="H3" s="12"/>
    </row>
    <row r="4" spans="1:8" ht="15.75">
      <c r="A4" s="7" t="s">
        <v>28</v>
      </c>
      <c r="B4" s="32"/>
      <c r="C4" s="7" t="s">
        <v>1</v>
      </c>
      <c r="D4" s="7"/>
      <c r="E4" s="7"/>
      <c r="F4" s="7"/>
      <c r="G4" s="4"/>
      <c r="H4" s="12"/>
    </row>
    <row r="5" spans="1:8" ht="15.75">
      <c r="A5" s="7" t="s">
        <v>2</v>
      </c>
      <c r="B5" s="32"/>
      <c r="C5" s="7" t="s">
        <v>29</v>
      </c>
      <c r="D5" s="7"/>
      <c r="E5" s="7"/>
      <c r="F5" s="7"/>
      <c r="G5" s="4"/>
      <c r="H5" s="12"/>
    </row>
    <row r="6" spans="1:8" ht="15.75">
      <c r="A6" s="4"/>
      <c r="B6" s="31"/>
      <c r="C6" s="4"/>
      <c r="D6" s="4"/>
      <c r="E6" s="4"/>
      <c r="F6" s="4"/>
      <c r="G6" s="4"/>
      <c r="H6" s="12"/>
    </row>
    <row r="7" spans="1:8" ht="31.5">
      <c r="A7" s="4"/>
      <c r="B7" s="61" t="s">
        <v>613</v>
      </c>
      <c r="C7" s="4"/>
      <c r="D7" s="65" t="s">
        <v>4</v>
      </c>
      <c r="E7" s="65" t="s">
        <v>121</v>
      </c>
      <c r="F7" s="65" t="s">
        <v>121</v>
      </c>
      <c r="G7" s="65" t="s">
        <v>495</v>
      </c>
      <c r="H7" s="73" t="s">
        <v>500</v>
      </c>
    </row>
    <row r="8" spans="1:8" ht="15.75">
      <c r="A8" s="4"/>
      <c r="B8" s="31"/>
      <c r="C8" s="4" t="s">
        <v>9</v>
      </c>
      <c r="D8" s="4"/>
      <c r="E8" s="4"/>
      <c r="F8" s="4"/>
      <c r="G8" s="4"/>
      <c r="H8" s="13"/>
    </row>
    <row r="9" spans="2:8" ht="15.75">
      <c r="B9" s="33" t="s">
        <v>409</v>
      </c>
      <c r="C9" s="5" t="s">
        <v>5</v>
      </c>
      <c r="G9" s="5">
        <v>5.5</v>
      </c>
      <c r="H9" s="34" t="s">
        <v>6</v>
      </c>
    </row>
    <row r="10" spans="2:8" ht="15.75">
      <c r="B10" s="33" t="s">
        <v>436</v>
      </c>
      <c r="C10" s="5" t="s">
        <v>207</v>
      </c>
      <c r="G10" s="5">
        <v>4.4</v>
      </c>
      <c r="H10" s="34" t="s">
        <v>6</v>
      </c>
    </row>
    <row r="11" spans="2:8" ht="15.75">
      <c r="B11" s="33" t="s">
        <v>411</v>
      </c>
      <c r="C11" s="5" t="s">
        <v>437</v>
      </c>
      <c r="G11" s="5">
        <v>3.31</v>
      </c>
      <c r="H11" s="34" t="s">
        <v>6</v>
      </c>
    </row>
    <row r="12" spans="2:8" ht="15.75">
      <c r="B12" s="33" t="s">
        <v>305</v>
      </c>
      <c r="C12" s="5" t="s">
        <v>437</v>
      </c>
      <c r="G12" s="5">
        <v>2.49</v>
      </c>
      <c r="H12" s="34" t="s">
        <v>6</v>
      </c>
    </row>
    <row r="13" spans="2:8" ht="15.75">
      <c r="B13" s="33" t="s">
        <v>338</v>
      </c>
      <c r="C13" s="5" t="s">
        <v>39</v>
      </c>
      <c r="G13" s="5">
        <v>1.11</v>
      </c>
      <c r="H13" s="34" t="s">
        <v>6</v>
      </c>
    </row>
    <row r="14" spans="2:8" ht="15.75">
      <c r="B14" s="33" t="s">
        <v>438</v>
      </c>
      <c r="C14" s="5" t="s">
        <v>39</v>
      </c>
      <c r="G14" s="5">
        <v>1.11</v>
      </c>
      <c r="H14" s="34" t="s">
        <v>6</v>
      </c>
    </row>
    <row r="17" spans="1:4" ht="15.75">
      <c r="A17" s="6" t="s">
        <v>17</v>
      </c>
      <c r="B17" s="36"/>
      <c r="C17" s="6" t="s">
        <v>117</v>
      </c>
      <c r="D17" s="6"/>
    </row>
    <row r="18" spans="3:8" ht="15.75">
      <c r="C18" s="5" t="s">
        <v>100</v>
      </c>
      <c r="D18" s="5">
        <v>1</v>
      </c>
      <c r="E18" s="5">
        <v>0.9</v>
      </c>
      <c r="F18" s="5">
        <v>2</v>
      </c>
      <c r="G18" s="5">
        <v>1.8</v>
      </c>
      <c r="H18" s="34" t="s">
        <v>64</v>
      </c>
    </row>
    <row r="19" spans="3:8" ht="15.75">
      <c r="C19" s="5" t="s">
        <v>101</v>
      </c>
      <c r="D19" s="5">
        <v>3</v>
      </c>
      <c r="E19" s="5">
        <v>0.8</v>
      </c>
      <c r="F19" s="5">
        <v>2</v>
      </c>
      <c r="G19" s="5">
        <v>1.6</v>
      </c>
      <c r="H19" s="34" t="s">
        <v>15</v>
      </c>
    </row>
    <row r="20" spans="3:8" ht="15.75">
      <c r="C20" s="5" t="s">
        <v>101</v>
      </c>
      <c r="D20" s="5">
        <v>3</v>
      </c>
      <c r="E20" s="5">
        <v>0.6</v>
      </c>
      <c r="F20" s="5">
        <v>2</v>
      </c>
      <c r="G20" s="5">
        <v>1.2</v>
      </c>
      <c r="H20" s="34" t="s">
        <v>15</v>
      </c>
    </row>
    <row r="22" spans="1:4" ht="15.75">
      <c r="A22" s="6" t="s">
        <v>18</v>
      </c>
      <c r="B22" s="36"/>
      <c r="C22" s="6" t="s">
        <v>639</v>
      </c>
      <c r="D22" s="6"/>
    </row>
    <row r="23" spans="3:8" ht="15.75">
      <c r="C23" s="5" t="s">
        <v>90</v>
      </c>
      <c r="D23" s="5">
        <v>11</v>
      </c>
      <c r="G23" s="5">
        <v>1.98</v>
      </c>
      <c r="H23" s="34" t="s">
        <v>21</v>
      </c>
    </row>
    <row r="24" spans="1:3" ht="15.75">
      <c r="A24" s="6"/>
      <c r="B24" s="36"/>
      <c r="C24" s="6"/>
    </row>
    <row r="25" spans="1:3" ht="15.75">
      <c r="A25" s="6" t="s">
        <v>22</v>
      </c>
      <c r="B25" s="36"/>
      <c r="C25" s="6" t="s">
        <v>102</v>
      </c>
    </row>
    <row r="26" spans="1:8" ht="15.75">
      <c r="A26" s="6"/>
      <c r="B26" s="36"/>
      <c r="C26" s="5" t="s">
        <v>439</v>
      </c>
      <c r="D26" s="5">
        <v>15</v>
      </c>
      <c r="E26" s="6"/>
      <c r="F26" s="6"/>
      <c r="G26" s="6"/>
      <c r="H26" s="34" t="s">
        <v>26</v>
      </c>
    </row>
    <row r="27" spans="1:7" ht="15.75">
      <c r="A27" s="6"/>
      <c r="B27" s="36"/>
      <c r="E27" s="6"/>
      <c r="F27" s="6"/>
      <c r="G27" s="6"/>
    </row>
    <row r="28" spans="1:8" ht="15.75">
      <c r="A28" s="32" t="s">
        <v>62</v>
      </c>
      <c r="B28" s="5"/>
      <c r="C28" s="37" t="s">
        <v>337</v>
      </c>
      <c r="G28" s="45"/>
      <c r="H28" s="12"/>
    </row>
    <row r="29" spans="1:8" ht="15.75">
      <c r="A29" s="32"/>
      <c r="B29" s="5"/>
      <c r="C29" s="14" t="s">
        <v>341</v>
      </c>
      <c r="D29" s="18">
        <v>4</v>
      </c>
      <c r="E29" s="18">
        <v>2</v>
      </c>
      <c r="F29" s="18">
        <v>0.5</v>
      </c>
      <c r="G29" s="45">
        <f>F29*E29</f>
        <v>1</v>
      </c>
      <c r="H29" s="12" t="s">
        <v>21</v>
      </c>
    </row>
    <row r="30" spans="3:8" ht="15.75">
      <c r="C30" s="14" t="s">
        <v>341</v>
      </c>
      <c r="D30" s="18">
        <v>2</v>
      </c>
      <c r="E30" s="18">
        <v>1</v>
      </c>
      <c r="F30" s="18">
        <v>0.5</v>
      </c>
      <c r="G30" s="45">
        <f>F30*E30</f>
        <v>0.5</v>
      </c>
      <c r="H30" s="12" t="s">
        <v>21</v>
      </c>
    </row>
    <row r="31" spans="1:7" ht="15.75">
      <c r="A31" s="6"/>
      <c r="B31" s="36"/>
      <c r="E31" s="6"/>
      <c r="F31" s="6"/>
      <c r="G31" s="6"/>
    </row>
    <row r="32" spans="1:5" ht="15.75">
      <c r="A32" s="6" t="s">
        <v>230</v>
      </c>
      <c r="B32" s="36"/>
      <c r="C32" s="6" t="s">
        <v>97</v>
      </c>
      <c r="D32" s="6"/>
      <c r="E32" s="6"/>
    </row>
    <row r="33" ht="15.75">
      <c r="C33" s="5" t="s">
        <v>98</v>
      </c>
    </row>
    <row r="34" spans="3:8" ht="15.75">
      <c r="C34" s="5" t="s">
        <v>577</v>
      </c>
      <c r="G34" s="5">
        <v>69.36</v>
      </c>
      <c r="H34" s="34" t="s">
        <v>6</v>
      </c>
    </row>
    <row r="36" spans="1:7" ht="15.75">
      <c r="A36" s="6" t="s">
        <v>482</v>
      </c>
      <c r="B36" s="36"/>
      <c r="C36" s="6" t="s">
        <v>103</v>
      </c>
      <c r="D36" s="6"/>
      <c r="E36" s="6"/>
      <c r="F36" s="6"/>
      <c r="G36" s="6"/>
    </row>
    <row r="37" spans="3:8" ht="15.75">
      <c r="C37" s="5" t="s">
        <v>104</v>
      </c>
      <c r="G37" s="5">
        <v>18.83</v>
      </c>
      <c r="H37" s="34" t="s">
        <v>21</v>
      </c>
    </row>
    <row r="38" spans="3:8" ht="15.75">
      <c r="C38" s="5" t="s">
        <v>105</v>
      </c>
      <c r="G38" s="5">
        <v>72</v>
      </c>
      <c r="H38" s="34" t="s">
        <v>21</v>
      </c>
    </row>
    <row r="39" spans="3:8" ht="15.75">
      <c r="C39" s="5" t="s">
        <v>106</v>
      </c>
      <c r="G39" s="5">
        <v>15.25</v>
      </c>
      <c r="H39" s="34" t="s">
        <v>21</v>
      </c>
    </row>
    <row r="41" spans="1:9" ht="15.75">
      <c r="A41" s="6" t="s">
        <v>484</v>
      </c>
      <c r="C41" s="6" t="s">
        <v>572</v>
      </c>
      <c r="I41" s="14"/>
    </row>
    <row r="42" spans="3:9" ht="15.75">
      <c r="C42" s="5" t="s">
        <v>576</v>
      </c>
      <c r="H42" s="34" t="s">
        <v>26</v>
      </c>
      <c r="I42" s="14"/>
    </row>
    <row r="43" spans="3:8" ht="15.75">
      <c r="C43" s="5" t="s">
        <v>575</v>
      </c>
      <c r="H43" s="34" t="s">
        <v>26</v>
      </c>
    </row>
    <row r="44" spans="3:8" ht="15.75">
      <c r="C44" s="5" t="s">
        <v>577</v>
      </c>
      <c r="G44" s="5">
        <v>69.36</v>
      </c>
      <c r="H44" s="34" t="s">
        <v>26</v>
      </c>
    </row>
    <row r="45" spans="1:8" ht="15.75">
      <c r="A45" s="37"/>
      <c r="B45" s="38"/>
      <c r="C45" s="37"/>
      <c r="D45" s="27"/>
      <c r="E45" s="52"/>
      <c r="F45" s="52"/>
      <c r="G45" s="52"/>
      <c r="H45" s="52"/>
    </row>
    <row r="46" spans="3:8" ht="15.75">
      <c r="C46" s="14"/>
      <c r="D46" s="34"/>
      <c r="E46" s="26"/>
      <c r="F46" s="34"/>
      <c r="G46" s="12"/>
      <c r="H46" s="26"/>
    </row>
    <row r="47" spans="3:8" ht="15.75">
      <c r="C47" s="14"/>
      <c r="D47" s="34"/>
      <c r="E47" s="26"/>
      <c r="F47" s="34"/>
      <c r="G47" s="12"/>
      <c r="H47" s="26"/>
    </row>
    <row r="48" spans="3:8" ht="15.75">
      <c r="C48" s="14"/>
      <c r="D48" s="34"/>
      <c r="E48" s="34"/>
      <c r="F48" s="34"/>
      <c r="G48" s="12"/>
      <c r="H48" s="26"/>
    </row>
    <row r="49" spans="3:8" ht="15.75">
      <c r="C49" s="14"/>
      <c r="D49" s="34"/>
      <c r="E49" s="34"/>
      <c r="F49" s="34"/>
      <c r="G49" s="12"/>
      <c r="H4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zoomScale="120" zoomScaleNormal="120" zoomScalePageLayoutView="0" workbookViewId="0" topLeftCell="A7">
      <selection activeCell="I1" sqref="I1"/>
    </sheetView>
  </sheetViews>
  <sheetFormatPr defaultColWidth="9.140625" defaultRowHeight="12.75"/>
  <cols>
    <col min="1" max="1" width="9.140625" style="5" customWidth="1"/>
    <col min="2" max="2" width="13.8515625" style="5" customWidth="1"/>
    <col min="3" max="3" width="7.57421875" style="5" customWidth="1"/>
    <col min="4" max="4" width="9.140625" style="5" customWidth="1"/>
    <col min="5" max="5" width="7.421875" style="5" customWidth="1"/>
    <col min="6" max="6" width="9.140625" style="5" customWidth="1"/>
    <col min="7" max="7" width="8.28125" style="34" customWidth="1"/>
    <col min="8" max="8" width="10.00390625" style="5" customWidth="1"/>
    <col min="9" max="9" width="12.7109375" style="5" customWidth="1"/>
    <col min="10" max="16384" width="9.140625" style="5" customWidth="1"/>
  </cols>
  <sheetData>
    <row r="1" ht="15.75">
      <c r="I1" s="34" t="s">
        <v>570</v>
      </c>
    </row>
    <row r="2" spans="1:7" ht="15.75">
      <c r="A2" s="7" t="s">
        <v>597</v>
      </c>
      <c r="B2" s="4"/>
      <c r="C2" s="4"/>
      <c r="D2" s="4"/>
      <c r="E2" s="4"/>
      <c r="F2" s="4"/>
      <c r="G2" s="12"/>
    </row>
    <row r="3" spans="1:7" ht="15.75">
      <c r="A3" s="4"/>
      <c r="B3" s="4"/>
      <c r="C3" s="4"/>
      <c r="D3" s="4"/>
      <c r="E3" s="4"/>
      <c r="F3" s="4"/>
      <c r="G3" s="12"/>
    </row>
    <row r="4" spans="1:9" ht="31.5">
      <c r="A4" s="4"/>
      <c r="B4" s="4"/>
      <c r="E4" s="65" t="s">
        <v>4</v>
      </c>
      <c r="F4" s="65" t="s">
        <v>121</v>
      </c>
      <c r="G4" s="65" t="s">
        <v>121</v>
      </c>
      <c r="H4" s="65" t="s">
        <v>495</v>
      </c>
      <c r="I4" s="65" t="s">
        <v>500</v>
      </c>
    </row>
    <row r="5" spans="1:9" ht="15.75">
      <c r="A5" s="31"/>
      <c r="B5" s="4"/>
      <c r="E5" s="4"/>
      <c r="F5" s="4"/>
      <c r="G5" s="4"/>
      <c r="H5" s="4"/>
      <c r="I5" s="12"/>
    </row>
    <row r="6" spans="1:9" ht="15.75">
      <c r="A6" s="32" t="s">
        <v>18</v>
      </c>
      <c r="B6" s="7" t="s">
        <v>600</v>
      </c>
      <c r="E6" s="7"/>
      <c r="F6" s="7"/>
      <c r="G6" s="7"/>
      <c r="H6" s="7"/>
      <c r="I6" s="13"/>
    </row>
    <row r="7" spans="1:9" ht="15.75">
      <c r="A7" s="33"/>
      <c r="G7" s="5"/>
      <c r="I7" s="34"/>
    </row>
    <row r="8" spans="1:9" ht="15.75">
      <c r="A8" s="33"/>
      <c r="B8" s="5" t="s">
        <v>9</v>
      </c>
      <c r="G8" s="5"/>
      <c r="I8" s="34"/>
    </row>
    <row r="9" spans="1:9" ht="15.75">
      <c r="A9" s="33"/>
      <c r="B9" s="5" t="s">
        <v>94</v>
      </c>
      <c r="G9" s="5"/>
      <c r="H9" s="5">
        <v>175.78</v>
      </c>
      <c r="I9" s="34" t="s">
        <v>21</v>
      </c>
    </row>
    <row r="10" spans="1:9" ht="15.75">
      <c r="A10" s="33"/>
      <c r="G10" s="5"/>
      <c r="I10" s="34"/>
    </row>
    <row r="11" spans="1:9" ht="15.75">
      <c r="A11" s="36" t="s">
        <v>18</v>
      </c>
      <c r="B11" s="7" t="s">
        <v>476</v>
      </c>
      <c r="E11" s="7"/>
      <c r="F11" s="7"/>
      <c r="G11" s="7"/>
      <c r="H11" s="7"/>
      <c r="I11" s="13"/>
    </row>
    <row r="12" spans="1:9" ht="15.75">
      <c r="A12" s="33"/>
      <c r="G12" s="5"/>
      <c r="I12" s="34"/>
    </row>
    <row r="13" spans="1:9" ht="15.75">
      <c r="A13" s="33"/>
      <c r="B13" s="5" t="s">
        <v>9</v>
      </c>
      <c r="G13" s="5"/>
      <c r="I13" s="34"/>
    </row>
    <row r="14" spans="2:9" ht="15.75">
      <c r="B14" s="5" t="s">
        <v>95</v>
      </c>
      <c r="G14" s="5"/>
      <c r="H14" s="5">
        <v>409.77</v>
      </c>
      <c r="I14" s="34" t="s">
        <v>21</v>
      </c>
    </row>
    <row r="15" spans="2:9" ht="15.75">
      <c r="B15" s="5" t="s">
        <v>96</v>
      </c>
      <c r="G15" s="5"/>
      <c r="H15" s="5">
        <v>7.15</v>
      </c>
      <c r="I15" s="34" t="s">
        <v>21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421875" style="5" customWidth="1"/>
    <col min="2" max="2" width="35.7109375" style="5" customWidth="1"/>
    <col min="3" max="3" width="6.8515625" style="5" customWidth="1"/>
    <col min="4" max="4" width="8.00390625" style="5" customWidth="1"/>
    <col min="5" max="5" width="7.57421875" style="5" customWidth="1"/>
    <col min="6" max="6" width="9.140625" style="70" customWidth="1"/>
    <col min="7" max="7" width="9.421875" style="5" customWidth="1"/>
    <col min="8" max="8" width="8.421875" style="5" customWidth="1"/>
    <col min="9" max="16384" width="9.140625" style="5" customWidth="1"/>
  </cols>
  <sheetData>
    <row r="1" ht="15.75">
      <c r="G1" s="34" t="s">
        <v>571</v>
      </c>
    </row>
    <row r="2" spans="1:8" ht="15.75">
      <c r="A2" s="7" t="s">
        <v>605</v>
      </c>
      <c r="B2" s="4"/>
      <c r="C2" s="4"/>
      <c r="D2" s="4"/>
      <c r="E2" s="4"/>
      <c r="F2" s="69"/>
      <c r="G2" s="4"/>
      <c r="H2" s="8"/>
    </row>
    <row r="3" spans="1:8" ht="15.75">
      <c r="A3" s="4"/>
      <c r="B3" s="4"/>
      <c r="C3" s="4"/>
      <c r="D3" s="4"/>
      <c r="E3" s="4"/>
      <c r="F3" s="69"/>
      <c r="G3" s="4"/>
      <c r="H3" s="8"/>
    </row>
    <row r="4" spans="1:8" ht="29.25" customHeight="1">
      <c r="A4" s="4"/>
      <c r="B4" s="4"/>
      <c r="C4" s="65" t="s">
        <v>4</v>
      </c>
      <c r="D4" s="65" t="s">
        <v>121</v>
      </c>
      <c r="E4" s="65" t="s">
        <v>121</v>
      </c>
      <c r="F4" s="65" t="s">
        <v>495</v>
      </c>
      <c r="G4" s="65" t="s">
        <v>500</v>
      </c>
      <c r="H4" s="9"/>
    </row>
    <row r="5" spans="1:8" ht="15.75">
      <c r="A5" s="4"/>
      <c r="B5" s="4"/>
      <c r="C5" s="4"/>
      <c r="D5" s="4"/>
      <c r="E5" s="4"/>
      <c r="F5" s="69"/>
      <c r="G5" s="4"/>
      <c r="H5" s="8"/>
    </row>
    <row r="7" spans="1:7" ht="15.75">
      <c r="A7" s="6" t="s">
        <v>591</v>
      </c>
      <c r="B7" s="6" t="s">
        <v>109</v>
      </c>
      <c r="C7" s="6"/>
      <c r="D7" s="6"/>
      <c r="E7" s="6"/>
      <c r="F7" s="71"/>
      <c r="G7" s="6"/>
    </row>
    <row r="8" spans="1:6" ht="15.75">
      <c r="A8" s="6"/>
      <c r="B8" s="6" t="s">
        <v>110</v>
      </c>
      <c r="C8" s="6"/>
      <c r="D8" s="6"/>
      <c r="E8" s="6"/>
      <c r="F8" s="71"/>
    </row>
    <row r="10" spans="2:3" ht="15.75">
      <c r="B10" s="6" t="s">
        <v>608</v>
      </c>
      <c r="C10" s="5">
        <v>3</v>
      </c>
    </row>
    <row r="12" spans="2:7" ht="15.75">
      <c r="B12" s="5" t="s">
        <v>477</v>
      </c>
      <c r="F12" s="70">
        <v>1.49</v>
      </c>
      <c r="G12" s="5" t="s">
        <v>6</v>
      </c>
    </row>
    <row r="13" spans="2:7" ht="15.75">
      <c r="B13" s="5" t="s">
        <v>111</v>
      </c>
      <c r="F13" s="70">
        <v>6.89</v>
      </c>
      <c r="G13" s="5" t="s">
        <v>6</v>
      </c>
    </row>
    <row r="14" spans="2:7" ht="15.75">
      <c r="B14" s="5" t="s">
        <v>112</v>
      </c>
      <c r="C14" s="5">
        <v>2</v>
      </c>
      <c r="F14" s="70">
        <v>4.4</v>
      </c>
      <c r="G14" s="5" t="s">
        <v>6</v>
      </c>
    </row>
    <row r="15" spans="2:7" ht="15.75">
      <c r="B15" s="5" t="s">
        <v>113</v>
      </c>
      <c r="F15" s="70">
        <v>4.4</v>
      </c>
      <c r="G15" s="5" t="s">
        <v>6</v>
      </c>
    </row>
    <row r="16" spans="2:7" ht="15.75">
      <c r="B16" s="5" t="s">
        <v>114</v>
      </c>
      <c r="F16" s="70">
        <v>3.87</v>
      </c>
      <c r="G16" s="5" t="s">
        <v>6</v>
      </c>
    </row>
    <row r="18" ht="15.75">
      <c r="B18" s="5" t="s">
        <v>490</v>
      </c>
    </row>
    <row r="19" ht="15.75">
      <c r="B19" s="5" t="s">
        <v>511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40">
      <selection activeCell="C40" sqref="C40"/>
    </sheetView>
  </sheetViews>
  <sheetFormatPr defaultColWidth="9.140625" defaultRowHeight="12.75"/>
  <cols>
    <col min="1" max="1" width="9.140625" style="5" customWidth="1"/>
    <col min="2" max="2" width="6.28125" style="5" customWidth="1"/>
    <col min="3" max="3" width="31.00390625" style="5" customWidth="1"/>
    <col min="4" max="4" width="7.57421875" style="5" customWidth="1"/>
    <col min="5" max="7" width="9.140625" style="5" customWidth="1"/>
    <col min="8" max="8" width="12.140625" style="34" customWidth="1"/>
    <col min="9" max="16384" width="9.140625" style="5" customWidth="1"/>
  </cols>
  <sheetData>
    <row r="1" ht="15.75">
      <c r="H1" s="34" t="s">
        <v>556</v>
      </c>
    </row>
    <row r="2" spans="1:2" ht="15.75">
      <c r="A2" s="6" t="s">
        <v>530</v>
      </c>
      <c r="B2" s="6"/>
    </row>
    <row r="3" spans="1:2" ht="15.75">
      <c r="A3" s="6"/>
      <c r="B3" s="6"/>
    </row>
    <row r="4" spans="1:5" ht="15.75">
      <c r="A4" s="6" t="s">
        <v>28</v>
      </c>
      <c r="B4" s="6"/>
      <c r="C4" s="6" t="s">
        <v>1</v>
      </c>
      <c r="D4" s="6"/>
      <c r="E4" s="6"/>
    </row>
    <row r="5" spans="1:5" ht="15.75">
      <c r="A5" s="6" t="s">
        <v>2</v>
      </c>
      <c r="B5" s="6"/>
      <c r="C5" s="6" t="s">
        <v>29</v>
      </c>
      <c r="D5" s="6"/>
      <c r="E5" s="6"/>
    </row>
    <row r="7" spans="3:18" ht="31.5">
      <c r="C7" s="4"/>
      <c r="D7" s="65" t="s">
        <v>4</v>
      </c>
      <c r="E7" s="65" t="s">
        <v>121</v>
      </c>
      <c r="F7" s="65" t="s">
        <v>121</v>
      </c>
      <c r="G7" s="65" t="s">
        <v>495</v>
      </c>
      <c r="H7" s="73" t="s">
        <v>500</v>
      </c>
      <c r="I7" s="8"/>
      <c r="J7" s="8"/>
      <c r="K7" s="9"/>
      <c r="L7" s="8"/>
      <c r="M7" s="9"/>
      <c r="N7" s="53"/>
      <c r="O7" s="125"/>
      <c r="P7" s="25"/>
      <c r="Q7" s="25"/>
      <c r="R7" s="8"/>
    </row>
    <row r="8" spans="3:18" ht="15.75" customHeight="1">
      <c r="C8" s="10" t="s">
        <v>3</v>
      </c>
      <c r="D8" s="4"/>
      <c r="E8" s="11"/>
      <c r="F8" s="12"/>
      <c r="G8" s="12"/>
      <c r="H8" s="13"/>
      <c r="I8" s="13"/>
      <c r="J8" s="13"/>
      <c r="K8" s="13"/>
      <c r="L8" s="13"/>
      <c r="M8" s="13"/>
      <c r="N8" s="13"/>
      <c r="O8" s="52"/>
      <c r="P8" s="52"/>
      <c r="Q8" s="126"/>
      <c r="R8" s="8"/>
    </row>
    <row r="9" spans="3:18" ht="15.75">
      <c r="C9" s="14" t="s">
        <v>5</v>
      </c>
      <c r="D9" s="15"/>
      <c r="E9" s="12"/>
      <c r="F9" s="12"/>
      <c r="G9" s="12">
        <v>12.67</v>
      </c>
      <c r="H9" s="12" t="s">
        <v>6</v>
      </c>
      <c r="I9" s="12"/>
      <c r="J9" s="12"/>
      <c r="K9" s="12"/>
      <c r="L9" s="12"/>
      <c r="M9" s="12"/>
      <c r="N9" s="12"/>
      <c r="O9" s="72"/>
      <c r="P9" s="25"/>
      <c r="Q9" s="43"/>
      <c r="R9" s="8"/>
    </row>
    <row r="10" spans="3:18" ht="15.75">
      <c r="C10" s="14" t="s">
        <v>420</v>
      </c>
      <c r="D10" s="4"/>
      <c r="E10" s="8"/>
      <c r="F10" s="8"/>
      <c r="G10" s="8">
        <v>9.68</v>
      </c>
      <c r="H10" s="12" t="s">
        <v>6</v>
      </c>
      <c r="I10" s="8"/>
      <c r="J10" s="8"/>
      <c r="K10" s="8"/>
      <c r="L10" s="8"/>
      <c r="M10" s="8"/>
      <c r="N10" s="8"/>
      <c r="O10" s="72"/>
      <c r="P10" s="127"/>
      <c r="Q10" s="128"/>
      <c r="R10" s="8"/>
    </row>
    <row r="11" spans="3:18" ht="15.75">
      <c r="C11" s="14"/>
      <c r="D11" s="15"/>
      <c r="E11" s="8"/>
      <c r="F11" s="8"/>
      <c r="G11" s="8"/>
      <c r="H11" s="12"/>
      <c r="I11" s="8"/>
      <c r="J11" s="8"/>
      <c r="K11" s="8"/>
      <c r="L11" s="8"/>
      <c r="M11" s="8"/>
      <c r="N11" s="8"/>
      <c r="O11" s="72"/>
      <c r="P11" s="129"/>
      <c r="Q11" s="43"/>
      <c r="R11" s="8"/>
    </row>
    <row r="12" ht="15.75">
      <c r="C12" s="14" t="s">
        <v>9</v>
      </c>
    </row>
    <row r="13" spans="3:8" ht="15.75">
      <c r="C13" s="14" t="s">
        <v>5</v>
      </c>
      <c r="G13" s="5">
        <v>17.17</v>
      </c>
      <c r="H13" s="12" t="s">
        <v>6</v>
      </c>
    </row>
    <row r="14" spans="3:8" ht="15.75">
      <c r="C14" s="14" t="s">
        <v>30</v>
      </c>
      <c r="G14" s="5">
        <v>3.14</v>
      </c>
      <c r="H14" s="12" t="s">
        <v>6</v>
      </c>
    </row>
    <row r="15" spans="3:8" ht="15.75">
      <c r="C15" s="14" t="s">
        <v>420</v>
      </c>
      <c r="G15" s="5">
        <v>9.68</v>
      </c>
      <c r="H15" s="12" t="s">
        <v>6</v>
      </c>
    </row>
    <row r="16" spans="3:8" ht="15.75">
      <c r="C16" s="14"/>
      <c r="H16" s="12"/>
    </row>
    <row r="17" ht="15.75">
      <c r="C17" s="10" t="s">
        <v>10</v>
      </c>
    </row>
    <row r="18" spans="3:8" ht="15.75">
      <c r="C18" s="14" t="s">
        <v>5</v>
      </c>
      <c r="G18" s="5">
        <v>11.78</v>
      </c>
      <c r="H18" s="12" t="s">
        <v>6</v>
      </c>
    </row>
    <row r="19" spans="3:8" ht="15.75">
      <c r="C19" s="14" t="s">
        <v>7</v>
      </c>
      <c r="G19" s="5">
        <v>7.08</v>
      </c>
      <c r="H19" s="12" t="s">
        <v>6</v>
      </c>
    </row>
    <row r="20" spans="3:8" ht="15.75">
      <c r="C20" s="14" t="s">
        <v>8</v>
      </c>
      <c r="G20" s="5">
        <v>3.28</v>
      </c>
      <c r="H20" s="12" t="s">
        <v>6</v>
      </c>
    </row>
    <row r="21" spans="3:8" ht="15.75">
      <c r="C21" s="14"/>
      <c r="H21" s="12"/>
    </row>
    <row r="22" spans="3:8" ht="15.75">
      <c r="C22" s="14" t="s">
        <v>587</v>
      </c>
      <c r="H22" s="12" t="s">
        <v>26</v>
      </c>
    </row>
    <row r="24" spans="1:3" ht="15.75">
      <c r="A24" s="6" t="s">
        <v>13</v>
      </c>
      <c r="B24" s="37"/>
      <c r="C24" s="37" t="s">
        <v>228</v>
      </c>
    </row>
    <row r="25" spans="1:4" ht="15.75">
      <c r="A25" s="6"/>
      <c r="B25" s="37"/>
      <c r="C25" s="37" t="s">
        <v>545</v>
      </c>
      <c r="D25" s="5">
        <v>1</v>
      </c>
    </row>
    <row r="26" spans="3:8" ht="15.75">
      <c r="C26" s="14" t="s">
        <v>515</v>
      </c>
      <c r="E26" s="5">
        <v>1.4</v>
      </c>
      <c r="F26" s="5">
        <v>1.1</v>
      </c>
      <c r="G26" s="5">
        <f>F26*E26</f>
        <v>1.54</v>
      </c>
      <c r="H26" s="34" t="s">
        <v>6</v>
      </c>
    </row>
    <row r="27" spans="3:8" ht="15.75">
      <c r="C27" s="14" t="s">
        <v>507</v>
      </c>
      <c r="E27" s="5">
        <v>1.4</v>
      </c>
      <c r="F27" s="5">
        <v>1.1</v>
      </c>
      <c r="G27" s="5">
        <f>F27*E27</f>
        <v>1.54</v>
      </c>
      <c r="H27" s="34" t="s">
        <v>6</v>
      </c>
    </row>
    <row r="28" spans="3:8" ht="15.75">
      <c r="C28" s="14" t="s">
        <v>504</v>
      </c>
      <c r="D28" s="5">
        <v>2</v>
      </c>
      <c r="E28" s="5">
        <v>1.4</v>
      </c>
      <c r="F28" s="5">
        <v>2</v>
      </c>
      <c r="G28" s="5">
        <f>E28*F28</f>
        <v>2.8</v>
      </c>
      <c r="H28" s="34" t="s">
        <v>6</v>
      </c>
    </row>
    <row r="29" spans="3:8" ht="15.75">
      <c r="C29" s="14" t="s">
        <v>505</v>
      </c>
      <c r="E29" s="5">
        <v>1.1</v>
      </c>
      <c r="F29" s="5">
        <v>2</v>
      </c>
      <c r="G29" s="5">
        <f>F29*E29</f>
        <v>2.2</v>
      </c>
      <c r="H29" s="34" t="s">
        <v>6</v>
      </c>
    </row>
    <row r="30" spans="3:8" ht="15.75">
      <c r="C30" s="5" t="s">
        <v>548</v>
      </c>
      <c r="D30" s="5">
        <v>3</v>
      </c>
      <c r="E30" s="5">
        <v>0.9</v>
      </c>
      <c r="F30" s="5">
        <v>2.1</v>
      </c>
      <c r="G30" s="5">
        <f>F30*E30</f>
        <v>1.8900000000000001</v>
      </c>
      <c r="H30" s="34" t="s">
        <v>6</v>
      </c>
    </row>
    <row r="32" spans="1:3" ht="15.75">
      <c r="A32" s="6" t="s">
        <v>17</v>
      </c>
      <c r="B32" s="6"/>
      <c r="C32" s="37" t="s">
        <v>117</v>
      </c>
    </row>
    <row r="33" spans="3:8" ht="15.75">
      <c r="C33" s="14" t="s">
        <v>33</v>
      </c>
      <c r="D33" s="5">
        <v>2</v>
      </c>
      <c r="E33" s="5">
        <v>2.3</v>
      </c>
      <c r="F33" s="5">
        <v>2</v>
      </c>
      <c r="G33" s="5">
        <f>F33*E33</f>
        <v>4.6</v>
      </c>
      <c r="H33" s="34" t="s">
        <v>15</v>
      </c>
    </row>
    <row r="35" spans="1:3" ht="15.75">
      <c r="A35" s="36" t="s">
        <v>18</v>
      </c>
      <c r="B35" s="36"/>
      <c r="C35" s="37" t="s">
        <v>637</v>
      </c>
    </row>
    <row r="36" spans="3:8" ht="15.75">
      <c r="C36" s="5" t="s">
        <v>34</v>
      </c>
      <c r="D36" s="5">
        <v>6</v>
      </c>
      <c r="E36" s="5">
        <v>0.5</v>
      </c>
      <c r="F36" s="5">
        <v>1</v>
      </c>
      <c r="G36" s="5">
        <f>F36*E36</f>
        <v>0.5</v>
      </c>
      <c r="H36" s="34" t="s">
        <v>26</v>
      </c>
    </row>
    <row r="38" spans="1:3" ht="15.75">
      <c r="A38" s="6" t="s">
        <v>22</v>
      </c>
      <c r="B38" s="6"/>
      <c r="C38" s="6" t="s">
        <v>24</v>
      </c>
    </row>
    <row r="39" spans="3:8" ht="15.75">
      <c r="C39" s="5" t="s">
        <v>25</v>
      </c>
      <c r="D39" s="5">
        <v>12</v>
      </c>
      <c r="H39" s="34" t="s">
        <v>26</v>
      </c>
    </row>
    <row r="41" spans="1:8" ht="15.75">
      <c r="A41" s="38" t="s">
        <v>23</v>
      </c>
      <c r="B41" s="38"/>
      <c r="C41" s="37" t="s">
        <v>509</v>
      </c>
      <c r="D41" s="26"/>
      <c r="E41" s="26"/>
      <c r="F41" s="26"/>
      <c r="G41" s="26"/>
      <c r="H41" s="26"/>
    </row>
    <row r="42" spans="1:8" ht="15.75">
      <c r="A42" s="38"/>
      <c r="B42" s="38"/>
      <c r="C42" s="14" t="s">
        <v>506</v>
      </c>
      <c r="D42" s="26">
        <v>4</v>
      </c>
      <c r="E42" s="26">
        <v>0.6</v>
      </c>
      <c r="F42" s="26">
        <v>0.6</v>
      </c>
      <c r="G42" s="26">
        <f>F42*E42</f>
        <v>0.36</v>
      </c>
      <c r="H42" s="26" t="s">
        <v>26</v>
      </c>
    </row>
    <row r="43" spans="1:8" ht="15.75">
      <c r="A43" s="38"/>
      <c r="B43" s="38"/>
      <c r="C43" s="14"/>
      <c r="D43" s="26"/>
      <c r="E43" s="26"/>
      <c r="F43" s="26"/>
      <c r="G43" s="26"/>
      <c r="H43" s="26"/>
    </row>
    <row r="44" spans="1:8" ht="15.75">
      <c r="A44" s="38" t="s">
        <v>27</v>
      </c>
      <c r="B44" s="38"/>
      <c r="C44" s="37" t="s">
        <v>149</v>
      </c>
      <c r="D44" s="26"/>
      <c r="E44" s="26"/>
      <c r="F44" s="26"/>
      <c r="G44" s="26"/>
      <c r="H44" s="26"/>
    </row>
    <row r="45" spans="1:8" ht="15.75">
      <c r="A45" s="38"/>
      <c r="B45" s="38"/>
      <c r="C45" s="14" t="s">
        <v>56</v>
      </c>
      <c r="D45" s="26">
        <v>4</v>
      </c>
      <c r="E45" s="26">
        <v>1.2</v>
      </c>
      <c r="F45" s="26">
        <v>0.7</v>
      </c>
      <c r="G45" s="26">
        <f>F45*E45</f>
        <v>0.84</v>
      </c>
      <c r="H45" s="26" t="s">
        <v>26</v>
      </c>
    </row>
    <row r="46" spans="1:8" ht="15.75">
      <c r="A46" s="38"/>
      <c r="B46" s="38"/>
      <c r="C46" s="14"/>
      <c r="D46" s="26"/>
      <c r="E46" s="26"/>
      <c r="F46" s="26"/>
      <c r="G46" s="26"/>
      <c r="H46" s="26"/>
    </row>
    <row r="47" spans="1:8" ht="15.75">
      <c r="A47" s="38" t="s">
        <v>57</v>
      </c>
      <c r="B47" s="38"/>
      <c r="C47" s="37" t="s">
        <v>337</v>
      </c>
      <c r="D47" s="26"/>
      <c r="E47" s="26"/>
      <c r="F47" s="26"/>
      <c r="G47" s="26"/>
      <c r="H47" s="26"/>
    </row>
    <row r="48" spans="1:8" ht="15.75">
      <c r="A48" s="38"/>
      <c r="B48" s="38"/>
      <c r="C48" s="14" t="s">
        <v>513</v>
      </c>
      <c r="D48" s="26">
        <v>6</v>
      </c>
      <c r="E48" s="26">
        <v>0.5</v>
      </c>
      <c r="F48" s="26">
        <v>0.5</v>
      </c>
      <c r="G48" s="26">
        <f>E48*F48</f>
        <v>0.25</v>
      </c>
      <c r="H48" s="26" t="s">
        <v>26</v>
      </c>
    </row>
    <row r="49" spans="1:8" ht="15.75">
      <c r="A49" s="38"/>
      <c r="B49" s="38"/>
      <c r="C49" s="14"/>
      <c r="D49" s="26"/>
      <c r="E49" s="26"/>
      <c r="F49" s="26"/>
      <c r="G49" s="26"/>
      <c r="H49" s="26"/>
    </row>
    <row r="50" spans="1:8" ht="15.75">
      <c r="A50" s="38" t="s">
        <v>62</v>
      </c>
      <c r="B50" s="38"/>
      <c r="C50" s="37" t="s">
        <v>510</v>
      </c>
      <c r="D50" s="37"/>
      <c r="E50" s="14"/>
      <c r="F50" s="14"/>
      <c r="G50" s="14"/>
      <c r="H50" s="26"/>
    </row>
    <row r="51" spans="1:8" ht="15.75">
      <c r="A51" s="38"/>
      <c r="B51" s="38"/>
      <c r="C51" s="14" t="s">
        <v>89</v>
      </c>
      <c r="D51" s="26">
        <v>15</v>
      </c>
      <c r="E51" s="26">
        <v>0.2</v>
      </c>
      <c r="F51" s="26">
        <v>0.3</v>
      </c>
      <c r="G51" s="26">
        <f>F51*E51</f>
        <v>0.06</v>
      </c>
      <c r="H51" s="26" t="s">
        <v>6</v>
      </c>
    </row>
    <row r="52" spans="4:7" ht="15.75">
      <c r="D52" s="34"/>
      <c r="E52" s="34"/>
      <c r="F52" s="34"/>
      <c r="G52" s="34"/>
    </row>
    <row r="53" spans="1:10" ht="15.75">
      <c r="A53" s="6"/>
      <c r="B53" s="6"/>
      <c r="C53" s="6"/>
      <c r="D53" s="58"/>
      <c r="E53" s="58"/>
      <c r="F53" s="58"/>
      <c r="G53" s="58"/>
      <c r="H53" s="58"/>
      <c r="I53" s="6"/>
      <c r="J53" s="6"/>
    </row>
    <row r="54" spans="1:10" ht="15.75">
      <c r="A54" s="6"/>
      <c r="B54" s="6"/>
      <c r="D54" s="58"/>
      <c r="E54" s="58"/>
      <c r="F54" s="58"/>
      <c r="G54" s="34"/>
      <c r="J54" s="6"/>
    </row>
    <row r="55" spans="4:7" ht="15.75">
      <c r="D55" s="34"/>
      <c r="E55" s="34"/>
      <c r="F55" s="34"/>
      <c r="G55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25">
      <selection activeCell="C45" sqref="C45"/>
    </sheetView>
  </sheetViews>
  <sheetFormatPr defaultColWidth="9.140625" defaultRowHeight="12.75"/>
  <cols>
    <col min="1" max="1" width="9.57421875" style="5" bestFit="1" customWidth="1"/>
    <col min="2" max="2" width="10.421875" style="33" customWidth="1"/>
    <col min="3" max="3" width="21.8515625" style="5" customWidth="1"/>
    <col min="4" max="4" width="7.8515625" style="5" customWidth="1"/>
    <col min="5" max="5" width="9.140625" style="5" customWidth="1"/>
    <col min="6" max="6" width="8.421875" style="5" customWidth="1"/>
    <col min="7" max="7" width="9.140625" style="34" customWidth="1"/>
    <col min="8" max="8" width="13.140625" style="34" customWidth="1"/>
    <col min="9" max="16384" width="9.140625" style="5" customWidth="1"/>
  </cols>
  <sheetData>
    <row r="1" spans="1:8" ht="15.75">
      <c r="A1" s="4"/>
      <c r="B1" s="31"/>
      <c r="C1" s="4"/>
      <c r="D1" s="4"/>
      <c r="E1" s="8"/>
      <c r="F1" s="8"/>
      <c r="G1" s="12"/>
      <c r="H1" s="12" t="s">
        <v>557</v>
      </c>
    </row>
    <row r="2" spans="1:8" ht="15.75">
      <c r="A2" s="7" t="s">
        <v>549</v>
      </c>
      <c r="B2" s="32"/>
      <c r="C2" s="4"/>
      <c r="D2" s="4"/>
      <c r="E2" s="4"/>
      <c r="F2" s="4"/>
      <c r="G2" s="12"/>
      <c r="H2" s="12"/>
    </row>
    <row r="3" spans="1:8" ht="15.75">
      <c r="A3" s="4"/>
      <c r="B3" s="31"/>
      <c r="C3" s="4"/>
      <c r="D3" s="4"/>
      <c r="H3" s="12"/>
    </row>
    <row r="4" spans="1:8" ht="15.75">
      <c r="A4" s="7" t="s">
        <v>28</v>
      </c>
      <c r="B4" s="32"/>
      <c r="C4" s="7" t="s">
        <v>1</v>
      </c>
      <c r="D4" s="7"/>
      <c r="E4" s="4"/>
      <c r="F4" s="4"/>
      <c r="G4" s="12"/>
      <c r="H4" s="12"/>
    </row>
    <row r="5" spans="1:8" ht="15.75">
      <c r="A5" s="7" t="s">
        <v>2</v>
      </c>
      <c r="B5" s="32"/>
      <c r="C5" s="7" t="s">
        <v>29</v>
      </c>
      <c r="D5" s="7"/>
      <c r="E5" s="4"/>
      <c r="F5" s="4"/>
      <c r="G5" s="12"/>
      <c r="H5" s="12"/>
    </row>
    <row r="6" spans="1:8" ht="15.75">
      <c r="A6" s="4"/>
      <c r="B6" s="31"/>
      <c r="C6" s="4"/>
      <c r="D6" s="4"/>
      <c r="E6" s="4"/>
      <c r="F6" s="4"/>
      <c r="G6" s="12"/>
      <c r="H6" s="12"/>
    </row>
    <row r="7" spans="1:8" ht="31.5">
      <c r="A7" s="4"/>
      <c r="B7" s="140" t="s">
        <v>613</v>
      </c>
      <c r="C7" s="4"/>
      <c r="D7" s="65" t="s">
        <v>4</v>
      </c>
      <c r="E7" s="65" t="s">
        <v>121</v>
      </c>
      <c r="F7" s="65" t="s">
        <v>121</v>
      </c>
      <c r="G7" s="65" t="s">
        <v>495</v>
      </c>
      <c r="H7" s="73" t="s">
        <v>500</v>
      </c>
    </row>
    <row r="8" spans="1:8" ht="15.75">
      <c r="A8" s="4"/>
      <c r="B8" s="31"/>
      <c r="C8" s="4" t="s">
        <v>11</v>
      </c>
      <c r="D8" s="4"/>
      <c r="E8" s="4"/>
      <c r="F8" s="4"/>
      <c r="G8" s="12"/>
      <c r="H8" s="13"/>
    </row>
    <row r="9" spans="1:8" ht="15.75">
      <c r="A9" s="4"/>
      <c r="B9" s="31" t="s">
        <v>350</v>
      </c>
      <c r="C9" s="4" t="s">
        <v>77</v>
      </c>
      <c r="D9" s="4"/>
      <c r="E9" s="4"/>
      <c r="F9" s="4"/>
      <c r="G9" s="12">
        <v>19.75</v>
      </c>
      <c r="H9" s="12" t="s">
        <v>76</v>
      </c>
    </row>
    <row r="10" spans="1:8" ht="15.75">
      <c r="A10" s="4"/>
      <c r="B10" s="31" t="s">
        <v>406</v>
      </c>
      <c r="C10" s="4" t="s">
        <v>387</v>
      </c>
      <c r="D10" s="4"/>
      <c r="E10" s="4"/>
      <c r="F10" s="4"/>
      <c r="G10" s="12">
        <v>19.59</v>
      </c>
      <c r="H10" s="12" t="s">
        <v>76</v>
      </c>
    </row>
    <row r="11" spans="1:8" ht="15.75">
      <c r="A11" s="4"/>
      <c r="B11" s="31" t="s">
        <v>405</v>
      </c>
      <c r="C11" s="4" t="s">
        <v>5</v>
      </c>
      <c r="D11" s="4"/>
      <c r="E11" s="4"/>
      <c r="F11" s="4"/>
      <c r="G11" s="12">
        <v>4.75</v>
      </c>
      <c r="H11" s="12" t="s">
        <v>76</v>
      </c>
    </row>
    <row r="12" spans="1:8" ht="15.75">
      <c r="A12" s="4"/>
      <c r="B12" s="31" t="s">
        <v>407</v>
      </c>
      <c r="C12" s="4" t="s">
        <v>5</v>
      </c>
      <c r="D12" s="4"/>
      <c r="E12" s="4"/>
      <c r="F12" s="4"/>
      <c r="G12" s="12">
        <v>19.58</v>
      </c>
      <c r="H12" s="12" t="s">
        <v>76</v>
      </c>
    </row>
    <row r="13" spans="1:8" ht="15.75">
      <c r="A13" s="4"/>
      <c r="B13" s="31" t="s">
        <v>414</v>
      </c>
      <c r="C13" s="4" t="s">
        <v>310</v>
      </c>
      <c r="D13" s="4"/>
      <c r="E13" s="4"/>
      <c r="F13" s="4"/>
      <c r="G13" s="12">
        <v>34.35</v>
      </c>
      <c r="H13" s="12" t="s">
        <v>6</v>
      </c>
    </row>
    <row r="14" spans="1:8" ht="15.75">
      <c r="A14" s="4"/>
      <c r="B14" s="31"/>
      <c r="C14" s="4"/>
      <c r="D14" s="4"/>
      <c r="E14" s="4"/>
      <c r="F14" s="4"/>
      <c r="G14" s="12"/>
      <c r="H14" s="12"/>
    </row>
    <row r="15" spans="1:14" ht="15.75">
      <c r="A15" s="4"/>
      <c r="B15" s="31"/>
      <c r="C15" s="4" t="s">
        <v>10</v>
      </c>
      <c r="D15" s="4"/>
      <c r="E15" s="4"/>
      <c r="F15" s="4"/>
      <c r="G15" s="12"/>
      <c r="H15" s="12"/>
      <c r="N15" s="70"/>
    </row>
    <row r="16" spans="1:14" ht="15.75">
      <c r="A16" s="4"/>
      <c r="B16" s="31" t="s">
        <v>359</v>
      </c>
      <c r="C16" s="4" t="s">
        <v>589</v>
      </c>
      <c r="D16" s="4"/>
      <c r="E16" s="4"/>
      <c r="F16" s="4"/>
      <c r="G16" s="12">
        <v>19.53</v>
      </c>
      <c r="H16" s="12" t="s">
        <v>76</v>
      </c>
      <c r="N16" s="70"/>
    </row>
    <row r="17" spans="1:14" ht="15.75">
      <c r="A17" s="4"/>
      <c r="B17" s="31" t="s">
        <v>360</v>
      </c>
      <c r="C17" s="4" t="s">
        <v>5</v>
      </c>
      <c r="D17" s="4"/>
      <c r="E17" s="4"/>
      <c r="F17" s="4"/>
      <c r="G17" s="12">
        <v>4.75</v>
      </c>
      <c r="H17" s="12" t="s">
        <v>76</v>
      </c>
      <c r="N17" s="14"/>
    </row>
    <row r="18" spans="1:14" ht="15.75">
      <c r="A18" s="4"/>
      <c r="B18" s="31" t="s">
        <v>358</v>
      </c>
      <c r="C18" s="4" t="s">
        <v>419</v>
      </c>
      <c r="D18" s="4"/>
      <c r="E18" s="4"/>
      <c r="F18" s="4"/>
      <c r="G18" s="12">
        <v>19.4</v>
      </c>
      <c r="H18" s="12" t="s">
        <v>76</v>
      </c>
      <c r="N18" s="14"/>
    </row>
    <row r="19" ht="15.75">
      <c r="N19" s="70"/>
    </row>
    <row r="20" spans="1:8" ht="15.75">
      <c r="A20" s="4"/>
      <c r="B20" s="31"/>
      <c r="C20" s="4" t="s">
        <v>417</v>
      </c>
      <c r="D20" s="4"/>
      <c r="E20" s="4"/>
      <c r="F20" s="4"/>
      <c r="G20" s="12"/>
      <c r="H20" s="12"/>
    </row>
    <row r="21" spans="1:8" ht="15.75">
      <c r="A21" s="4"/>
      <c r="B21" s="31" t="s">
        <v>418</v>
      </c>
      <c r="C21" s="4" t="s">
        <v>5</v>
      </c>
      <c r="D21" s="4"/>
      <c r="E21" s="4"/>
      <c r="F21" s="4"/>
      <c r="G21" s="12">
        <v>9.6</v>
      </c>
      <c r="H21" s="12" t="s">
        <v>21</v>
      </c>
    </row>
    <row r="22" spans="1:8" ht="15.75">
      <c r="A22" s="4"/>
      <c r="B22" s="31"/>
      <c r="C22" s="4" t="s">
        <v>81</v>
      </c>
      <c r="D22" s="4"/>
      <c r="E22" s="4"/>
      <c r="F22" s="4"/>
      <c r="G22" s="12">
        <v>7.02</v>
      </c>
      <c r="H22" s="12" t="s">
        <v>21</v>
      </c>
    </row>
    <row r="23" spans="1:8" ht="15.75">
      <c r="A23" s="4"/>
      <c r="B23" s="31"/>
      <c r="C23" s="4"/>
      <c r="D23" s="4"/>
      <c r="E23" s="4"/>
      <c r="F23" s="4"/>
      <c r="G23" s="12"/>
      <c r="H23" s="12"/>
    </row>
    <row r="24" spans="1:8" ht="15.75">
      <c r="A24" s="4"/>
      <c r="B24" s="31"/>
      <c r="C24" s="14" t="s">
        <v>587</v>
      </c>
      <c r="D24" s="18"/>
      <c r="E24" s="12"/>
      <c r="F24" s="12"/>
      <c r="G24" s="53"/>
      <c r="H24" s="12" t="s">
        <v>26</v>
      </c>
    </row>
    <row r="25" spans="1:8" ht="15.75">
      <c r="A25" s="31"/>
      <c r="B25" s="31"/>
      <c r="C25" s="4"/>
      <c r="D25" s="4"/>
      <c r="E25" s="4"/>
      <c r="F25" s="4"/>
      <c r="G25" s="12"/>
      <c r="H25" s="12"/>
    </row>
    <row r="26" spans="1:8" ht="15.75">
      <c r="A26" s="36" t="s">
        <v>13</v>
      </c>
      <c r="C26" s="37" t="s">
        <v>525</v>
      </c>
      <c r="D26" s="14"/>
      <c r="E26" s="14"/>
      <c r="F26" s="14"/>
      <c r="G26" s="26"/>
      <c r="H26" s="26"/>
    </row>
    <row r="27" spans="1:8" ht="15.75">
      <c r="A27" s="33"/>
      <c r="C27" s="37" t="s">
        <v>31</v>
      </c>
      <c r="D27" s="26">
        <v>1</v>
      </c>
      <c r="E27" s="14"/>
      <c r="F27" s="14"/>
      <c r="G27" s="26"/>
      <c r="H27" s="26"/>
    </row>
    <row r="28" spans="1:8" ht="15.75">
      <c r="A28" s="33"/>
      <c r="C28" s="113" t="s">
        <v>515</v>
      </c>
      <c r="D28" s="22"/>
      <c r="E28" s="22">
        <v>0.9</v>
      </c>
      <c r="F28" s="22">
        <v>1.1</v>
      </c>
      <c r="G28" s="101">
        <f>F28*E28</f>
        <v>0.9900000000000001</v>
      </c>
      <c r="H28" s="26" t="s">
        <v>76</v>
      </c>
    </row>
    <row r="29" spans="1:8" ht="15.75">
      <c r="A29" s="33"/>
      <c r="C29" s="113" t="s">
        <v>507</v>
      </c>
      <c r="D29" s="22"/>
      <c r="E29" s="22">
        <v>0.9</v>
      </c>
      <c r="F29" s="22">
        <v>1.1</v>
      </c>
      <c r="G29" s="101">
        <f>F29*E29</f>
        <v>0.9900000000000001</v>
      </c>
      <c r="H29" s="26" t="s">
        <v>6</v>
      </c>
    </row>
    <row r="30" spans="1:8" ht="15.75">
      <c r="A30" s="33"/>
      <c r="C30" s="14" t="s">
        <v>504</v>
      </c>
      <c r="D30" s="22">
        <v>2</v>
      </c>
      <c r="E30" s="22">
        <v>1</v>
      </c>
      <c r="F30" s="22">
        <v>2.2</v>
      </c>
      <c r="G30" s="101">
        <f>F30*E30</f>
        <v>2.2</v>
      </c>
      <c r="H30" s="26" t="s">
        <v>6</v>
      </c>
    </row>
    <row r="31" spans="1:8" ht="15.75">
      <c r="A31" s="33"/>
      <c r="C31" s="14" t="s">
        <v>505</v>
      </c>
      <c r="D31" s="22"/>
      <c r="E31" s="22">
        <v>0.9</v>
      </c>
      <c r="F31" s="22">
        <v>2.2</v>
      </c>
      <c r="G31" s="101">
        <f>F31*E31</f>
        <v>1.9800000000000002</v>
      </c>
      <c r="H31" s="26" t="s">
        <v>6</v>
      </c>
    </row>
    <row r="32" spans="3:8" ht="15.75">
      <c r="C32" s="5" t="s">
        <v>548</v>
      </c>
      <c r="D32" s="22">
        <v>11</v>
      </c>
      <c r="E32" s="22">
        <v>0.9</v>
      </c>
      <c r="F32" s="22">
        <v>2.1</v>
      </c>
      <c r="G32" s="101">
        <f>F32*E32</f>
        <v>1.8900000000000001</v>
      </c>
      <c r="H32" s="26" t="s">
        <v>6</v>
      </c>
    </row>
    <row r="33" spans="3:8" ht="15.75">
      <c r="C33" s="14"/>
      <c r="D33" s="22"/>
      <c r="E33" s="22"/>
      <c r="F33" s="22"/>
      <c r="G33" s="101"/>
      <c r="H33" s="26"/>
    </row>
    <row r="34" spans="3:9" ht="15.75">
      <c r="C34" s="37" t="s">
        <v>545</v>
      </c>
      <c r="D34" s="22">
        <v>1</v>
      </c>
      <c r="E34" s="22"/>
      <c r="F34" s="22"/>
      <c r="G34" s="101"/>
      <c r="H34" s="101"/>
      <c r="I34" s="22"/>
    </row>
    <row r="35" spans="3:9" ht="15.75">
      <c r="C35" s="70" t="s">
        <v>515</v>
      </c>
      <c r="D35" s="22"/>
      <c r="E35" s="22">
        <v>1.1</v>
      </c>
      <c r="F35" s="22">
        <v>1.8</v>
      </c>
      <c r="G35" s="101">
        <f>F35*E35</f>
        <v>1.9800000000000002</v>
      </c>
      <c r="H35" s="26" t="s">
        <v>76</v>
      </c>
      <c r="I35" s="22"/>
    </row>
    <row r="36" spans="3:9" ht="15.75">
      <c r="C36" s="70" t="s">
        <v>507</v>
      </c>
      <c r="D36" s="22"/>
      <c r="E36" s="22">
        <v>1.1</v>
      </c>
      <c r="F36" s="22">
        <v>1.8</v>
      </c>
      <c r="G36" s="101">
        <f>F36*E36</f>
        <v>1.9800000000000002</v>
      </c>
      <c r="H36" s="26" t="s">
        <v>6</v>
      </c>
      <c r="I36" s="22"/>
    </row>
    <row r="37" spans="3:9" ht="15.75">
      <c r="C37" s="14" t="s">
        <v>504</v>
      </c>
      <c r="D37" s="22">
        <v>2</v>
      </c>
      <c r="E37" s="22">
        <v>2.2</v>
      </c>
      <c r="F37" s="22">
        <v>1.8</v>
      </c>
      <c r="G37" s="101">
        <f>F37*E37</f>
        <v>3.9600000000000004</v>
      </c>
      <c r="H37" s="26" t="s">
        <v>6</v>
      </c>
      <c r="I37" s="22"/>
    </row>
    <row r="38" spans="3:9" ht="15.75">
      <c r="C38" s="14" t="s">
        <v>505</v>
      </c>
      <c r="D38" s="22"/>
      <c r="E38" s="22">
        <v>2.2</v>
      </c>
      <c r="F38" s="22">
        <v>1.8</v>
      </c>
      <c r="G38" s="101">
        <f>F38*E38</f>
        <v>3.9600000000000004</v>
      </c>
      <c r="H38" s="26" t="s">
        <v>6</v>
      </c>
      <c r="I38" s="22"/>
    </row>
    <row r="39" spans="3:9" ht="15.75">
      <c r="C39" s="5" t="s">
        <v>548</v>
      </c>
      <c r="D39" s="22">
        <v>11</v>
      </c>
      <c r="E39" s="22">
        <v>0.9</v>
      </c>
      <c r="F39" s="22">
        <v>2.1</v>
      </c>
      <c r="G39" s="101">
        <f>F39*E39</f>
        <v>1.8900000000000001</v>
      </c>
      <c r="H39" s="26" t="s">
        <v>6</v>
      </c>
      <c r="I39" s="22"/>
    </row>
    <row r="40" spans="4:9" ht="15.75">
      <c r="D40" s="22"/>
      <c r="E40" s="22"/>
      <c r="F40" s="22"/>
      <c r="G40" s="101"/>
      <c r="H40" s="26"/>
      <c r="I40" s="22"/>
    </row>
    <row r="41" spans="1:9" ht="15.75">
      <c r="A41" s="36" t="s">
        <v>153</v>
      </c>
      <c r="B41" s="36"/>
      <c r="C41" s="6" t="s">
        <v>117</v>
      </c>
      <c r="I41" s="22"/>
    </row>
    <row r="42" spans="3:9" ht="15.75">
      <c r="C42" s="5" t="s">
        <v>82</v>
      </c>
      <c r="D42" s="5">
        <v>1</v>
      </c>
      <c r="E42" s="5">
        <v>1.8</v>
      </c>
      <c r="F42" s="5">
        <v>2.1</v>
      </c>
      <c r="G42" s="34">
        <f>E42*F42</f>
        <v>3.7800000000000002</v>
      </c>
      <c r="H42" s="34" t="s">
        <v>6</v>
      </c>
      <c r="I42" s="22"/>
    </row>
    <row r="43" spans="3:9" ht="15.75">
      <c r="C43" s="5" t="s">
        <v>83</v>
      </c>
      <c r="D43" s="5">
        <v>1</v>
      </c>
      <c r="E43" s="5">
        <v>1.2</v>
      </c>
      <c r="F43" s="5">
        <v>2.1</v>
      </c>
      <c r="G43" s="34">
        <f>E43*F43</f>
        <v>2.52</v>
      </c>
      <c r="H43" s="34" t="s">
        <v>6</v>
      </c>
      <c r="I43" s="22"/>
    </row>
    <row r="44" spans="3:9" ht="15.75">
      <c r="C44" s="14"/>
      <c r="D44" s="22"/>
      <c r="E44" s="22"/>
      <c r="F44" s="22"/>
      <c r="G44" s="101"/>
      <c r="H44" s="26"/>
      <c r="I44" s="22"/>
    </row>
    <row r="45" spans="1:3" ht="15.75">
      <c r="A45" s="36" t="s">
        <v>18</v>
      </c>
      <c r="B45" s="36"/>
      <c r="C45" s="37" t="s">
        <v>637</v>
      </c>
    </row>
    <row r="46" spans="3:8" ht="15.75">
      <c r="C46" s="5" t="s">
        <v>34</v>
      </c>
      <c r="D46" s="5">
        <v>2</v>
      </c>
      <c r="E46" s="5">
        <v>1.8</v>
      </c>
      <c r="F46" s="5">
        <v>0.6</v>
      </c>
      <c r="G46" s="34">
        <f>F46*E46</f>
        <v>1.08</v>
      </c>
      <c r="H46" s="34" t="s">
        <v>21</v>
      </c>
    </row>
    <row r="47" spans="3:8" ht="15.75">
      <c r="C47" s="5" t="s">
        <v>34</v>
      </c>
      <c r="D47" s="5">
        <v>14</v>
      </c>
      <c r="E47" s="5">
        <v>2.6</v>
      </c>
      <c r="F47" s="5">
        <v>0.5</v>
      </c>
      <c r="G47" s="34">
        <f>F47*E47</f>
        <v>1.3</v>
      </c>
      <c r="H47" s="34" t="s">
        <v>21</v>
      </c>
    </row>
    <row r="49" spans="1:3" ht="15.75">
      <c r="A49" s="36" t="s">
        <v>27</v>
      </c>
      <c r="C49" s="6" t="s">
        <v>149</v>
      </c>
    </row>
    <row r="50" spans="1:8" ht="15.75">
      <c r="A50" s="6"/>
      <c r="C50" s="4" t="s">
        <v>56</v>
      </c>
      <c r="D50" s="12">
        <v>2</v>
      </c>
      <c r="E50" s="53">
        <v>2.1</v>
      </c>
      <c r="F50" s="53">
        <v>1.5</v>
      </c>
      <c r="G50" s="53">
        <f>F50*E50</f>
        <v>3.1500000000000004</v>
      </c>
      <c r="H50" s="12" t="s">
        <v>26</v>
      </c>
    </row>
    <row r="52" spans="1:3" ht="15.75">
      <c r="A52" s="36" t="s">
        <v>62</v>
      </c>
      <c r="C52" s="6" t="s">
        <v>510</v>
      </c>
    </row>
    <row r="53" spans="1:8" ht="15.75">
      <c r="A53" s="6"/>
      <c r="C53" s="5" t="s">
        <v>72</v>
      </c>
      <c r="D53" s="5">
        <v>72</v>
      </c>
      <c r="E53" s="5">
        <v>0.25</v>
      </c>
      <c r="F53" s="5">
        <v>0.12</v>
      </c>
      <c r="G53" s="34">
        <f>F53*E53</f>
        <v>0.03</v>
      </c>
      <c r="H53" s="34" t="s">
        <v>15</v>
      </c>
    </row>
    <row r="55" spans="1:3" ht="15.75">
      <c r="A55" s="36" t="s">
        <v>483</v>
      </c>
      <c r="B55" s="36"/>
      <c r="C55" s="6" t="s">
        <v>586</v>
      </c>
    </row>
    <row r="56" spans="2:8" ht="15.75">
      <c r="B56" s="33" t="s">
        <v>409</v>
      </c>
      <c r="C56" s="5" t="s">
        <v>314</v>
      </c>
      <c r="G56" s="34">
        <v>25.83</v>
      </c>
      <c r="H56" s="34" t="s">
        <v>6</v>
      </c>
    </row>
    <row r="57" spans="2:8" ht="15.75">
      <c r="B57" s="33" t="s">
        <v>410</v>
      </c>
      <c r="C57" s="5" t="s">
        <v>314</v>
      </c>
      <c r="G57" s="34">
        <v>13.33</v>
      </c>
      <c r="H57" s="34" t="s">
        <v>6</v>
      </c>
    </row>
    <row r="58" spans="2:8" ht="15.75">
      <c r="B58" s="33" t="s">
        <v>408</v>
      </c>
      <c r="C58" s="5" t="s">
        <v>314</v>
      </c>
      <c r="G58" s="34">
        <v>19.3</v>
      </c>
      <c r="H58" s="34" t="s">
        <v>6</v>
      </c>
    </row>
    <row r="59" spans="2:8" ht="15.75">
      <c r="B59" s="33" t="s">
        <v>157</v>
      </c>
      <c r="C59" s="5" t="s">
        <v>84</v>
      </c>
      <c r="G59" s="34">
        <v>20.22</v>
      </c>
      <c r="H59" s="34" t="s">
        <v>6</v>
      </c>
    </row>
    <row r="60" spans="1:8" ht="15.75">
      <c r="A60" s="4"/>
      <c r="B60" s="31" t="s">
        <v>415</v>
      </c>
      <c r="C60" s="4" t="s">
        <v>314</v>
      </c>
      <c r="D60" s="4"/>
      <c r="E60" s="4"/>
      <c r="F60" s="4"/>
      <c r="G60" s="12">
        <v>11.47</v>
      </c>
      <c r="H60" s="34" t="s">
        <v>6</v>
      </c>
    </row>
    <row r="61" spans="1:8" ht="15.75">
      <c r="A61" s="4"/>
      <c r="B61" s="31" t="s">
        <v>416</v>
      </c>
      <c r="C61" s="4" t="s">
        <v>314</v>
      </c>
      <c r="D61" s="4"/>
      <c r="E61" s="4"/>
      <c r="F61" s="4"/>
      <c r="G61" s="12">
        <v>11.65</v>
      </c>
      <c r="H61" s="34" t="s">
        <v>6</v>
      </c>
    </row>
    <row r="63" spans="1:3" ht="15.75">
      <c r="A63" s="36"/>
      <c r="C63" s="6"/>
    </row>
    <row r="64" ht="15.75">
      <c r="A64" s="6"/>
    </row>
    <row r="65" ht="15.75">
      <c r="A65" s="6"/>
    </row>
    <row r="66" spans="1:6" ht="15.75">
      <c r="A66" s="35"/>
      <c r="F66" s="4"/>
    </row>
    <row r="67" spans="1:3" ht="15.75">
      <c r="A67" s="36"/>
      <c r="C67" s="6"/>
    </row>
    <row r="68" ht="15.75">
      <c r="A68" s="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7.57421875" style="5" customWidth="1"/>
    <col min="2" max="2" width="9.140625" style="21" customWidth="1"/>
    <col min="3" max="3" width="29.8515625" style="5" customWidth="1"/>
    <col min="4" max="4" width="7.140625" style="5" customWidth="1"/>
    <col min="5" max="5" width="9.140625" style="5" customWidth="1"/>
    <col min="6" max="6" width="8.57421875" style="5" customWidth="1"/>
    <col min="7" max="7" width="9.140625" style="5" customWidth="1"/>
    <col min="8" max="8" width="13.421875" style="34" customWidth="1"/>
    <col min="9" max="9" width="12.7109375" style="5" customWidth="1"/>
    <col min="10" max="10" width="9.57421875" style="5" customWidth="1"/>
    <col min="11" max="16384" width="9.140625" style="5" customWidth="1"/>
  </cols>
  <sheetData>
    <row r="1" ht="15.75">
      <c r="H1" s="34" t="s">
        <v>558</v>
      </c>
    </row>
    <row r="2" spans="1:8" ht="15.75">
      <c r="A2" s="7" t="s">
        <v>542</v>
      </c>
      <c r="C2" s="44"/>
      <c r="D2" s="44"/>
      <c r="E2" s="18"/>
      <c r="F2" s="18"/>
      <c r="G2" s="45"/>
      <c r="H2" s="12"/>
    </row>
    <row r="3" spans="2:8" ht="15.75">
      <c r="B3" s="44"/>
      <c r="C3" s="44"/>
      <c r="D3" s="44"/>
      <c r="E3" s="18"/>
      <c r="F3" s="18"/>
      <c r="G3" s="45"/>
      <c r="H3" s="12"/>
    </row>
    <row r="4" spans="1:8" ht="15.75">
      <c r="A4" s="13" t="s">
        <v>28</v>
      </c>
      <c r="B4" s="7" t="s">
        <v>119</v>
      </c>
      <c r="C4" s="18"/>
      <c r="D4" s="18"/>
      <c r="E4" s="18"/>
      <c r="G4" s="45"/>
      <c r="H4" s="12"/>
    </row>
    <row r="5" spans="1:8" ht="15.75">
      <c r="A5" s="13" t="s">
        <v>2</v>
      </c>
      <c r="B5" s="46" t="s">
        <v>29</v>
      </c>
      <c r="C5" s="47"/>
      <c r="D5" s="48"/>
      <c r="E5" s="48"/>
      <c r="G5" s="49"/>
      <c r="H5" s="13"/>
    </row>
    <row r="6" spans="2:8" ht="15.75">
      <c r="B6" s="44"/>
      <c r="C6" s="46"/>
      <c r="D6" s="47"/>
      <c r="E6" s="48"/>
      <c r="F6" s="48"/>
      <c r="G6" s="49"/>
      <c r="H6" s="13"/>
    </row>
    <row r="7" spans="2:9" ht="31.5">
      <c r="B7" s="65" t="s">
        <v>613</v>
      </c>
      <c r="C7" s="74"/>
      <c r="D7" s="110" t="s">
        <v>4</v>
      </c>
      <c r="E7" s="110" t="s">
        <v>120</v>
      </c>
      <c r="F7" s="110" t="s">
        <v>121</v>
      </c>
      <c r="G7" s="111" t="s">
        <v>122</v>
      </c>
      <c r="H7" s="116" t="s">
        <v>123</v>
      </c>
      <c r="I7" s="122"/>
    </row>
    <row r="8" spans="2:8" ht="15.75">
      <c r="B8" s="44"/>
      <c r="C8" s="37" t="s">
        <v>9</v>
      </c>
      <c r="D8" s="24"/>
      <c r="E8" s="18"/>
      <c r="F8" s="18"/>
      <c r="G8" s="45"/>
      <c r="H8" s="12"/>
    </row>
    <row r="9" spans="2:8" ht="15.75">
      <c r="B9" s="44"/>
      <c r="C9" s="70" t="s">
        <v>124</v>
      </c>
      <c r="D9" s="26"/>
      <c r="E9" s="34">
        <v>5.5</v>
      </c>
      <c r="F9" s="34">
        <v>1.3</v>
      </c>
      <c r="G9" s="20">
        <f>E9*F9</f>
        <v>7.15</v>
      </c>
      <c r="H9" s="34" t="s">
        <v>6</v>
      </c>
    </row>
    <row r="10" spans="2:8" ht="15.75">
      <c r="B10" s="44"/>
      <c r="C10" s="70" t="s">
        <v>125</v>
      </c>
      <c r="D10" s="34"/>
      <c r="E10" s="34">
        <v>3.1</v>
      </c>
      <c r="F10" s="34">
        <v>1.02</v>
      </c>
      <c r="G10" s="20">
        <f>E10*F10</f>
        <v>3.1620000000000004</v>
      </c>
      <c r="H10" s="34" t="s">
        <v>6</v>
      </c>
    </row>
    <row r="11" spans="2:8" ht="15.75">
      <c r="B11" s="18">
        <v>133</v>
      </c>
      <c r="C11" s="70" t="s">
        <v>126</v>
      </c>
      <c r="D11" s="26"/>
      <c r="E11" s="34"/>
      <c r="F11" s="34"/>
      <c r="G11" s="20">
        <v>13.38</v>
      </c>
      <c r="H11" s="34" t="s">
        <v>6</v>
      </c>
    </row>
    <row r="12" spans="2:8" ht="15.75">
      <c r="B12" s="18">
        <v>101</v>
      </c>
      <c r="C12" s="70" t="s">
        <v>501</v>
      </c>
      <c r="D12" s="34"/>
      <c r="E12" s="34"/>
      <c r="F12" s="34"/>
      <c r="G12" s="20">
        <v>88.96</v>
      </c>
      <c r="H12" s="34" t="s">
        <v>6</v>
      </c>
    </row>
    <row r="13" spans="2:8" ht="15.75">
      <c r="B13" s="18">
        <v>134</v>
      </c>
      <c r="C13" s="70" t="s">
        <v>127</v>
      </c>
      <c r="D13" s="34"/>
      <c r="E13" s="34"/>
      <c r="F13" s="34"/>
      <c r="G13" s="20">
        <v>31.01</v>
      </c>
      <c r="H13" s="34" t="s">
        <v>15</v>
      </c>
    </row>
    <row r="14" spans="2:8" ht="15.75">
      <c r="B14" s="18">
        <v>135</v>
      </c>
      <c r="C14" s="70" t="s">
        <v>128</v>
      </c>
      <c r="D14" s="34"/>
      <c r="E14" s="34"/>
      <c r="F14" s="34"/>
      <c r="G14" s="20">
        <v>5.46</v>
      </c>
      <c r="H14" s="34" t="s">
        <v>21</v>
      </c>
    </row>
    <row r="15" spans="2:8" ht="15.75">
      <c r="B15" s="18">
        <v>144</v>
      </c>
      <c r="C15" s="70" t="s">
        <v>78</v>
      </c>
      <c r="D15" s="34"/>
      <c r="E15" s="34"/>
      <c r="F15" s="34"/>
      <c r="G15" s="20">
        <v>45.17</v>
      </c>
      <c r="H15" s="34" t="s">
        <v>21</v>
      </c>
    </row>
    <row r="16" spans="2:8" ht="15.75">
      <c r="B16" s="44"/>
      <c r="C16" s="8"/>
      <c r="D16" s="12"/>
      <c r="E16" s="12"/>
      <c r="F16" s="12"/>
      <c r="G16" s="53"/>
      <c r="H16" s="12"/>
    </row>
    <row r="17" spans="2:8" ht="15.75">
      <c r="B17" s="44"/>
      <c r="C17" s="37" t="s">
        <v>86</v>
      </c>
      <c r="D17" s="26"/>
      <c r="E17" s="12"/>
      <c r="F17" s="12"/>
      <c r="G17" s="53"/>
      <c r="H17" s="12"/>
    </row>
    <row r="18" spans="2:8" ht="15.75">
      <c r="B18" s="44"/>
      <c r="C18" s="70" t="s">
        <v>501</v>
      </c>
      <c r="D18" s="34">
        <v>1</v>
      </c>
      <c r="E18" s="34"/>
      <c r="F18" s="34"/>
      <c r="G18" s="20">
        <v>88.96</v>
      </c>
      <c r="H18" s="74" t="s">
        <v>6</v>
      </c>
    </row>
    <row r="19" spans="2:8" ht="15.75">
      <c r="B19" s="44"/>
      <c r="D19" s="34"/>
      <c r="E19" s="12"/>
      <c r="F19" s="12"/>
      <c r="G19" s="53"/>
      <c r="H19" s="12"/>
    </row>
    <row r="20" spans="2:8" ht="15.75">
      <c r="B20" s="44"/>
      <c r="C20" s="37" t="s">
        <v>130</v>
      </c>
      <c r="D20" s="26"/>
      <c r="E20" s="12"/>
      <c r="F20" s="12"/>
      <c r="G20" s="53"/>
      <c r="H20" s="12"/>
    </row>
    <row r="21" spans="2:8" ht="15.75">
      <c r="B21" s="44"/>
      <c r="C21" s="70" t="s">
        <v>501</v>
      </c>
      <c r="D21" s="26">
        <v>1</v>
      </c>
      <c r="E21" s="34"/>
      <c r="F21" s="34"/>
      <c r="G21" s="20">
        <v>88.96</v>
      </c>
      <c r="H21" s="34" t="s">
        <v>6</v>
      </c>
    </row>
    <row r="22" spans="2:8" ht="15.75">
      <c r="B22" s="44"/>
      <c r="C22" s="14"/>
      <c r="D22" s="26"/>
      <c r="E22" s="12"/>
      <c r="F22" s="12"/>
      <c r="G22" s="53"/>
      <c r="H22" s="12"/>
    </row>
    <row r="23" spans="2:8" ht="15.75">
      <c r="B23" s="44"/>
      <c r="C23" s="37" t="s">
        <v>131</v>
      </c>
      <c r="D23" s="26"/>
      <c r="E23" s="12"/>
      <c r="F23" s="12"/>
      <c r="G23" s="53"/>
      <c r="H23" s="12"/>
    </row>
    <row r="24" spans="2:8" ht="15.75">
      <c r="B24" s="44"/>
      <c r="C24" s="42" t="s">
        <v>129</v>
      </c>
      <c r="D24" s="26">
        <v>1</v>
      </c>
      <c r="E24" s="34"/>
      <c r="F24" s="34"/>
      <c r="G24" s="20">
        <v>88.96</v>
      </c>
      <c r="H24" s="34" t="s">
        <v>6</v>
      </c>
    </row>
    <row r="25" spans="2:8" ht="15.75">
      <c r="B25" s="44"/>
      <c r="C25" s="8"/>
      <c r="D25" s="12"/>
      <c r="E25" s="12"/>
      <c r="F25" s="12"/>
      <c r="G25" s="53"/>
      <c r="H25" s="12"/>
    </row>
    <row r="26" spans="2:8" ht="15.75">
      <c r="B26" s="44"/>
      <c r="C26" s="37" t="s">
        <v>132</v>
      </c>
      <c r="D26" s="26"/>
      <c r="E26" s="12"/>
      <c r="F26" s="12"/>
      <c r="G26" s="53"/>
      <c r="H26" s="12"/>
    </row>
    <row r="27" spans="2:8" ht="15.75">
      <c r="B27" s="7"/>
      <c r="C27" s="70" t="s">
        <v>501</v>
      </c>
      <c r="D27" s="26">
        <v>1</v>
      </c>
      <c r="E27" s="34"/>
      <c r="F27" s="34"/>
      <c r="G27" s="20">
        <v>88.96</v>
      </c>
      <c r="H27" s="34" t="s">
        <v>6</v>
      </c>
    </row>
    <row r="28" spans="2:7" ht="15.75">
      <c r="B28" s="7"/>
      <c r="C28" s="70"/>
      <c r="D28" s="34"/>
      <c r="E28" s="34"/>
      <c r="F28" s="34"/>
      <c r="G28" s="20"/>
    </row>
    <row r="29" spans="2:8" ht="15.75">
      <c r="B29" s="7"/>
      <c r="C29" s="37" t="s">
        <v>133</v>
      </c>
      <c r="D29" s="26"/>
      <c r="E29" s="12"/>
      <c r="F29" s="12"/>
      <c r="G29" s="53"/>
      <c r="H29" s="12"/>
    </row>
    <row r="30" spans="2:8" ht="15.75">
      <c r="B30" s="7"/>
      <c r="C30" s="70" t="s">
        <v>501</v>
      </c>
      <c r="D30" s="26">
        <v>1</v>
      </c>
      <c r="E30" s="34"/>
      <c r="F30" s="34"/>
      <c r="G30" s="20">
        <v>88.96</v>
      </c>
      <c r="H30" s="34" t="s">
        <v>6</v>
      </c>
    </row>
    <row r="31" spans="2:7" ht="15.75">
      <c r="B31" s="7"/>
      <c r="C31" s="70"/>
      <c r="D31" s="26"/>
      <c r="E31" s="34"/>
      <c r="F31" s="34"/>
      <c r="G31" s="20"/>
    </row>
    <row r="32" spans="2:8" ht="15.75">
      <c r="B32" s="7"/>
      <c r="C32" s="70" t="s">
        <v>587</v>
      </c>
      <c r="D32" s="26"/>
      <c r="E32" s="34"/>
      <c r="F32" s="34"/>
      <c r="G32" s="20"/>
      <c r="H32" s="34" t="s">
        <v>26</v>
      </c>
    </row>
    <row r="33" spans="2:8" ht="15.75">
      <c r="B33" s="7"/>
      <c r="C33" s="14"/>
      <c r="D33" s="26"/>
      <c r="E33" s="12"/>
      <c r="F33" s="12"/>
      <c r="G33" s="53"/>
      <c r="H33" s="12"/>
    </row>
    <row r="34" spans="1:8" ht="15.75">
      <c r="A34" s="78" t="s">
        <v>13</v>
      </c>
      <c r="B34" s="7"/>
      <c r="C34" s="37" t="s">
        <v>228</v>
      </c>
      <c r="D34" s="26"/>
      <c r="E34" s="12"/>
      <c r="F34" s="12"/>
      <c r="G34" s="53"/>
      <c r="H34" s="12"/>
    </row>
    <row r="35" spans="1:8" ht="15.75">
      <c r="A35" s="78"/>
      <c r="B35" s="7"/>
      <c r="C35" s="37" t="s">
        <v>545</v>
      </c>
      <c r="D35" s="26">
        <v>1</v>
      </c>
      <c r="E35" s="12"/>
      <c r="F35" s="12"/>
      <c r="G35" s="53"/>
      <c r="H35" s="12"/>
    </row>
    <row r="36" spans="2:8" ht="15.75">
      <c r="B36" s="7"/>
      <c r="C36" s="70" t="s">
        <v>135</v>
      </c>
      <c r="D36" s="26">
        <v>1</v>
      </c>
      <c r="E36" s="34">
        <v>2.1</v>
      </c>
      <c r="F36" s="34">
        <v>1.02</v>
      </c>
      <c r="G36" s="20">
        <f>E36*F36</f>
        <v>2.1420000000000003</v>
      </c>
      <c r="H36" s="34" t="s">
        <v>6</v>
      </c>
    </row>
    <row r="37" spans="2:8" ht="15.75">
      <c r="B37" s="7"/>
      <c r="C37" s="70" t="s">
        <v>136</v>
      </c>
      <c r="D37" s="34">
        <v>2</v>
      </c>
      <c r="E37" s="34">
        <v>2.1</v>
      </c>
      <c r="F37" s="34">
        <v>2.1</v>
      </c>
      <c r="G37" s="20">
        <f>E37*F37</f>
        <v>4.41</v>
      </c>
      <c r="H37" s="34" t="s">
        <v>6</v>
      </c>
    </row>
    <row r="38" spans="2:8" ht="15.75">
      <c r="B38" s="7"/>
      <c r="C38" s="70" t="s">
        <v>137</v>
      </c>
      <c r="D38" s="26">
        <v>1</v>
      </c>
      <c r="E38" s="34">
        <v>2.1</v>
      </c>
      <c r="F38" s="34">
        <v>1.02</v>
      </c>
      <c r="G38" s="20">
        <f>E38*F38</f>
        <v>2.1420000000000003</v>
      </c>
      <c r="H38" s="34" t="s">
        <v>6</v>
      </c>
    </row>
    <row r="39" spans="2:8" ht="15.75">
      <c r="B39" s="7"/>
      <c r="C39" s="5" t="s">
        <v>548</v>
      </c>
      <c r="D39" s="26">
        <v>6</v>
      </c>
      <c r="E39" s="34">
        <v>2.5</v>
      </c>
      <c r="F39" s="34">
        <v>1.3</v>
      </c>
      <c r="G39" s="20">
        <f>E39*F39*2</f>
        <v>6.5</v>
      </c>
      <c r="H39" s="34" t="s">
        <v>6</v>
      </c>
    </row>
    <row r="40" spans="2:7" ht="15.75">
      <c r="B40" s="7"/>
      <c r="C40" s="70"/>
      <c r="D40" s="26"/>
      <c r="E40" s="34"/>
      <c r="F40" s="34"/>
      <c r="G40" s="20"/>
    </row>
    <row r="41" spans="1:8" ht="15.75">
      <c r="A41" s="76" t="s">
        <v>17</v>
      </c>
      <c r="C41" s="37" t="s">
        <v>117</v>
      </c>
      <c r="D41" s="34"/>
      <c r="E41" s="119"/>
      <c r="F41" s="119"/>
      <c r="G41" s="119"/>
      <c r="H41" s="119"/>
    </row>
    <row r="42" spans="1:8" ht="15.75">
      <c r="A42" s="76"/>
      <c r="B42" s="37"/>
      <c r="C42" s="14" t="s">
        <v>82</v>
      </c>
      <c r="D42" s="26">
        <v>1</v>
      </c>
      <c r="E42" s="34">
        <v>2.05</v>
      </c>
      <c r="F42" s="34">
        <v>2.55</v>
      </c>
      <c r="G42" s="20">
        <f aca="true" t="shared" si="0" ref="G42:G47">E42*F42</f>
        <v>5.227499999999999</v>
      </c>
      <c r="H42" s="34" t="s">
        <v>6</v>
      </c>
    </row>
    <row r="43" spans="2:8" ht="15.75">
      <c r="B43" s="40"/>
      <c r="C43" s="14" t="s">
        <v>139</v>
      </c>
      <c r="D43" s="34">
        <v>1</v>
      </c>
      <c r="E43" s="34">
        <v>2.05</v>
      </c>
      <c r="F43" s="34">
        <v>1.3</v>
      </c>
      <c r="G43" s="20">
        <f t="shared" si="0"/>
        <v>2.665</v>
      </c>
      <c r="H43" s="34" t="s">
        <v>21</v>
      </c>
    </row>
    <row r="44" spans="2:8" ht="15.75">
      <c r="B44" s="40"/>
      <c r="C44" s="14" t="s">
        <v>140</v>
      </c>
      <c r="D44" s="34">
        <v>1</v>
      </c>
      <c r="E44" s="34">
        <v>2.05</v>
      </c>
      <c r="F44" s="34">
        <v>1.75</v>
      </c>
      <c r="G44" s="20">
        <f t="shared" si="0"/>
        <v>3.5874999999999995</v>
      </c>
      <c r="H44" s="34" t="s">
        <v>21</v>
      </c>
    </row>
    <row r="45" spans="2:8" ht="15.75">
      <c r="B45" s="40"/>
      <c r="C45" s="14" t="s">
        <v>70</v>
      </c>
      <c r="D45" s="34">
        <v>1</v>
      </c>
      <c r="E45" s="34">
        <v>2.05</v>
      </c>
      <c r="F45" s="34">
        <v>1.25</v>
      </c>
      <c r="G45" s="20">
        <f t="shared" si="0"/>
        <v>2.5625</v>
      </c>
      <c r="H45" s="34" t="s">
        <v>21</v>
      </c>
    </row>
    <row r="46" spans="2:8" ht="15.75">
      <c r="B46" s="40"/>
      <c r="C46" s="14" t="s">
        <v>141</v>
      </c>
      <c r="D46" s="34">
        <v>1</v>
      </c>
      <c r="E46" s="34">
        <v>2.05</v>
      </c>
      <c r="F46" s="34">
        <v>0.8</v>
      </c>
      <c r="G46" s="20">
        <f t="shared" si="0"/>
        <v>1.64</v>
      </c>
      <c r="H46" s="34" t="s">
        <v>21</v>
      </c>
    </row>
    <row r="47" spans="2:8" ht="15.75">
      <c r="B47" s="40"/>
      <c r="C47" s="14" t="s">
        <v>142</v>
      </c>
      <c r="D47" s="34">
        <v>1</v>
      </c>
      <c r="E47" s="34">
        <v>2.05</v>
      </c>
      <c r="F47" s="34">
        <v>0.8</v>
      </c>
      <c r="G47" s="20">
        <f t="shared" si="0"/>
        <v>1.64</v>
      </c>
      <c r="H47" s="34" t="s">
        <v>21</v>
      </c>
    </row>
    <row r="48" spans="2:8" ht="15.75">
      <c r="B48" s="90"/>
      <c r="C48" s="14"/>
      <c r="D48" s="34"/>
      <c r="E48" s="34"/>
      <c r="F48" s="34"/>
      <c r="G48" s="20"/>
      <c r="H48" s="74"/>
    </row>
    <row r="49" spans="1:7" ht="15.75">
      <c r="A49" s="58" t="s">
        <v>18</v>
      </c>
      <c r="C49" s="37" t="s">
        <v>637</v>
      </c>
      <c r="D49" s="34"/>
      <c r="E49" s="34"/>
      <c r="F49" s="34"/>
      <c r="G49" s="20"/>
    </row>
    <row r="50" spans="2:8" ht="15.75">
      <c r="B50" s="40"/>
      <c r="C50" s="14" t="s">
        <v>143</v>
      </c>
      <c r="D50" s="34">
        <v>5</v>
      </c>
      <c r="E50" s="34">
        <v>2</v>
      </c>
      <c r="F50" s="34">
        <v>1.5</v>
      </c>
      <c r="G50" s="20">
        <f>E50*F50</f>
        <v>3</v>
      </c>
      <c r="H50" s="34" t="s">
        <v>21</v>
      </c>
    </row>
    <row r="51" spans="2:8" ht="15.75">
      <c r="B51" s="40"/>
      <c r="C51" s="14" t="s">
        <v>144</v>
      </c>
      <c r="D51" s="34">
        <v>11</v>
      </c>
      <c r="E51" s="34">
        <v>1.8</v>
      </c>
      <c r="F51" s="34">
        <v>1.6</v>
      </c>
      <c r="G51" s="20">
        <f>E51*F51</f>
        <v>2.8800000000000003</v>
      </c>
      <c r="H51" s="34" t="s">
        <v>21</v>
      </c>
    </row>
    <row r="52" spans="2:8" ht="15.75">
      <c r="B52" s="40"/>
      <c r="C52" s="14" t="s">
        <v>145</v>
      </c>
      <c r="D52" s="34">
        <v>1</v>
      </c>
      <c r="E52" s="34">
        <v>1.8</v>
      </c>
      <c r="F52" s="34">
        <v>0.5</v>
      </c>
      <c r="G52" s="20">
        <f>E52*F52</f>
        <v>0.9</v>
      </c>
      <c r="H52" s="34" t="s">
        <v>21</v>
      </c>
    </row>
    <row r="53" spans="2:8" ht="15.75">
      <c r="B53" s="40"/>
      <c r="C53" s="14" t="s">
        <v>146</v>
      </c>
      <c r="D53" s="34">
        <v>1</v>
      </c>
      <c r="E53" s="34">
        <v>3.5</v>
      </c>
      <c r="F53" s="34">
        <v>0.5</v>
      </c>
      <c r="G53" s="20">
        <f>E53*F53</f>
        <v>1.75</v>
      </c>
      <c r="H53" s="34" t="s">
        <v>21</v>
      </c>
    </row>
    <row r="54" spans="2:7" ht="15.75">
      <c r="B54" s="40"/>
      <c r="C54" s="14"/>
      <c r="D54" s="34"/>
      <c r="E54" s="34"/>
      <c r="F54" s="34"/>
      <c r="G54" s="20"/>
    </row>
    <row r="55" spans="1:7" ht="15.75">
      <c r="A55" s="58" t="s">
        <v>23</v>
      </c>
      <c r="C55" s="37" t="s">
        <v>509</v>
      </c>
      <c r="D55" s="34"/>
      <c r="E55" s="34"/>
      <c r="F55" s="34"/>
      <c r="G55" s="20"/>
    </row>
    <row r="56" spans="2:8" ht="15.75">
      <c r="B56" s="40"/>
      <c r="C56" s="14" t="s">
        <v>54</v>
      </c>
      <c r="D56" s="34">
        <v>12</v>
      </c>
      <c r="E56" s="34">
        <v>0.65</v>
      </c>
      <c r="F56" s="34">
        <v>0.65</v>
      </c>
      <c r="G56" s="20">
        <f>E56*F56</f>
        <v>0.42250000000000004</v>
      </c>
      <c r="H56" s="34" t="s">
        <v>21</v>
      </c>
    </row>
    <row r="57" spans="2:7" ht="15.75">
      <c r="B57" s="40"/>
      <c r="C57" s="14"/>
      <c r="D57" s="34"/>
      <c r="E57" s="34"/>
      <c r="F57" s="34"/>
      <c r="G57" s="20"/>
    </row>
    <row r="58" spans="1:7" ht="15.75">
      <c r="A58" s="58" t="s">
        <v>27</v>
      </c>
      <c r="C58" s="37" t="s">
        <v>149</v>
      </c>
      <c r="D58" s="34"/>
      <c r="E58" s="34"/>
      <c r="F58" s="34"/>
      <c r="G58" s="20"/>
    </row>
    <row r="59" spans="2:8" ht="15.75">
      <c r="B59" s="40"/>
      <c r="C59" s="14" t="s">
        <v>56</v>
      </c>
      <c r="D59" s="34">
        <v>12</v>
      </c>
      <c r="E59" s="34">
        <v>2.2</v>
      </c>
      <c r="F59" s="34">
        <v>0.65</v>
      </c>
      <c r="G59" s="20">
        <f>F59*E59</f>
        <v>1.4300000000000002</v>
      </c>
      <c r="H59" s="34" t="s">
        <v>21</v>
      </c>
    </row>
    <row r="60" spans="2:7" ht="15.75">
      <c r="B60" s="40"/>
      <c r="C60" s="14"/>
      <c r="D60" s="34"/>
      <c r="E60" s="34"/>
      <c r="F60" s="34"/>
      <c r="G60" s="20"/>
    </row>
    <row r="61" spans="1:8" ht="15.75">
      <c r="A61" s="78" t="s">
        <v>62</v>
      </c>
      <c r="C61" s="37" t="s">
        <v>510</v>
      </c>
      <c r="D61" s="34"/>
      <c r="E61" s="123"/>
      <c r="F61" s="123"/>
      <c r="G61" s="114"/>
      <c r="H61" s="114"/>
    </row>
    <row r="62" spans="2:8" ht="15.75">
      <c r="B62" s="90"/>
      <c r="C62" s="14" t="s">
        <v>89</v>
      </c>
      <c r="D62" s="26">
        <v>66</v>
      </c>
      <c r="E62" s="34">
        <v>0.32</v>
      </c>
      <c r="F62" s="34">
        <v>0.24</v>
      </c>
      <c r="G62" s="20">
        <f>E62*F62</f>
        <v>0.0768</v>
      </c>
      <c r="H62" s="34" t="s">
        <v>21</v>
      </c>
    </row>
    <row r="63" spans="2:7" ht="15.75">
      <c r="B63" s="40"/>
      <c r="D63" s="34"/>
      <c r="E63" s="34"/>
      <c r="F63" s="34"/>
      <c r="G63" s="20"/>
    </row>
    <row r="64" spans="1:7" ht="15.75">
      <c r="A64" s="58"/>
      <c r="C64" s="37"/>
      <c r="D64" s="34"/>
      <c r="E64" s="34"/>
      <c r="F64" s="34"/>
      <c r="G64" s="20"/>
    </row>
    <row r="65" spans="2:7" ht="15.75">
      <c r="B65" s="40"/>
      <c r="C65" s="14"/>
      <c r="D65" s="34"/>
      <c r="E65" s="34"/>
      <c r="F65" s="34"/>
      <c r="G65" s="20"/>
    </row>
    <row r="66" spans="2:7" ht="15.75">
      <c r="B66" s="87"/>
      <c r="D66" s="34"/>
      <c r="E66" s="34"/>
      <c r="F66" s="34"/>
      <c r="G66" s="34"/>
    </row>
    <row r="67" spans="4:7" ht="15.75">
      <c r="D67" s="34"/>
      <c r="E67" s="34"/>
      <c r="F67" s="34"/>
      <c r="G67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="110" zoomScaleNormal="110" zoomScalePageLayoutView="0" workbookViewId="0" topLeftCell="A76">
      <selection activeCell="B90" sqref="B90"/>
    </sheetView>
  </sheetViews>
  <sheetFormatPr defaultColWidth="9.140625" defaultRowHeight="12.75"/>
  <cols>
    <col min="1" max="1" width="9.140625" style="60" customWidth="1"/>
    <col min="2" max="2" width="9.140625" style="33" customWidth="1"/>
    <col min="3" max="3" width="33.28125" style="5" customWidth="1"/>
    <col min="4" max="4" width="7.8515625" style="21" customWidth="1"/>
    <col min="5" max="7" width="9.140625" style="20" customWidth="1"/>
    <col min="8" max="8" width="11.28125" style="34" customWidth="1"/>
    <col min="9" max="9" width="9.140625" style="5" customWidth="1"/>
    <col min="10" max="11" width="9.140625" style="134" customWidth="1"/>
    <col min="12" max="12" width="53.421875" style="134" customWidth="1"/>
    <col min="13" max="13" width="11.421875" style="134" customWidth="1"/>
    <col min="14" max="14" width="12.421875" style="134" customWidth="1"/>
    <col min="15" max="15" width="9.140625" style="134" customWidth="1"/>
    <col min="16" max="16" width="17.00390625" style="134" customWidth="1"/>
    <col min="17" max="17" width="18.00390625" style="5" customWidth="1"/>
    <col min="18" max="18" width="19.7109375" style="5" customWidth="1"/>
    <col min="19" max="19" width="21.28125" style="5" customWidth="1"/>
    <col min="20" max="16384" width="9.140625" style="5" customWidth="1"/>
  </cols>
  <sheetData>
    <row r="1" spans="1:8" ht="15.75">
      <c r="A1" s="61"/>
      <c r="B1" s="31"/>
      <c r="C1" s="4"/>
      <c r="D1" s="18"/>
      <c r="E1" s="53"/>
      <c r="F1" s="53"/>
      <c r="G1" s="53"/>
      <c r="H1" s="12" t="s">
        <v>559</v>
      </c>
    </row>
    <row r="2" spans="1:19" ht="15.75">
      <c r="A2" s="32" t="s">
        <v>534</v>
      </c>
      <c r="B2" s="32"/>
      <c r="C2" s="4"/>
      <c r="D2" s="18"/>
      <c r="E2" s="53"/>
      <c r="F2" s="53"/>
      <c r="G2" s="53"/>
      <c r="H2" s="12"/>
      <c r="K2" s="37"/>
      <c r="L2" s="14"/>
      <c r="M2" s="26"/>
      <c r="N2" s="26"/>
      <c r="O2" s="42"/>
      <c r="P2" s="42"/>
      <c r="Q2" s="42"/>
      <c r="R2" s="42"/>
      <c r="S2" s="42"/>
    </row>
    <row r="3" spans="1:19" ht="15.75">
      <c r="A3" s="61"/>
      <c r="B3" s="31"/>
      <c r="C3" s="4"/>
      <c r="D3" s="18"/>
      <c r="E3" s="53"/>
      <c r="F3" s="53"/>
      <c r="G3" s="53"/>
      <c r="H3" s="12"/>
      <c r="K3" s="14"/>
      <c r="L3" s="14"/>
      <c r="M3" s="26"/>
      <c r="N3" s="26"/>
      <c r="O3" s="14"/>
      <c r="P3" s="14"/>
      <c r="Q3" s="42"/>
      <c r="R3" s="42"/>
      <c r="S3" s="42"/>
    </row>
    <row r="4" spans="1:19" ht="15.75">
      <c r="A4" s="61" t="s">
        <v>28</v>
      </c>
      <c r="B4" s="32"/>
      <c r="C4" s="7" t="s">
        <v>1</v>
      </c>
      <c r="D4" s="44"/>
      <c r="E4" s="53"/>
      <c r="F4" s="53"/>
      <c r="G4" s="53"/>
      <c r="H4" s="12"/>
      <c r="K4" s="14"/>
      <c r="L4" s="14"/>
      <c r="M4" s="26"/>
      <c r="N4" s="28"/>
      <c r="O4" s="42"/>
      <c r="P4" s="135"/>
      <c r="Q4" s="42"/>
      <c r="R4" s="42"/>
      <c r="S4" s="42"/>
    </row>
    <row r="5" spans="1:19" ht="15.75">
      <c r="A5" s="61" t="s">
        <v>2</v>
      </c>
      <c r="B5" s="32"/>
      <c r="C5" s="7" t="s">
        <v>29</v>
      </c>
      <c r="D5" s="44"/>
      <c r="E5" s="53"/>
      <c r="F5" s="53"/>
      <c r="G5" s="53"/>
      <c r="H5" s="12"/>
      <c r="K5" s="14"/>
      <c r="L5" s="14"/>
      <c r="M5" s="26"/>
      <c r="N5" s="28"/>
      <c r="O5" s="42"/>
      <c r="P5" s="135"/>
      <c r="Q5" s="42"/>
      <c r="R5" s="42"/>
      <c r="S5" s="42"/>
    </row>
    <row r="6" spans="1:19" ht="31.5">
      <c r="A6" s="61"/>
      <c r="B6" s="61" t="s">
        <v>613</v>
      </c>
      <c r="C6" s="4"/>
      <c r="D6" s="65" t="s">
        <v>4</v>
      </c>
      <c r="E6" s="65" t="s">
        <v>121</v>
      </c>
      <c r="F6" s="65" t="s">
        <v>121</v>
      </c>
      <c r="G6" s="65" t="s">
        <v>495</v>
      </c>
      <c r="H6" s="65" t="s">
        <v>500</v>
      </c>
      <c r="K6" s="14"/>
      <c r="L6" s="14"/>
      <c r="M6" s="26"/>
      <c r="N6" s="28"/>
      <c r="O6" s="42"/>
      <c r="P6" s="135"/>
      <c r="Q6" s="42"/>
      <c r="R6" s="42"/>
      <c r="S6" s="42"/>
    </row>
    <row r="7" spans="1:19" ht="15.75">
      <c r="A7" s="61"/>
      <c r="B7" s="31"/>
      <c r="C7" s="4" t="s">
        <v>3</v>
      </c>
      <c r="D7" s="18"/>
      <c r="E7" s="53"/>
      <c r="F7" s="53"/>
      <c r="G7" s="53"/>
      <c r="H7" s="13"/>
      <c r="K7" s="14"/>
      <c r="L7" s="14"/>
      <c r="M7" s="26"/>
      <c r="N7" s="28"/>
      <c r="O7" s="42"/>
      <c r="P7" s="135"/>
      <c r="Q7" s="42"/>
      <c r="R7" s="42"/>
      <c r="S7" s="42"/>
    </row>
    <row r="8" spans="1:19" ht="15.75">
      <c r="A8" s="61"/>
      <c r="B8" s="31" t="s">
        <v>405</v>
      </c>
      <c r="C8" s="4" t="s">
        <v>466</v>
      </c>
      <c r="D8" s="18"/>
      <c r="E8" s="53"/>
      <c r="F8" s="53"/>
      <c r="G8" s="20">
        <v>42.06</v>
      </c>
      <c r="H8" s="12" t="s">
        <v>6</v>
      </c>
      <c r="K8" s="14"/>
      <c r="L8" s="14"/>
      <c r="M8" s="26"/>
      <c r="N8" s="26"/>
      <c r="O8" s="42"/>
      <c r="P8" s="135"/>
      <c r="Q8" s="42"/>
      <c r="R8" s="42"/>
      <c r="S8" s="42"/>
    </row>
    <row r="9" spans="1:19" ht="15.75">
      <c r="A9" s="61"/>
      <c r="B9" s="31" t="s">
        <v>406</v>
      </c>
      <c r="C9" s="4" t="s">
        <v>5</v>
      </c>
      <c r="D9" s="18"/>
      <c r="E9" s="53"/>
      <c r="F9" s="53"/>
      <c r="G9" s="53">
        <v>25.51</v>
      </c>
      <c r="H9" s="12" t="s">
        <v>6</v>
      </c>
      <c r="K9" s="14"/>
      <c r="L9" s="14"/>
      <c r="M9" s="26"/>
      <c r="N9" s="28"/>
      <c r="O9" s="42"/>
      <c r="P9" s="135"/>
      <c r="Q9" s="42"/>
      <c r="R9" s="42"/>
      <c r="S9" s="42"/>
    </row>
    <row r="10" spans="1:19" ht="15.75">
      <c r="A10" s="61"/>
      <c r="B10" s="31" t="s">
        <v>350</v>
      </c>
      <c r="C10" s="14" t="s">
        <v>448</v>
      </c>
      <c r="D10" s="18"/>
      <c r="E10" s="53"/>
      <c r="F10" s="53"/>
      <c r="G10" s="53">
        <v>13.29</v>
      </c>
      <c r="H10" s="12" t="s">
        <v>6</v>
      </c>
      <c r="K10" s="14"/>
      <c r="L10" s="14"/>
      <c r="M10" s="26"/>
      <c r="N10" s="28"/>
      <c r="O10" s="42"/>
      <c r="P10" s="135"/>
      <c r="Q10" s="42"/>
      <c r="R10" s="42"/>
      <c r="S10" s="42"/>
    </row>
    <row r="11" spans="1:19" ht="15.75">
      <c r="A11" s="61"/>
      <c r="B11" s="31"/>
      <c r="C11" s="4"/>
      <c r="D11" s="18"/>
      <c r="E11" s="53"/>
      <c r="F11" s="53"/>
      <c r="G11" s="53"/>
      <c r="H11" s="12"/>
      <c r="K11" s="14"/>
      <c r="L11" s="14"/>
      <c r="M11" s="26"/>
      <c r="N11" s="28"/>
      <c r="O11" s="42"/>
      <c r="P11" s="135"/>
      <c r="Q11" s="42"/>
      <c r="R11" s="42"/>
      <c r="S11" s="42"/>
    </row>
    <row r="12" spans="1:19" ht="15.75">
      <c r="A12" s="61"/>
      <c r="B12" s="31"/>
      <c r="C12" s="4" t="s">
        <v>9</v>
      </c>
      <c r="D12" s="18"/>
      <c r="E12" s="53"/>
      <c r="F12" s="53"/>
      <c r="G12" s="53"/>
      <c r="H12" s="12"/>
      <c r="K12" s="14"/>
      <c r="L12" s="14"/>
      <c r="M12" s="26"/>
      <c r="N12" s="26"/>
      <c r="O12" s="42"/>
      <c r="P12" s="135"/>
      <c r="Q12" s="42"/>
      <c r="R12" s="42"/>
      <c r="S12" s="42"/>
    </row>
    <row r="13" spans="2:19" ht="15.75">
      <c r="B13" s="33" t="s">
        <v>350</v>
      </c>
      <c r="C13" s="14" t="s">
        <v>448</v>
      </c>
      <c r="G13" s="20">
        <v>20.9</v>
      </c>
      <c r="H13" s="12" t="s">
        <v>475</v>
      </c>
      <c r="K13" s="14"/>
      <c r="L13" s="14"/>
      <c r="M13" s="26"/>
      <c r="N13" s="26"/>
      <c r="O13" s="42"/>
      <c r="P13" s="135"/>
      <c r="Q13" s="42"/>
      <c r="R13" s="42"/>
      <c r="S13" s="42"/>
    </row>
    <row r="14" spans="2:19" ht="15.75">
      <c r="B14" s="33" t="s">
        <v>446</v>
      </c>
      <c r="C14" s="14" t="s">
        <v>75</v>
      </c>
      <c r="G14" s="20">
        <v>21.2</v>
      </c>
      <c r="H14" s="12" t="s">
        <v>475</v>
      </c>
      <c r="K14" s="14"/>
      <c r="L14" s="14"/>
      <c r="M14" s="26"/>
      <c r="N14" s="26"/>
      <c r="O14" s="42"/>
      <c r="P14" s="135"/>
      <c r="Q14" s="42"/>
      <c r="R14" s="42"/>
      <c r="S14" s="42"/>
    </row>
    <row r="15" spans="2:19" ht="15.75">
      <c r="B15" s="33" t="s">
        <v>406</v>
      </c>
      <c r="C15" s="14" t="s">
        <v>447</v>
      </c>
      <c r="G15" s="20">
        <v>68.71</v>
      </c>
      <c r="H15" s="12" t="s">
        <v>475</v>
      </c>
      <c r="K15" s="14"/>
      <c r="L15" s="14"/>
      <c r="M15" s="26"/>
      <c r="N15" s="26"/>
      <c r="O15" s="42"/>
      <c r="P15" s="135"/>
      <c r="Q15" s="42"/>
      <c r="R15" s="42"/>
      <c r="S15" s="42"/>
    </row>
    <row r="16" spans="3:19" ht="15.75">
      <c r="C16" s="14" t="s">
        <v>461</v>
      </c>
      <c r="E16" s="20">
        <v>2.4</v>
      </c>
      <c r="F16" s="20">
        <v>4.7</v>
      </c>
      <c r="G16" s="20">
        <f>F16*E16</f>
        <v>11.28</v>
      </c>
      <c r="H16" s="12" t="s">
        <v>475</v>
      </c>
      <c r="K16" s="14"/>
      <c r="L16" s="14"/>
      <c r="M16" s="26"/>
      <c r="N16" s="26"/>
      <c r="O16" s="42"/>
      <c r="P16" s="135"/>
      <c r="Q16" s="42"/>
      <c r="R16" s="42"/>
      <c r="S16" s="42"/>
    </row>
    <row r="17" spans="3:19" ht="15.75">
      <c r="C17" s="14" t="s">
        <v>459</v>
      </c>
      <c r="E17" s="20">
        <v>3</v>
      </c>
      <c r="F17" s="20">
        <v>4.7</v>
      </c>
      <c r="G17" s="20">
        <f>F17*E17</f>
        <v>14.100000000000001</v>
      </c>
      <c r="H17" s="12" t="s">
        <v>475</v>
      </c>
      <c r="K17" s="14"/>
      <c r="L17" s="14"/>
      <c r="M17" s="26"/>
      <c r="N17" s="26"/>
      <c r="O17" s="42"/>
      <c r="P17" s="135"/>
      <c r="Q17" s="42"/>
      <c r="R17" s="42"/>
      <c r="S17" s="42"/>
    </row>
    <row r="18" spans="3:19" ht="15.75">
      <c r="C18" s="14" t="s">
        <v>460</v>
      </c>
      <c r="E18" s="20">
        <v>3.2</v>
      </c>
      <c r="F18" s="20">
        <v>2</v>
      </c>
      <c r="G18" s="20">
        <f>F18*E18</f>
        <v>6.4</v>
      </c>
      <c r="H18" s="12" t="s">
        <v>475</v>
      </c>
      <c r="K18" s="14"/>
      <c r="L18" s="14"/>
      <c r="M18" s="26"/>
      <c r="N18" s="26"/>
      <c r="O18" s="42"/>
      <c r="P18" s="135"/>
      <c r="Q18" s="42"/>
      <c r="R18" s="42"/>
      <c r="S18" s="42"/>
    </row>
    <row r="19" spans="11:19" ht="15.75">
      <c r="K19" s="14"/>
      <c r="L19" s="14"/>
      <c r="M19" s="26"/>
      <c r="N19" s="28"/>
      <c r="O19" s="42"/>
      <c r="P19" s="135"/>
      <c r="Q19" s="42"/>
      <c r="R19" s="42"/>
      <c r="S19" s="42"/>
    </row>
    <row r="20" spans="3:19" ht="15.75">
      <c r="C20" s="14" t="s">
        <v>86</v>
      </c>
      <c r="K20" s="42"/>
      <c r="L20" s="42"/>
      <c r="M20" s="26"/>
      <c r="N20" s="26"/>
      <c r="O20" s="42"/>
      <c r="P20" s="52"/>
      <c r="Q20" s="52"/>
      <c r="R20" s="52"/>
      <c r="S20" s="52"/>
    </row>
    <row r="21" spans="2:19" ht="15.75">
      <c r="B21" s="33" t="s">
        <v>359</v>
      </c>
      <c r="C21" s="14" t="s">
        <v>448</v>
      </c>
      <c r="G21" s="20">
        <v>19.47</v>
      </c>
      <c r="H21" s="12" t="s">
        <v>475</v>
      </c>
      <c r="K21" s="37"/>
      <c r="L21" s="14"/>
      <c r="M21" s="26"/>
      <c r="N21" s="26"/>
      <c r="O21" s="42"/>
      <c r="P21" s="136"/>
      <c r="Q21" s="137"/>
      <c r="R21" s="136"/>
      <c r="S21" s="136"/>
    </row>
    <row r="22" spans="2:19" ht="15.75">
      <c r="B22" s="33" t="s">
        <v>360</v>
      </c>
      <c r="C22" s="5" t="s">
        <v>5</v>
      </c>
      <c r="G22" s="20">
        <v>68.71</v>
      </c>
      <c r="H22" s="12" t="s">
        <v>475</v>
      </c>
      <c r="K22" s="37"/>
      <c r="L22" s="14"/>
      <c r="M22" s="26"/>
      <c r="N22" s="26"/>
      <c r="O22" s="42"/>
      <c r="P22" s="136"/>
      <c r="Q22" s="137"/>
      <c r="R22" s="136"/>
      <c r="S22" s="136"/>
    </row>
    <row r="23" spans="11:19" ht="15.75">
      <c r="K23" s="37"/>
      <c r="L23" s="14"/>
      <c r="M23" s="26"/>
      <c r="N23" s="26"/>
      <c r="O23" s="42"/>
      <c r="P23" s="136"/>
      <c r="Q23" s="137"/>
      <c r="R23" s="136"/>
      <c r="S23" s="136"/>
    </row>
    <row r="24" spans="3:19" ht="15.75">
      <c r="C24" s="14" t="s">
        <v>79</v>
      </c>
      <c r="K24" s="138"/>
      <c r="L24" s="138"/>
      <c r="M24" s="138"/>
      <c r="N24" s="138"/>
      <c r="O24" s="138"/>
      <c r="P24" s="138"/>
      <c r="Q24" s="25"/>
      <c r="R24" s="25"/>
      <c r="S24" s="25"/>
    </row>
    <row r="25" spans="2:8" ht="15.75">
      <c r="B25" s="33" t="s">
        <v>362</v>
      </c>
      <c r="C25" s="14" t="s">
        <v>448</v>
      </c>
      <c r="G25" s="20">
        <v>19.47</v>
      </c>
      <c r="H25" s="12" t="s">
        <v>475</v>
      </c>
    </row>
    <row r="26" spans="2:8" ht="15.75">
      <c r="B26" s="33" t="s">
        <v>363</v>
      </c>
      <c r="C26" s="14" t="s">
        <v>5</v>
      </c>
      <c r="G26" s="20">
        <v>68.71</v>
      </c>
      <c r="H26" s="12" t="s">
        <v>475</v>
      </c>
    </row>
    <row r="28" ht="15.75">
      <c r="C28" s="14" t="s">
        <v>80</v>
      </c>
    </row>
    <row r="29" spans="2:8" ht="15.75">
      <c r="B29" s="33" t="s">
        <v>365</v>
      </c>
      <c r="C29" s="14" t="s">
        <v>448</v>
      </c>
      <c r="G29" s="20">
        <v>19.47</v>
      </c>
      <c r="H29" s="12" t="s">
        <v>475</v>
      </c>
    </row>
    <row r="30" spans="2:8" ht="15.75">
      <c r="B30" s="33" t="s">
        <v>366</v>
      </c>
      <c r="C30" s="14" t="s">
        <v>5</v>
      </c>
      <c r="G30" s="20">
        <v>68.71</v>
      </c>
      <c r="H30" s="12" t="s">
        <v>475</v>
      </c>
    </row>
    <row r="32" ht="15.75">
      <c r="C32" s="14" t="s">
        <v>45</v>
      </c>
    </row>
    <row r="33" spans="2:8" ht="15.75">
      <c r="B33" s="33" t="s">
        <v>368</v>
      </c>
      <c r="C33" s="14" t="s">
        <v>448</v>
      </c>
      <c r="G33" s="20">
        <v>42.03</v>
      </c>
      <c r="H33" s="12" t="s">
        <v>475</v>
      </c>
    </row>
    <row r="34" spans="2:8" ht="15.75">
      <c r="B34" s="33" t="s">
        <v>369</v>
      </c>
      <c r="C34" s="14" t="s">
        <v>5</v>
      </c>
      <c r="G34" s="20">
        <v>54.42</v>
      </c>
      <c r="H34" s="12" t="s">
        <v>475</v>
      </c>
    </row>
    <row r="35" spans="3:8" ht="15.75">
      <c r="C35" s="14"/>
      <c r="H35" s="12"/>
    </row>
    <row r="36" spans="3:8" ht="15.75">
      <c r="C36" s="14" t="s">
        <v>587</v>
      </c>
      <c r="H36" s="12" t="s">
        <v>26</v>
      </c>
    </row>
    <row r="37" ht="15.75">
      <c r="C37" s="14"/>
    </row>
    <row r="38" spans="1:3" ht="15.75">
      <c r="A38" s="60" t="s">
        <v>13</v>
      </c>
      <c r="C38" s="37" t="s">
        <v>496</v>
      </c>
    </row>
    <row r="39" spans="3:4" ht="15.75">
      <c r="C39" s="37" t="s">
        <v>31</v>
      </c>
      <c r="D39" s="21">
        <v>1</v>
      </c>
    </row>
    <row r="40" spans="3:8" ht="15.75">
      <c r="C40" s="14" t="s">
        <v>515</v>
      </c>
      <c r="E40" s="20">
        <v>1.2</v>
      </c>
      <c r="F40" s="20">
        <v>0.8</v>
      </c>
      <c r="G40" s="20">
        <f>F40*E40</f>
        <v>0.96</v>
      </c>
      <c r="H40" s="34" t="s">
        <v>6</v>
      </c>
    </row>
    <row r="41" spans="3:8" ht="15.75">
      <c r="C41" s="14" t="s">
        <v>507</v>
      </c>
      <c r="E41" s="20">
        <v>1.2</v>
      </c>
      <c r="F41" s="20">
        <v>0.8</v>
      </c>
      <c r="G41" s="20">
        <f>F41*E41</f>
        <v>0.96</v>
      </c>
      <c r="H41" s="34" t="s">
        <v>6</v>
      </c>
    </row>
    <row r="42" spans="3:8" ht="15.75">
      <c r="C42" s="14" t="s">
        <v>505</v>
      </c>
      <c r="D42" s="21">
        <v>1</v>
      </c>
      <c r="E42" s="20">
        <v>1.2</v>
      </c>
      <c r="F42" s="20">
        <v>2.1</v>
      </c>
      <c r="G42" s="20">
        <f>F42*E42</f>
        <v>2.52</v>
      </c>
      <c r="H42" s="34" t="s">
        <v>6</v>
      </c>
    </row>
    <row r="43" spans="3:8" ht="15.75">
      <c r="C43" s="14" t="s">
        <v>504</v>
      </c>
      <c r="D43" s="86">
        <v>2</v>
      </c>
      <c r="E43" s="20">
        <v>0.8</v>
      </c>
      <c r="F43" s="20">
        <v>2.1</v>
      </c>
      <c r="G43" s="20">
        <f>F43*E43</f>
        <v>1.6800000000000002</v>
      </c>
      <c r="H43" s="34" t="s">
        <v>6</v>
      </c>
    </row>
    <row r="44" spans="3:8" ht="15.75">
      <c r="C44" s="5" t="s">
        <v>548</v>
      </c>
      <c r="D44" s="86">
        <v>5</v>
      </c>
      <c r="E44" s="20">
        <v>1.2</v>
      </c>
      <c r="F44" s="20">
        <v>2.1</v>
      </c>
      <c r="G44" s="20">
        <f>F44*E44</f>
        <v>2.52</v>
      </c>
      <c r="H44" s="34" t="s">
        <v>6</v>
      </c>
    </row>
    <row r="45" spans="3:4" ht="15.75">
      <c r="C45" s="14"/>
      <c r="D45" s="86"/>
    </row>
    <row r="46" spans="3:4" ht="15.75">
      <c r="C46" s="37" t="s">
        <v>456</v>
      </c>
      <c r="D46" s="86">
        <v>1</v>
      </c>
    </row>
    <row r="47" spans="3:8" ht="15.75">
      <c r="C47" s="14" t="s">
        <v>515</v>
      </c>
      <c r="D47" s="86">
        <v>1</v>
      </c>
      <c r="E47" s="20">
        <v>2.4</v>
      </c>
      <c r="F47" s="20">
        <v>1.2</v>
      </c>
      <c r="G47" s="20">
        <f>F47*E47</f>
        <v>2.88</v>
      </c>
      <c r="H47" s="12" t="s">
        <v>6</v>
      </c>
    </row>
    <row r="48" spans="3:8" ht="15.75">
      <c r="C48" s="14" t="s">
        <v>507</v>
      </c>
      <c r="D48" s="86">
        <v>1</v>
      </c>
      <c r="E48" s="20">
        <v>2.4</v>
      </c>
      <c r="F48" s="20">
        <v>1.2</v>
      </c>
      <c r="G48" s="20">
        <f>F48*E48</f>
        <v>2.88</v>
      </c>
      <c r="H48" s="12" t="s">
        <v>6</v>
      </c>
    </row>
    <row r="49" spans="3:8" ht="15.75">
      <c r="C49" s="14" t="s">
        <v>504</v>
      </c>
      <c r="D49" s="86">
        <v>2</v>
      </c>
      <c r="E49" s="20">
        <v>2.45</v>
      </c>
      <c r="F49" s="20">
        <v>2.1</v>
      </c>
      <c r="G49" s="20">
        <f>F49*E49</f>
        <v>5.1450000000000005</v>
      </c>
      <c r="H49" s="12" t="s">
        <v>6</v>
      </c>
    </row>
    <row r="50" spans="3:8" ht="15.75">
      <c r="C50" s="14" t="s">
        <v>505</v>
      </c>
      <c r="D50" s="86">
        <v>1</v>
      </c>
      <c r="E50" s="20">
        <v>1.2</v>
      </c>
      <c r="F50" s="20">
        <v>2.1</v>
      </c>
      <c r="G50" s="20">
        <f>F50*E50</f>
        <v>2.52</v>
      </c>
      <c r="H50" s="12" t="s">
        <v>6</v>
      </c>
    </row>
    <row r="51" spans="3:8" ht="15.75">
      <c r="C51" s="5" t="s">
        <v>548</v>
      </c>
      <c r="D51" s="86">
        <v>5</v>
      </c>
      <c r="E51" s="20">
        <v>1.2</v>
      </c>
      <c r="F51" s="20">
        <v>2.1</v>
      </c>
      <c r="G51" s="20">
        <f>F51*E51</f>
        <v>2.52</v>
      </c>
      <c r="H51" s="12" t="s">
        <v>6</v>
      </c>
    </row>
    <row r="52" ht="15.75">
      <c r="C52" s="14"/>
    </row>
    <row r="53" spans="3:9" ht="15.75">
      <c r="C53" s="14" t="s">
        <v>87</v>
      </c>
      <c r="D53" s="21">
        <v>6</v>
      </c>
      <c r="G53" s="20">
        <v>12.45</v>
      </c>
      <c r="H53" s="34" t="s">
        <v>26</v>
      </c>
      <c r="I53" s="55"/>
    </row>
    <row r="54" ht="15.75">
      <c r="C54" s="14"/>
    </row>
    <row r="55" spans="1:3" ht="15.75">
      <c r="A55" s="60" t="s">
        <v>17</v>
      </c>
      <c r="C55" s="37" t="s">
        <v>117</v>
      </c>
    </row>
    <row r="56" spans="3:8" ht="15.75">
      <c r="C56" s="14" t="s">
        <v>468</v>
      </c>
      <c r="D56" s="21">
        <v>5</v>
      </c>
      <c r="E56" s="20">
        <v>2.6</v>
      </c>
      <c r="F56" s="20">
        <v>3.45</v>
      </c>
      <c r="G56" s="20">
        <f>F56*E56</f>
        <v>8.97</v>
      </c>
      <c r="H56" s="34" t="s">
        <v>21</v>
      </c>
    </row>
    <row r="57" spans="3:8" ht="15.75">
      <c r="C57" s="14" t="s">
        <v>467</v>
      </c>
      <c r="D57" s="21">
        <v>1</v>
      </c>
      <c r="E57" s="20">
        <v>2.6</v>
      </c>
      <c r="F57" s="20">
        <v>3.45</v>
      </c>
      <c r="G57" s="20">
        <f>F57*E57</f>
        <v>8.97</v>
      </c>
      <c r="H57" s="34" t="s">
        <v>21</v>
      </c>
    </row>
    <row r="58" spans="3:8" ht="15.75">
      <c r="C58" s="14" t="s">
        <v>469</v>
      </c>
      <c r="D58" s="21">
        <v>2</v>
      </c>
      <c r="E58" s="20">
        <v>2.6</v>
      </c>
      <c r="F58" s="20">
        <v>2.5</v>
      </c>
      <c r="G58" s="20">
        <f>F58*E58</f>
        <v>6.5</v>
      </c>
      <c r="H58" s="34" t="s">
        <v>41</v>
      </c>
    </row>
    <row r="59" spans="3:8" ht="15.75">
      <c r="C59" s="14" t="s">
        <v>449</v>
      </c>
      <c r="D59" s="21">
        <v>4</v>
      </c>
      <c r="E59" s="20">
        <v>0.8</v>
      </c>
      <c r="F59" s="20">
        <v>2</v>
      </c>
      <c r="G59" s="20">
        <f>F59*E59</f>
        <v>1.6</v>
      </c>
      <c r="H59" s="34" t="s">
        <v>21</v>
      </c>
    </row>
    <row r="60" spans="3:8" ht="15.75">
      <c r="C60" s="14" t="s">
        <v>454</v>
      </c>
      <c r="D60" s="21">
        <v>1</v>
      </c>
      <c r="E60" s="20">
        <v>1.05</v>
      </c>
      <c r="F60" s="20">
        <v>2.35</v>
      </c>
      <c r="G60" s="20">
        <f>F60*E60</f>
        <v>2.4675000000000002</v>
      </c>
      <c r="H60" s="34" t="s">
        <v>21</v>
      </c>
    </row>
    <row r="62" spans="1:7" ht="15.75">
      <c r="A62" s="60" t="s">
        <v>18</v>
      </c>
      <c r="C62" s="37" t="s">
        <v>637</v>
      </c>
      <c r="D62" s="64"/>
      <c r="E62" s="63"/>
      <c r="F62" s="56"/>
      <c r="G62" s="56"/>
    </row>
    <row r="63" spans="3:8" ht="15.75">
      <c r="C63" s="14" t="s">
        <v>90</v>
      </c>
      <c r="D63" s="21">
        <v>5</v>
      </c>
      <c r="E63" s="20">
        <v>1.15</v>
      </c>
      <c r="F63" s="20">
        <v>1.5</v>
      </c>
      <c r="G63" s="20">
        <f>F63*E63</f>
        <v>1.7249999999999999</v>
      </c>
      <c r="H63" s="34" t="s">
        <v>26</v>
      </c>
    </row>
    <row r="64" spans="3:8" ht="15.75">
      <c r="C64" s="14" t="s">
        <v>90</v>
      </c>
      <c r="D64" s="21">
        <v>6</v>
      </c>
      <c r="E64" s="20">
        <v>2.65</v>
      </c>
      <c r="F64" s="20">
        <v>1.5</v>
      </c>
      <c r="G64" s="20">
        <f>F64*E64</f>
        <v>3.9749999999999996</v>
      </c>
      <c r="H64" s="34" t="s">
        <v>26</v>
      </c>
    </row>
    <row r="65" spans="3:8" ht="15.75">
      <c r="C65" s="14" t="s">
        <v>450</v>
      </c>
      <c r="D65" s="21">
        <v>5</v>
      </c>
      <c r="E65" s="20">
        <v>0.5</v>
      </c>
      <c r="F65" s="20">
        <v>0.5</v>
      </c>
      <c r="G65" s="20">
        <f>F65*E65</f>
        <v>0.25</v>
      </c>
      <c r="H65" s="34" t="s">
        <v>26</v>
      </c>
    </row>
    <row r="66" spans="3:8" ht="15.75">
      <c r="C66" s="14" t="s">
        <v>451</v>
      </c>
      <c r="D66" s="21">
        <v>14</v>
      </c>
      <c r="E66" s="20">
        <v>0.7</v>
      </c>
      <c r="F66" s="20">
        <v>0.5</v>
      </c>
      <c r="G66" s="20">
        <f>F66*E66</f>
        <v>0.35</v>
      </c>
      <c r="H66" s="34" t="s">
        <v>26</v>
      </c>
    </row>
    <row r="67" spans="3:8" ht="15.75">
      <c r="C67" s="14" t="s">
        <v>451</v>
      </c>
      <c r="D67" s="21">
        <v>4</v>
      </c>
      <c r="E67" s="20">
        <v>1.5</v>
      </c>
      <c r="F67" s="20">
        <v>0.5</v>
      </c>
      <c r="G67" s="20">
        <f>E67*F67</f>
        <v>0.75</v>
      </c>
      <c r="H67" s="34" t="s">
        <v>26</v>
      </c>
    </row>
    <row r="68" spans="3:8" ht="15.75">
      <c r="C68" s="14" t="s">
        <v>452</v>
      </c>
      <c r="D68" s="21">
        <v>3</v>
      </c>
      <c r="E68" s="20">
        <v>4.48</v>
      </c>
      <c r="F68" s="20">
        <v>1.5</v>
      </c>
      <c r="G68" s="20">
        <f>F68*E68</f>
        <v>6.720000000000001</v>
      </c>
      <c r="H68" s="34" t="s">
        <v>26</v>
      </c>
    </row>
    <row r="69" spans="3:8" ht="15.75">
      <c r="C69" s="14" t="s">
        <v>453</v>
      </c>
      <c r="D69" s="21">
        <v>4</v>
      </c>
      <c r="E69" s="20">
        <v>1.48</v>
      </c>
      <c r="F69" s="20">
        <v>1.5</v>
      </c>
      <c r="G69" s="20">
        <f>F69*E69</f>
        <v>2.2199999999999998</v>
      </c>
      <c r="H69" s="34" t="s">
        <v>26</v>
      </c>
    </row>
    <row r="70" ht="15.75">
      <c r="C70" s="14"/>
    </row>
    <row r="71" spans="3:8" ht="15.75">
      <c r="C71" s="14" t="s">
        <v>526</v>
      </c>
      <c r="D71" s="21">
        <v>41</v>
      </c>
      <c r="E71" s="20">
        <v>12.46</v>
      </c>
      <c r="F71" s="20">
        <v>0.15</v>
      </c>
      <c r="G71" s="20">
        <f>F71*E71</f>
        <v>1.869</v>
      </c>
      <c r="H71" s="12" t="s">
        <v>6</v>
      </c>
    </row>
    <row r="72" ht="15.75">
      <c r="C72" s="14"/>
    </row>
    <row r="73" spans="1:3" ht="15.75">
      <c r="A73" s="60" t="s">
        <v>22</v>
      </c>
      <c r="C73" s="37" t="s">
        <v>24</v>
      </c>
    </row>
    <row r="74" spans="3:8" ht="15.75">
      <c r="C74" s="14" t="s">
        <v>91</v>
      </c>
      <c r="D74" s="21">
        <v>66</v>
      </c>
      <c r="H74" s="34" t="s">
        <v>26</v>
      </c>
    </row>
    <row r="76" spans="1:3" ht="15.75">
      <c r="A76" s="60" t="s">
        <v>23</v>
      </c>
      <c r="C76" s="37" t="s">
        <v>509</v>
      </c>
    </row>
    <row r="77" spans="3:8" ht="15.75">
      <c r="C77" s="14" t="s">
        <v>92</v>
      </c>
      <c r="D77" s="21">
        <v>11</v>
      </c>
      <c r="E77" s="20">
        <v>0.6</v>
      </c>
      <c r="F77" s="20">
        <v>0.6</v>
      </c>
      <c r="G77" s="20">
        <f>E77*F77</f>
        <v>0.36</v>
      </c>
      <c r="H77" s="34" t="s">
        <v>26</v>
      </c>
    </row>
    <row r="78" ht="15.75">
      <c r="C78" s="14"/>
    </row>
    <row r="79" spans="1:3" ht="15.75">
      <c r="A79" s="60" t="s">
        <v>27</v>
      </c>
      <c r="C79" s="6" t="s">
        <v>149</v>
      </c>
    </row>
    <row r="80" spans="3:8" ht="15.75">
      <c r="C80" s="4" t="s">
        <v>56</v>
      </c>
      <c r="D80" s="18">
        <v>19</v>
      </c>
      <c r="E80" s="53">
        <v>0.7</v>
      </c>
      <c r="F80" s="53">
        <v>1.5</v>
      </c>
      <c r="G80" s="53">
        <f>F80*E80</f>
        <v>1.0499999999999998</v>
      </c>
      <c r="H80" s="12" t="s">
        <v>26</v>
      </c>
    </row>
    <row r="81" spans="3:8" ht="15.75">
      <c r="C81" s="4"/>
      <c r="D81" s="18"/>
      <c r="E81" s="62"/>
      <c r="F81" s="62"/>
      <c r="G81" s="62"/>
      <c r="H81" s="12"/>
    </row>
    <row r="82" spans="1:9" ht="15.75">
      <c r="A82" s="61" t="s">
        <v>57</v>
      </c>
      <c r="C82" s="37" t="s">
        <v>337</v>
      </c>
      <c r="H82" s="62"/>
      <c r="I82" s="4"/>
    </row>
    <row r="83" spans="1:8" ht="15.75">
      <c r="A83" s="61"/>
      <c r="C83" s="14" t="s">
        <v>472</v>
      </c>
      <c r="D83" s="18">
        <v>5</v>
      </c>
      <c r="E83" s="28">
        <v>0.6</v>
      </c>
      <c r="F83" s="28">
        <v>1</v>
      </c>
      <c r="G83" s="53">
        <f>F83*E83</f>
        <v>0.6</v>
      </c>
      <c r="H83" s="12" t="s">
        <v>21</v>
      </c>
    </row>
    <row r="84" spans="3:8" ht="15.75">
      <c r="C84" s="14" t="s">
        <v>473</v>
      </c>
      <c r="D84" s="18">
        <v>5</v>
      </c>
      <c r="E84" s="53">
        <v>0.6</v>
      </c>
      <c r="F84" s="53">
        <v>1.7</v>
      </c>
      <c r="G84" s="53">
        <f>F84*E84</f>
        <v>1.02</v>
      </c>
      <c r="H84" s="12" t="s">
        <v>21</v>
      </c>
    </row>
    <row r="85" spans="3:8" ht="15.75">
      <c r="C85" s="14"/>
      <c r="D85" s="18"/>
      <c r="E85" s="53"/>
      <c r="F85" s="53"/>
      <c r="G85" s="53"/>
      <c r="H85" s="12"/>
    </row>
    <row r="86" spans="1:3" ht="15.75">
      <c r="A86" s="60" t="s">
        <v>62</v>
      </c>
      <c r="C86" s="37" t="s">
        <v>510</v>
      </c>
    </row>
    <row r="87" spans="3:8" ht="15.75">
      <c r="C87" s="14" t="s">
        <v>89</v>
      </c>
      <c r="D87" s="21">
        <v>53</v>
      </c>
      <c r="E87" s="20">
        <v>0.2</v>
      </c>
      <c r="F87" s="20">
        <v>0.3</v>
      </c>
      <c r="G87" s="20">
        <v>0.06</v>
      </c>
      <c r="H87" s="34" t="s">
        <v>21</v>
      </c>
    </row>
    <row r="88" ht="15.75">
      <c r="C88" s="14"/>
    </row>
    <row r="89" spans="1:16" ht="15.75">
      <c r="A89" s="157" t="s">
        <v>230</v>
      </c>
      <c r="B89" s="153"/>
      <c r="C89" s="40" t="s">
        <v>97</v>
      </c>
      <c r="D89" s="34"/>
      <c r="E89" s="34"/>
      <c r="F89" s="34"/>
      <c r="J89" s="5"/>
      <c r="K89" s="5"/>
      <c r="L89" s="5"/>
      <c r="M89" s="5"/>
      <c r="N89" s="5"/>
      <c r="O89" s="5"/>
      <c r="P89" s="5"/>
    </row>
    <row r="90" spans="1:16" ht="15.75">
      <c r="A90" s="153"/>
      <c r="B90" s="147"/>
      <c r="C90" s="5" t="s">
        <v>632</v>
      </c>
      <c r="D90" s="5"/>
      <c r="E90" s="5"/>
      <c r="F90" s="149"/>
      <c r="G90" s="150">
        <v>10</v>
      </c>
      <c r="H90" s="34" t="s">
        <v>41</v>
      </c>
      <c r="J90" s="5"/>
      <c r="K90" s="5"/>
      <c r="L90" s="5"/>
      <c r="M90" s="5"/>
      <c r="N90" s="5"/>
      <c r="O90" s="5"/>
      <c r="P90" s="5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76">
      <selection activeCell="B92" sqref="B92"/>
    </sheetView>
  </sheetViews>
  <sheetFormatPr defaultColWidth="9.140625" defaultRowHeight="12.75"/>
  <cols>
    <col min="1" max="1" width="9.140625" style="60" customWidth="1"/>
    <col min="2" max="2" width="7.8515625" style="5" customWidth="1"/>
    <col min="3" max="3" width="29.8515625" style="5" customWidth="1"/>
    <col min="4" max="4" width="7.421875" style="34" customWidth="1"/>
    <col min="5" max="7" width="9.140625" style="5" customWidth="1"/>
    <col min="8" max="8" width="12.421875" style="34" customWidth="1"/>
    <col min="9" max="16384" width="9.140625" style="5" customWidth="1"/>
  </cols>
  <sheetData>
    <row r="1" ht="15.75">
      <c r="H1" s="34" t="s">
        <v>560</v>
      </c>
    </row>
    <row r="2" spans="1:8" ht="15.75">
      <c r="A2" s="32" t="s">
        <v>535</v>
      </c>
      <c r="B2" s="32"/>
      <c r="C2" s="4"/>
      <c r="D2" s="12"/>
      <c r="E2" s="4"/>
      <c r="F2" s="4"/>
      <c r="G2" s="53"/>
      <c r="H2" s="12"/>
    </row>
    <row r="3" spans="1:8" ht="15.75">
      <c r="A3" s="61"/>
      <c r="B3" s="31"/>
      <c r="C3" s="4"/>
      <c r="D3" s="12"/>
      <c r="E3" s="4"/>
      <c r="F3" s="4"/>
      <c r="G3" s="53"/>
      <c r="H3" s="12"/>
    </row>
    <row r="4" spans="1:8" ht="15.75">
      <c r="A4" s="61" t="s">
        <v>28</v>
      </c>
      <c r="B4" s="32"/>
      <c r="C4" s="7" t="s">
        <v>1</v>
      </c>
      <c r="D4" s="13"/>
      <c r="E4" s="4"/>
      <c r="F4" s="4"/>
      <c r="G4" s="53"/>
      <c r="H4" s="12"/>
    </row>
    <row r="5" spans="1:8" ht="15.75">
      <c r="A5" s="61" t="s">
        <v>2</v>
      </c>
      <c r="B5" s="32"/>
      <c r="C5" s="7" t="s">
        <v>29</v>
      </c>
      <c r="D5" s="13"/>
      <c r="E5" s="4"/>
      <c r="F5" s="4"/>
      <c r="G5" s="53"/>
      <c r="H5" s="12"/>
    </row>
    <row r="6" spans="1:8" ht="15.75">
      <c r="A6" s="61"/>
      <c r="B6" s="31"/>
      <c r="C6" s="4"/>
      <c r="D6" s="12"/>
      <c r="E6" s="4"/>
      <c r="F6" s="4"/>
      <c r="G6" s="53"/>
      <c r="H6" s="12"/>
    </row>
    <row r="7" spans="1:8" ht="15.75">
      <c r="A7" s="61"/>
      <c r="B7" s="31"/>
      <c r="C7" s="4"/>
      <c r="D7" s="12"/>
      <c r="E7" s="4"/>
      <c r="F7" s="4"/>
      <c r="G7" s="53"/>
      <c r="H7" s="12"/>
    </row>
    <row r="8" spans="1:8" ht="31.5">
      <c r="A8" s="61"/>
      <c r="B8" s="61" t="s">
        <v>613</v>
      </c>
      <c r="C8" s="4"/>
      <c r="D8" s="65" t="s">
        <v>4</v>
      </c>
      <c r="E8" s="65" t="s">
        <v>121</v>
      </c>
      <c r="F8" s="65" t="s">
        <v>121</v>
      </c>
      <c r="G8" s="65" t="s">
        <v>495</v>
      </c>
      <c r="H8" s="65" t="s">
        <v>500</v>
      </c>
    </row>
    <row r="9" spans="1:8" ht="15.75">
      <c r="A9" s="61"/>
      <c r="B9" s="31"/>
      <c r="C9" s="4" t="s">
        <v>3</v>
      </c>
      <c r="D9" s="12"/>
      <c r="E9" s="4"/>
      <c r="F9" s="4"/>
      <c r="G9" s="53"/>
      <c r="H9" s="13"/>
    </row>
    <row r="10" spans="1:8" ht="15.75">
      <c r="A10" s="61"/>
      <c r="B10" s="31" t="s">
        <v>405</v>
      </c>
      <c r="C10" s="4" t="s">
        <v>466</v>
      </c>
      <c r="D10" s="12"/>
      <c r="E10" s="4"/>
      <c r="F10" s="4"/>
      <c r="G10" s="20">
        <v>42.06</v>
      </c>
      <c r="H10" s="12" t="s">
        <v>6</v>
      </c>
    </row>
    <row r="11" spans="1:8" ht="15.75">
      <c r="A11" s="61"/>
      <c r="B11" s="31" t="s">
        <v>406</v>
      </c>
      <c r="C11" s="4" t="s">
        <v>5</v>
      </c>
      <c r="D11" s="12"/>
      <c r="E11" s="4"/>
      <c r="F11" s="4"/>
      <c r="G11" s="53">
        <v>25.51</v>
      </c>
      <c r="H11" s="12" t="s">
        <v>6</v>
      </c>
    </row>
    <row r="12" spans="1:8" ht="15.75">
      <c r="A12" s="61"/>
      <c r="B12" s="31" t="s">
        <v>350</v>
      </c>
      <c r="C12" s="14" t="s">
        <v>448</v>
      </c>
      <c r="D12" s="12"/>
      <c r="E12" s="4"/>
      <c r="F12" s="4"/>
      <c r="G12" s="53">
        <v>13.29</v>
      </c>
      <c r="H12" s="12" t="s">
        <v>6</v>
      </c>
    </row>
    <row r="13" spans="1:8" ht="15.75">
      <c r="A13" s="61"/>
      <c r="B13" s="31"/>
      <c r="C13" s="4"/>
      <c r="D13" s="12"/>
      <c r="E13" s="4"/>
      <c r="F13" s="4"/>
      <c r="G13" s="53"/>
      <c r="H13" s="12"/>
    </row>
    <row r="14" spans="1:8" ht="15.75">
      <c r="A14" s="61"/>
      <c r="B14" s="31"/>
      <c r="C14" s="4" t="s">
        <v>9</v>
      </c>
      <c r="D14" s="12"/>
      <c r="E14" s="4"/>
      <c r="F14" s="4"/>
      <c r="G14" s="53"/>
      <c r="H14" s="12"/>
    </row>
    <row r="15" spans="2:8" ht="15.75">
      <c r="B15" s="33" t="s">
        <v>350</v>
      </c>
      <c r="C15" s="14" t="s">
        <v>448</v>
      </c>
      <c r="G15" s="20">
        <v>20.9</v>
      </c>
      <c r="H15" s="34" t="s">
        <v>41</v>
      </c>
    </row>
    <row r="16" spans="2:8" ht="15.75">
      <c r="B16" s="33" t="s">
        <v>446</v>
      </c>
      <c r="C16" s="14" t="s">
        <v>75</v>
      </c>
      <c r="G16" s="20">
        <v>21.2</v>
      </c>
      <c r="H16" s="34" t="s">
        <v>41</v>
      </c>
    </row>
    <row r="17" spans="2:8" ht="15.75">
      <c r="B17" s="33" t="s">
        <v>406</v>
      </c>
      <c r="C17" s="14" t="s">
        <v>447</v>
      </c>
      <c r="G17" s="20">
        <v>68.71</v>
      </c>
      <c r="H17" s="34" t="s">
        <v>41</v>
      </c>
    </row>
    <row r="18" spans="2:8" ht="15.75">
      <c r="B18" s="33"/>
      <c r="C18" s="14" t="s">
        <v>461</v>
      </c>
      <c r="E18" s="5">
        <v>2.4</v>
      </c>
      <c r="F18" s="5">
        <v>4.7</v>
      </c>
      <c r="G18" s="20">
        <f>F18*E18</f>
        <v>11.28</v>
      </c>
      <c r="H18" s="34" t="s">
        <v>41</v>
      </c>
    </row>
    <row r="19" spans="2:8" ht="15.75">
      <c r="B19" s="33"/>
      <c r="C19" s="14" t="s">
        <v>459</v>
      </c>
      <c r="E19" s="5">
        <v>3</v>
      </c>
      <c r="F19" s="5">
        <v>4.7</v>
      </c>
      <c r="G19" s="20">
        <f>F19*E19</f>
        <v>14.100000000000001</v>
      </c>
      <c r="H19" s="34" t="s">
        <v>41</v>
      </c>
    </row>
    <row r="20" spans="2:8" ht="15.75">
      <c r="B20" s="33"/>
      <c r="C20" s="14" t="s">
        <v>460</v>
      </c>
      <c r="E20" s="5">
        <v>3.2</v>
      </c>
      <c r="F20" s="5">
        <v>2</v>
      </c>
      <c r="G20" s="20">
        <f>F20*E20</f>
        <v>6.4</v>
      </c>
      <c r="H20" s="34" t="s">
        <v>41</v>
      </c>
    </row>
    <row r="21" spans="2:7" ht="15.75">
      <c r="B21" s="33"/>
      <c r="G21" s="20"/>
    </row>
    <row r="22" spans="2:7" ht="15.75">
      <c r="B22" s="33"/>
      <c r="C22" s="14" t="s">
        <v>86</v>
      </c>
      <c r="G22" s="20"/>
    </row>
    <row r="23" spans="2:8" ht="15.75">
      <c r="B23" s="33" t="s">
        <v>359</v>
      </c>
      <c r="C23" s="14" t="s">
        <v>448</v>
      </c>
      <c r="G23" s="20">
        <v>19.47</v>
      </c>
      <c r="H23" s="34" t="s">
        <v>41</v>
      </c>
    </row>
    <row r="24" spans="2:8" ht="15.75">
      <c r="B24" s="33" t="s">
        <v>360</v>
      </c>
      <c r="C24" s="5" t="s">
        <v>5</v>
      </c>
      <c r="G24" s="20">
        <v>68.71</v>
      </c>
      <c r="H24" s="34" t="s">
        <v>41</v>
      </c>
    </row>
    <row r="25" spans="2:7" ht="15.75">
      <c r="B25" s="33"/>
      <c r="G25" s="20"/>
    </row>
    <row r="26" spans="2:7" ht="15.75">
      <c r="B26" s="33"/>
      <c r="C26" s="14" t="s">
        <v>79</v>
      </c>
      <c r="G26" s="20"/>
    </row>
    <row r="27" spans="2:8" ht="15.75">
      <c r="B27" s="33" t="s">
        <v>362</v>
      </c>
      <c r="C27" s="14" t="s">
        <v>448</v>
      </c>
      <c r="G27" s="20">
        <v>19.47</v>
      </c>
      <c r="H27" s="34" t="s">
        <v>41</v>
      </c>
    </row>
    <row r="28" spans="2:8" ht="15.75">
      <c r="B28" s="33" t="s">
        <v>363</v>
      </c>
      <c r="C28" s="14" t="s">
        <v>5</v>
      </c>
      <c r="G28" s="20">
        <v>68.71</v>
      </c>
      <c r="H28" s="34" t="s">
        <v>41</v>
      </c>
    </row>
    <row r="29" spans="2:7" ht="15.75">
      <c r="B29" s="33"/>
      <c r="G29" s="20"/>
    </row>
    <row r="30" spans="2:7" ht="15.75">
      <c r="B30" s="33"/>
      <c r="C30" s="14" t="s">
        <v>80</v>
      </c>
      <c r="G30" s="20"/>
    </row>
    <row r="31" spans="2:8" ht="15.75">
      <c r="B31" s="33" t="s">
        <v>365</v>
      </c>
      <c r="C31" s="14" t="s">
        <v>448</v>
      </c>
      <c r="G31" s="20">
        <v>19.47</v>
      </c>
      <c r="H31" s="34" t="s">
        <v>41</v>
      </c>
    </row>
    <row r="32" spans="2:8" ht="15.75">
      <c r="B32" s="33" t="s">
        <v>366</v>
      </c>
      <c r="C32" s="14" t="s">
        <v>5</v>
      </c>
      <c r="G32" s="20">
        <v>68.71</v>
      </c>
      <c r="H32" s="34" t="s">
        <v>41</v>
      </c>
    </row>
    <row r="33" spans="2:7" ht="15.75">
      <c r="B33" s="33"/>
      <c r="G33" s="20"/>
    </row>
    <row r="34" spans="2:7" ht="15.75">
      <c r="B34" s="33"/>
      <c r="C34" s="14" t="s">
        <v>45</v>
      </c>
      <c r="G34" s="20"/>
    </row>
    <row r="35" spans="2:8" ht="15.75">
      <c r="B35" s="33" t="s">
        <v>368</v>
      </c>
      <c r="C35" s="14" t="s">
        <v>448</v>
      </c>
      <c r="G35" s="20">
        <v>42.03</v>
      </c>
      <c r="H35" s="34" t="s">
        <v>41</v>
      </c>
    </row>
    <row r="36" spans="2:8" ht="15.75">
      <c r="B36" s="33" t="s">
        <v>369</v>
      </c>
      <c r="C36" s="14" t="s">
        <v>5</v>
      </c>
      <c r="G36" s="20">
        <v>54.42</v>
      </c>
      <c r="H36" s="34" t="s">
        <v>41</v>
      </c>
    </row>
    <row r="37" spans="2:7" ht="15.75">
      <c r="B37" s="33"/>
      <c r="C37" s="14"/>
      <c r="G37" s="20"/>
    </row>
    <row r="38" spans="2:8" ht="15.75">
      <c r="B38" s="33"/>
      <c r="C38" s="14" t="s">
        <v>587</v>
      </c>
      <c r="G38" s="20"/>
      <c r="H38" s="34" t="s">
        <v>612</v>
      </c>
    </row>
    <row r="39" spans="2:7" ht="15.75">
      <c r="B39" s="33"/>
      <c r="C39" s="14"/>
      <c r="G39" s="20"/>
    </row>
    <row r="40" spans="1:7" ht="15.75">
      <c r="A40" s="60" t="s">
        <v>13</v>
      </c>
      <c r="B40" s="33"/>
      <c r="C40" s="37" t="s">
        <v>228</v>
      </c>
      <c r="G40" s="20"/>
    </row>
    <row r="41" spans="2:7" ht="15.75">
      <c r="B41" s="33"/>
      <c r="C41" s="37" t="s">
        <v>31</v>
      </c>
      <c r="D41" s="34">
        <v>1</v>
      </c>
      <c r="G41" s="20"/>
    </row>
    <row r="42" spans="2:8" ht="15.75">
      <c r="B42" s="33"/>
      <c r="C42" s="14" t="s">
        <v>515</v>
      </c>
      <c r="E42" s="5">
        <v>1.2</v>
      </c>
      <c r="F42" s="5">
        <v>0.8</v>
      </c>
      <c r="G42" s="20">
        <f>F42*E42</f>
        <v>0.96</v>
      </c>
      <c r="H42" s="34" t="s">
        <v>6</v>
      </c>
    </row>
    <row r="43" spans="2:8" ht="15.75">
      <c r="B43" s="33"/>
      <c r="C43" s="14" t="s">
        <v>507</v>
      </c>
      <c r="E43" s="5">
        <v>1.2</v>
      </c>
      <c r="F43" s="5">
        <v>0.8</v>
      </c>
      <c r="G43" s="20">
        <f>F43*E43</f>
        <v>0.96</v>
      </c>
      <c r="H43" s="34" t="s">
        <v>6</v>
      </c>
    </row>
    <row r="44" spans="2:8" ht="15.75">
      <c r="B44" s="33"/>
      <c r="C44" s="14" t="s">
        <v>504</v>
      </c>
      <c r="D44" s="34">
        <v>2</v>
      </c>
      <c r="E44" s="5">
        <v>1.2</v>
      </c>
      <c r="F44" s="5">
        <v>2.1</v>
      </c>
      <c r="G44" s="20">
        <f>F44*E44</f>
        <v>2.52</v>
      </c>
      <c r="H44" s="34" t="s">
        <v>6</v>
      </c>
    </row>
    <row r="45" spans="2:14" ht="15.75">
      <c r="B45" s="33"/>
      <c r="C45" s="14" t="s">
        <v>505</v>
      </c>
      <c r="E45" s="5">
        <v>0.8</v>
      </c>
      <c r="F45" s="5">
        <v>2.1</v>
      </c>
      <c r="G45" s="20">
        <f>F45*E45</f>
        <v>1.6800000000000002</v>
      </c>
      <c r="H45" s="34" t="s">
        <v>6</v>
      </c>
      <c r="N45" s="14"/>
    </row>
    <row r="46" spans="2:14" ht="15.75">
      <c r="B46" s="33"/>
      <c r="C46" s="5" t="s">
        <v>548</v>
      </c>
      <c r="D46" s="101">
        <v>5</v>
      </c>
      <c r="E46" s="5">
        <v>1.2</v>
      </c>
      <c r="F46" s="5">
        <v>2.1</v>
      </c>
      <c r="G46" s="20">
        <f>F46*E46</f>
        <v>2.52</v>
      </c>
      <c r="H46" s="34" t="s">
        <v>6</v>
      </c>
      <c r="N46" s="14"/>
    </row>
    <row r="47" spans="2:7" ht="15.75">
      <c r="B47" s="33"/>
      <c r="C47" s="14"/>
      <c r="D47" s="101"/>
      <c r="G47" s="20"/>
    </row>
    <row r="48" spans="2:7" ht="15.75">
      <c r="B48" s="33"/>
      <c r="C48" s="37" t="s">
        <v>456</v>
      </c>
      <c r="D48" s="101">
        <v>1</v>
      </c>
      <c r="G48" s="20"/>
    </row>
    <row r="49" spans="2:8" ht="15.75">
      <c r="B49" s="33"/>
      <c r="C49" s="14" t="s">
        <v>515</v>
      </c>
      <c r="D49" s="101"/>
      <c r="E49" s="5">
        <v>2.4</v>
      </c>
      <c r="F49" s="5">
        <v>1.2</v>
      </c>
      <c r="G49" s="20">
        <f>F49*E49</f>
        <v>2.88</v>
      </c>
      <c r="H49" s="34" t="s">
        <v>6</v>
      </c>
    </row>
    <row r="50" spans="2:8" ht="15.75">
      <c r="B50" s="33"/>
      <c r="C50" s="14" t="s">
        <v>507</v>
      </c>
      <c r="D50" s="101"/>
      <c r="E50" s="5">
        <v>2.4</v>
      </c>
      <c r="F50" s="5">
        <v>1.2</v>
      </c>
      <c r="G50" s="20">
        <f>F50*E50</f>
        <v>2.88</v>
      </c>
      <c r="H50" s="34" t="s">
        <v>6</v>
      </c>
    </row>
    <row r="51" spans="2:8" ht="15.75">
      <c r="B51" s="33"/>
      <c r="C51" s="14" t="s">
        <v>504</v>
      </c>
      <c r="D51" s="101">
        <v>2</v>
      </c>
      <c r="E51" s="5">
        <v>2.45</v>
      </c>
      <c r="F51" s="5">
        <v>2.1</v>
      </c>
      <c r="G51" s="20">
        <f>F51*E51</f>
        <v>5.1450000000000005</v>
      </c>
      <c r="H51" s="34" t="s">
        <v>6</v>
      </c>
    </row>
    <row r="52" spans="2:8" ht="15.75">
      <c r="B52" s="33"/>
      <c r="C52" s="14" t="s">
        <v>505</v>
      </c>
      <c r="D52" s="101"/>
      <c r="E52" s="5">
        <v>1.2</v>
      </c>
      <c r="F52" s="5">
        <v>2.1</v>
      </c>
      <c r="G52" s="20">
        <f>F52*E52</f>
        <v>2.52</v>
      </c>
      <c r="H52" s="34" t="s">
        <v>6</v>
      </c>
    </row>
    <row r="53" spans="2:8" ht="15.75">
      <c r="B53" s="33"/>
      <c r="C53" s="5" t="s">
        <v>548</v>
      </c>
      <c r="D53" s="101">
        <v>5</v>
      </c>
      <c r="E53" s="5">
        <v>1.2</v>
      </c>
      <c r="F53" s="5">
        <v>2.1</v>
      </c>
      <c r="G53" s="20">
        <f>F53*E53</f>
        <v>2.52</v>
      </c>
      <c r="H53" s="34" t="s">
        <v>6</v>
      </c>
    </row>
    <row r="54" spans="2:7" ht="15.75">
      <c r="B54" s="33"/>
      <c r="C54" s="14"/>
      <c r="G54" s="20"/>
    </row>
    <row r="55" spans="2:9" ht="15.75">
      <c r="B55" s="33"/>
      <c r="C55" s="14" t="s">
        <v>87</v>
      </c>
      <c r="D55" s="34">
        <v>6</v>
      </c>
      <c r="G55" s="20">
        <v>12.45</v>
      </c>
      <c r="H55" s="34" t="s">
        <v>26</v>
      </c>
      <c r="I55" s="55"/>
    </row>
    <row r="56" spans="2:7" ht="15.75">
      <c r="B56" s="33"/>
      <c r="C56" s="14"/>
      <c r="G56" s="20"/>
    </row>
    <row r="57" spans="1:7" ht="15.75">
      <c r="A57" s="60" t="s">
        <v>17</v>
      </c>
      <c r="B57" s="33"/>
      <c r="C57" s="37" t="s">
        <v>117</v>
      </c>
      <c r="G57" s="20"/>
    </row>
    <row r="58" spans="2:8" ht="15.75">
      <c r="B58" s="33"/>
      <c r="C58" s="14" t="s">
        <v>468</v>
      </c>
      <c r="D58" s="34">
        <v>5</v>
      </c>
      <c r="E58" s="5">
        <v>2.6</v>
      </c>
      <c r="F58" s="5">
        <v>3.45</v>
      </c>
      <c r="G58" s="20">
        <f>F58*E58</f>
        <v>8.97</v>
      </c>
      <c r="H58" s="34" t="s">
        <v>21</v>
      </c>
    </row>
    <row r="59" spans="2:8" ht="15.75">
      <c r="B59" s="33"/>
      <c r="C59" s="14" t="s">
        <v>467</v>
      </c>
      <c r="D59" s="34">
        <v>1</v>
      </c>
      <c r="E59" s="5">
        <v>2.6</v>
      </c>
      <c r="F59" s="5">
        <v>3.45</v>
      </c>
      <c r="G59" s="20">
        <f>F59*E59</f>
        <v>8.97</v>
      </c>
      <c r="H59" s="34" t="s">
        <v>21</v>
      </c>
    </row>
    <row r="60" spans="2:8" ht="15.75">
      <c r="B60" s="33"/>
      <c r="C60" s="14" t="s">
        <v>469</v>
      </c>
      <c r="D60" s="34">
        <v>2</v>
      </c>
      <c r="E60" s="5">
        <v>2.6</v>
      </c>
      <c r="F60" s="5">
        <v>2.5</v>
      </c>
      <c r="G60" s="20">
        <f>F60*E60</f>
        <v>6.5</v>
      </c>
      <c r="H60" s="34" t="s">
        <v>41</v>
      </c>
    </row>
    <row r="61" spans="2:8" ht="15.75">
      <c r="B61" s="33"/>
      <c r="C61" s="14" t="s">
        <v>449</v>
      </c>
      <c r="D61" s="34">
        <v>4</v>
      </c>
      <c r="E61" s="5">
        <v>0.8</v>
      </c>
      <c r="F61" s="5">
        <v>2</v>
      </c>
      <c r="G61" s="20">
        <f>F61*E61</f>
        <v>1.6</v>
      </c>
      <c r="H61" s="34" t="s">
        <v>21</v>
      </c>
    </row>
    <row r="62" spans="2:8" ht="15.75">
      <c r="B62" s="33"/>
      <c r="C62" s="14" t="s">
        <v>454</v>
      </c>
      <c r="D62" s="34">
        <v>1</v>
      </c>
      <c r="E62" s="5">
        <v>1.05</v>
      </c>
      <c r="F62" s="5">
        <v>2.35</v>
      </c>
      <c r="G62" s="20">
        <f>F62*E62</f>
        <v>2.4675000000000002</v>
      </c>
      <c r="H62" s="34" t="s">
        <v>21</v>
      </c>
    </row>
    <row r="63" spans="2:7" ht="15.75">
      <c r="B63" s="33"/>
      <c r="G63" s="20"/>
    </row>
    <row r="64" spans="1:7" ht="15.75">
      <c r="A64" s="60" t="s">
        <v>18</v>
      </c>
      <c r="B64" s="33"/>
      <c r="C64" s="37" t="s">
        <v>637</v>
      </c>
      <c r="D64" s="57"/>
      <c r="E64" s="54"/>
      <c r="F64" s="55"/>
      <c r="G64" s="56"/>
    </row>
    <row r="65" spans="2:8" ht="15.75">
      <c r="B65" s="33"/>
      <c r="C65" s="14" t="s">
        <v>90</v>
      </c>
      <c r="D65" s="34">
        <v>5</v>
      </c>
      <c r="E65" s="5">
        <v>1.15</v>
      </c>
      <c r="F65" s="5">
        <v>1.5</v>
      </c>
      <c r="G65" s="20">
        <f>F65*E65</f>
        <v>1.7249999999999999</v>
      </c>
      <c r="H65" s="34" t="s">
        <v>21</v>
      </c>
    </row>
    <row r="66" spans="2:8" ht="15.75">
      <c r="B66" s="33"/>
      <c r="C66" s="14" t="s">
        <v>90</v>
      </c>
      <c r="D66" s="34">
        <v>6</v>
      </c>
      <c r="E66" s="5">
        <v>2.65</v>
      </c>
      <c r="F66" s="5">
        <v>1.5</v>
      </c>
      <c r="G66" s="20">
        <f>F66*E66</f>
        <v>3.9749999999999996</v>
      </c>
      <c r="H66" s="34" t="s">
        <v>26</v>
      </c>
    </row>
    <row r="67" spans="2:8" ht="15.75">
      <c r="B67" s="33"/>
      <c r="C67" s="14" t="s">
        <v>450</v>
      </c>
      <c r="D67" s="34">
        <v>5</v>
      </c>
      <c r="E67" s="5">
        <v>0.5</v>
      </c>
      <c r="F67" s="5">
        <v>0.5</v>
      </c>
      <c r="G67" s="20">
        <f>F67*E67</f>
        <v>0.25</v>
      </c>
      <c r="H67" s="34" t="s">
        <v>26</v>
      </c>
    </row>
    <row r="68" spans="2:8" ht="15.75">
      <c r="B68" s="33"/>
      <c r="C68" s="14" t="s">
        <v>451</v>
      </c>
      <c r="D68" s="34">
        <v>14</v>
      </c>
      <c r="E68" s="5">
        <v>0.7</v>
      </c>
      <c r="F68" s="5">
        <v>0.5</v>
      </c>
      <c r="G68" s="20">
        <f>F68*E68</f>
        <v>0.35</v>
      </c>
      <c r="H68" s="34" t="s">
        <v>26</v>
      </c>
    </row>
    <row r="69" spans="2:8" ht="15.75">
      <c r="B69" s="33"/>
      <c r="C69" s="14" t="s">
        <v>451</v>
      </c>
      <c r="D69" s="34">
        <v>4</v>
      </c>
      <c r="E69" s="5">
        <v>1.5</v>
      </c>
      <c r="F69" s="5">
        <v>0.5</v>
      </c>
      <c r="G69" s="20">
        <f>E69*F69</f>
        <v>0.75</v>
      </c>
      <c r="H69" s="34" t="s">
        <v>26</v>
      </c>
    </row>
    <row r="70" spans="2:8" ht="15.75">
      <c r="B70" s="33"/>
      <c r="C70" s="14" t="s">
        <v>452</v>
      </c>
      <c r="D70" s="34">
        <v>3</v>
      </c>
      <c r="E70" s="5">
        <v>4.48</v>
      </c>
      <c r="F70" s="5">
        <v>1.5</v>
      </c>
      <c r="G70" s="20">
        <f>F70*E70</f>
        <v>6.720000000000001</v>
      </c>
      <c r="H70" s="34" t="s">
        <v>26</v>
      </c>
    </row>
    <row r="71" spans="2:8" ht="15.75">
      <c r="B71" s="33"/>
      <c r="C71" s="14" t="s">
        <v>453</v>
      </c>
      <c r="D71" s="34">
        <v>4</v>
      </c>
      <c r="E71" s="5">
        <v>1.48</v>
      </c>
      <c r="F71" s="5">
        <v>1.5</v>
      </c>
      <c r="G71" s="20">
        <f>F71*E71</f>
        <v>2.2199999999999998</v>
      </c>
      <c r="H71" s="34" t="s">
        <v>21</v>
      </c>
    </row>
    <row r="72" spans="2:7" ht="15.75">
      <c r="B72" s="33"/>
      <c r="C72" s="14"/>
      <c r="G72" s="20"/>
    </row>
    <row r="73" spans="2:8" ht="15.75">
      <c r="B73" s="33"/>
      <c r="C73" s="14" t="s">
        <v>455</v>
      </c>
      <c r="D73" s="34">
        <v>41</v>
      </c>
      <c r="E73" s="5">
        <v>12.46</v>
      </c>
      <c r="F73" s="5">
        <v>0.15</v>
      </c>
      <c r="G73" s="20">
        <f>F73*E73</f>
        <v>1.869</v>
      </c>
      <c r="H73" s="34" t="s">
        <v>6</v>
      </c>
    </row>
    <row r="74" spans="2:7" ht="15.75">
      <c r="B74" s="33"/>
      <c r="C74" s="14"/>
      <c r="G74" s="20"/>
    </row>
    <row r="75" spans="1:7" ht="15.75">
      <c r="A75" s="60" t="s">
        <v>22</v>
      </c>
      <c r="B75" s="33"/>
      <c r="C75" s="37" t="s">
        <v>24</v>
      </c>
      <c r="G75" s="20"/>
    </row>
    <row r="76" spans="2:8" ht="15.75">
      <c r="B76" s="33"/>
      <c r="C76" s="14" t="s">
        <v>474</v>
      </c>
      <c r="D76" s="34">
        <v>66</v>
      </c>
      <c r="G76" s="20"/>
      <c r="H76" s="34" t="s">
        <v>26</v>
      </c>
    </row>
    <row r="77" spans="2:7" ht="15.75">
      <c r="B77" s="33"/>
      <c r="G77" s="20"/>
    </row>
    <row r="78" spans="1:7" ht="15.75">
      <c r="A78" s="60" t="s">
        <v>23</v>
      </c>
      <c r="B78" s="33"/>
      <c r="C78" s="37" t="s">
        <v>509</v>
      </c>
      <c r="G78" s="20"/>
    </row>
    <row r="79" spans="2:8" ht="15.75">
      <c r="B79" s="33"/>
      <c r="C79" s="14" t="s">
        <v>92</v>
      </c>
      <c r="D79" s="34">
        <v>11</v>
      </c>
      <c r="E79" s="5">
        <v>0.6</v>
      </c>
      <c r="F79" s="5">
        <v>0.6</v>
      </c>
      <c r="G79" s="20">
        <f>E79*F79</f>
        <v>0.36</v>
      </c>
      <c r="H79" s="34" t="s">
        <v>26</v>
      </c>
    </row>
    <row r="80" spans="2:7" ht="15.75">
      <c r="B80" s="33"/>
      <c r="C80" s="14"/>
      <c r="G80" s="20"/>
    </row>
    <row r="81" spans="1:7" ht="15.75">
      <c r="A81" s="60" t="s">
        <v>27</v>
      </c>
      <c r="B81" s="33"/>
      <c r="C81" s="6" t="s">
        <v>149</v>
      </c>
      <c r="G81" s="34"/>
    </row>
    <row r="82" spans="2:8" ht="15.75">
      <c r="B82" s="33"/>
      <c r="C82" s="4" t="s">
        <v>56</v>
      </c>
      <c r="D82" s="12">
        <v>19</v>
      </c>
      <c r="E82" s="53">
        <v>0.7</v>
      </c>
      <c r="F82" s="53">
        <v>1.5</v>
      </c>
      <c r="G82" s="53">
        <f>F82*E82</f>
        <v>1.0499999999999998</v>
      </c>
      <c r="H82" s="12" t="s">
        <v>26</v>
      </c>
    </row>
    <row r="83" spans="2:8" ht="15.75">
      <c r="B83" s="33"/>
      <c r="C83" s="4"/>
      <c r="D83" s="12"/>
      <c r="E83" s="62"/>
      <c r="F83" s="62"/>
      <c r="G83" s="62"/>
      <c r="H83" s="12"/>
    </row>
    <row r="84" spans="1:9" ht="15.75">
      <c r="A84" s="61" t="s">
        <v>57</v>
      </c>
      <c r="B84" s="33"/>
      <c r="C84" s="37" t="s">
        <v>337</v>
      </c>
      <c r="E84" s="34"/>
      <c r="F84" s="34"/>
      <c r="G84" s="34"/>
      <c r="H84" s="62"/>
      <c r="I84" s="4"/>
    </row>
    <row r="85" spans="1:8" ht="15.75">
      <c r="A85" s="61"/>
      <c r="B85" s="33"/>
      <c r="C85" s="14" t="s">
        <v>472</v>
      </c>
      <c r="D85" s="12">
        <v>5</v>
      </c>
      <c r="E85" s="26">
        <v>0.6</v>
      </c>
      <c r="F85" s="26">
        <v>1</v>
      </c>
      <c r="G85" s="53">
        <f>F85*E85</f>
        <v>0.6</v>
      </c>
      <c r="H85" s="12" t="s">
        <v>21</v>
      </c>
    </row>
    <row r="86" spans="2:8" ht="15.75">
      <c r="B86" s="33"/>
      <c r="C86" s="14" t="s">
        <v>473</v>
      </c>
      <c r="D86" s="12">
        <v>5</v>
      </c>
      <c r="E86" s="53">
        <v>0.6</v>
      </c>
      <c r="F86" s="53">
        <v>1.7</v>
      </c>
      <c r="G86" s="53">
        <f>F86*E86</f>
        <v>1.02</v>
      </c>
      <c r="H86" s="12" t="s">
        <v>21</v>
      </c>
    </row>
    <row r="87" spans="2:8" ht="15.75">
      <c r="B87" s="33"/>
      <c r="C87" s="14"/>
      <c r="D87" s="12"/>
      <c r="E87" s="53"/>
      <c r="F87" s="53"/>
      <c r="G87" s="53"/>
      <c r="H87" s="12"/>
    </row>
    <row r="88" spans="1:7" ht="15.75">
      <c r="A88" s="60" t="s">
        <v>62</v>
      </c>
      <c r="B88" s="33"/>
      <c r="C88" s="37" t="s">
        <v>510</v>
      </c>
      <c r="G88" s="20"/>
    </row>
    <row r="89" spans="2:8" ht="15.75">
      <c r="B89" s="33"/>
      <c r="C89" s="14" t="s">
        <v>89</v>
      </c>
      <c r="D89" s="34">
        <v>53</v>
      </c>
      <c r="E89" s="5">
        <v>0.2</v>
      </c>
      <c r="F89" s="5">
        <v>0.3</v>
      </c>
      <c r="G89" s="20">
        <v>0.06</v>
      </c>
      <c r="H89" s="34" t="s">
        <v>21</v>
      </c>
    </row>
    <row r="90" spans="2:8" ht="15.75">
      <c r="B90" s="33"/>
      <c r="C90" s="14"/>
      <c r="D90" s="12"/>
      <c r="E90" s="53"/>
      <c r="F90" s="53"/>
      <c r="G90" s="53"/>
      <c r="H90" s="12"/>
    </row>
    <row r="91" spans="1:7" ht="15.75">
      <c r="A91" s="157" t="s">
        <v>230</v>
      </c>
      <c r="B91" s="153"/>
      <c r="C91" s="40" t="s">
        <v>97</v>
      </c>
      <c r="E91" s="34"/>
      <c r="F91" s="34"/>
      <c r="G91" s="20"/>
    </row>
    <row r="92" spans="1:8" ht="15.75">
      <c r="A92" s="153"/>
      <c r="B92" s="147"/>
      <c r="C92" s="5" t="s">
        <v>632</v>
      </c>
      <c r="D92" s="5"/>
      <c r="F92" s="149"/>
      <c r="G92" s="150">
        <v>10</v>
      </c>
      <c r="H92" s="34" t="s">
        <v>41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zoomScalePageLayoutView="0" workbookViewId="0" topLeftCell="A1">
      <selection activeCell="H171" sqref="H171"/>
    </sheetView>
  </sheetViews>
  <sheetFormatPr defaultColWidth="9.140625" defaultRowHeight="12.75"/>
  <cols>
    <col min="1" max="1" width="10.421875" style="107" bestFit="1" customWidth="1"/>
    <col min="2" max="2" width="10.421875" style="3" customWidth="1"/>
    <col min="3" max="3" width="20.421875" style="0" customWidth="1"/>
    <col min="4" max="4" width="7.57421875" style="29" customWidth="1"/>
    <col min="5" max="6" width="9.140625" style="29" customWidth="1"/>
    <col min="7" max="7" width="9.140625" style="2" customWidth="1"/>
    <col min="8" max="8" width="14.28125" style="0" customWidth="1"/>
  </cols>
  <sheetData>
    <row r="1" ht="12">
      <c r="H1" s="120" t="s">
        <v>561</v>
      </c>
    </row>
    <row r="2" spans="1:10" ht="15.75">
      <c r="A2" s="39" t="s">
        <v>532</v>
      </c>
      <c r="B2" s="36"/>
      <c r="C2" s="6"/>
      <c r="D2" s="58"/>
      <c r="E2" s="58"/>
      <c r="F2" s="34"/>
      <c r="G2" s="12"/>
      <c r="H2" s="5"/>
      <c r="I2" s="5"/>
      <c r="J2" s="5"/>
    </row>
    <row r="3" spans="1:10" ht="15.75">
      <c r="A3" s="103"/>
      <c r="B3" s="33"/>
      <c r="C3" s="5"/>
      <c r="D3" s="34"/>
      <c r="E3" s="34"/>
      <c r="F3" s="34"/>
      <c r="G3" s="12"/>
      <c r="H3" s="5"/>
      <c r="I3" s="5"/>
      <c r="J3" s="5"/>
    </row>
    <row r="4" spans="1:10" ht="15.75">
      <c r="A4" s="39" t="s">
        <v>28</v>
      </c>
      <c r="B4" s="36" t="s">
        <v>1</v>
      </c>
      <c r="C4" s="6"/>
      <c r="D4" s="58"/>
      <c r="E4" s="58"/>
      <c r="F4" s="58"/>
      <c r="G4" s="13"/>
      <c r="H4" s="5"/>
      <c r="I4" s="5"/>
      <c r="J4" s="5"/>
    </row>
    <row r="5" spans="1:10" ht="15.75">
      <c r="A5" s="39" t="s">
        <v>2</v>
      </c>
      <c r="B5" s="36" t="s">
        <v>29</v>
      </c>
      <c r="C5" s="6"/>
      <c r="D5" s="58"/>
      <c r="E5" s="58"/>
      <c r="F5" s="58"/>
      <c r="G5" s="13"/>
      <c r="H5" s="5"/>
      <c r="I5" s="5"/>
      <c r="J5" s="5"/>
    </row>
    <row r="6" spans="1:10" ht="15.75">
      <c r="A6" s="39" t="s">
        <v>35</v>
      </c>
      <c r="B6" s="33"/>
      <c r="C6" s="7" t="s">
        <v>36</v>
      </c>
      <c r="D6" s="13"/>
      <c r="E6" s="13"/>
      <c r="F6" s="12"/>
      <c r="G6" s="12"/>
      <c r="H6" s="8"/>
      <c r="I6" s="8"/>
      <c r="J6" s="5"/>
    </row>
    <row r="7" spans="1:10" ht="15.75">
      <c r="A7" s="39"/>
      <c r="B7" s="33"/>
      <c r="C7" s="4"/>
      <c r="D7" s="12"/>
      <c r="E7" s="12"/>
      <c r="F7" s="12"/>
      <c r="G7" s="12"/>
      <c r="H7" s="8"/>
      <c r="I7" s="8"/>
      <c r="J7" s="5"/>
    </row>
    <row r="8" spans="1:10" ht="31.5">
      <c r="A8" s="39"/>
      <c r="B8" s="60" t="s">
        <v>613</v>
      </c>
      <c r="C8" s="4"/>
      <c r="D8" s="65" t="s">
        <v>4</v>
      </c>
      <c r="E8" s="65" t="s">
        <v>121</v>
      </c>
      <c r="F8" s="65" t="s">
        <v>121</v>
      </c>
      <c r="G8" s="65" t="s">
        <v>495</v>
      </c>
      <c r="H8" s="65" t="s">
        <v>500</v>
      </c>
      <c r="I8" s="8"/>
      <c r="J8" s="5"/>
    </row>
    <row r="9" spans="1:10" ht="15.75">
      <c r="A9" s="39"/>
      <c r="B9" s="33"/>
      <c r="C9" s="10" t="s">
        <v>9</v>
      </c>
      <c r="D9" s="12"/>
      <c r="E9" s="11"/>
      <c r="F9" s="12"/>
      <c r="G9" s="12"/>
      <c r="H9" s="13"/>
      <c r="I9" s="13"/>
      <c r="J9" s="5"/>
    </row>
    <row r="10" spans="1:10" ht="15.75">
      <c r="A10" s="39"/>
      <c r="B10" s="51" t="s">
        <v>352</v>
      </c>
      <c r="C10" s="14" t="s">
        <v>349</v>
      </c>
      <c r="D10" s="99"/>
      <c r="E10" s="12"/>
      <c r="F10" s="12"/>
      <c r="G10" s="12">
        <v>30.33</v>
      </c>
      <c r="H10" s="12" t="s">
        <v>40</v>
      </c>
      <c r="I10" s="12"/>
      <c r="J10" s="5"/>
    </row>
    <row r="11" spans="1:10" ht="15.75">
      <c r="A11" s="39"/>
      <c r="B11" s="51" t="s">
        <v>353</v>
      </c>
      <c r="C11" s="14" t="s">
        <v>5</v>
      </c>
      <c r="D11" s="99"/>
      <c r="E11" s="12"/>
      <c r="F11" s="12"/>
      <c r="G11" s="12">
        <v>48.56</v>
      </c>
      <c r="H11" s="12" t="s">
        <v>40</v>
      </c>
      <c r="I11" s="12"/>
      <c r="J11" s="5"/>
    </row>
    <row r="12" spans="1:10" ht="15.75">
      <c r="A12" s="39"/>
      <c r="B12" s="51" t="s">
        <v>354</v>
      </c>
      <c r="C12" s="14" t="s">
        <v>387</v>
      </c>
      <c r="D12" s="34"/>
      <c r="E12" s="34"/>
      <c r="F12" s="34"/>
      <c r="G12" s="12">
        <v>19.03</v>
      </c>
      <c r="H12" s="12" t="s">
        <v>40</v>
      </c>
      <c r="I12" s="12"/>
      <c r="J12" s="5"/>
    </row>
    <row r="13" spans="1:10" ht="15.75">
      <c r="A13" s="39"/>
      <c r="B13" s="51" t="s">
        <v>356</v>
      </c>
      <c r="C13" s="14" t="s">
        <v>388</v>
      </c>
      <c r="D13" s="34"/>
      <c r="E13" s="34"/>
      <c r="F13" s="34"/>
      <c r="G13" s="12">
        <v>13.81</v>
      </c>
      <c r="H13" s="12" t="s">
        <v>40</v>
      </c>
      <c r="I13" s="12"/>
      <c r="J13" s="5"/>
    </row>
    <row r="14" spans="1:10" ht="15.75">
      <c r="A14" s="39"/>
      <c r="B14" s="51" t="s">
        <v>355</v>
      </c>
      <c r="C14" s="14" t="s">
        <v>351</v>
      </c>
      <c r="D14" s="99"/>
      <c r="E14" s="12"/>
      <c r="F14" s="12"/>
      <c r="G14" s="12">
        <v>23.05</v>
      </c>
      <c r="H14" s="12" t="s">
        <v>40</v>
      </c>
      <c r="I14" s="12"/>
      <c r="J14" s="5"/>
    </row>
    <row r="15" spans="1:10" ht="15.75">
      <c r="A15" s="39"/>
      <c r="B15" s="51" t="s">
        <v>356</v>
      </c>
      <c r="C15" s="14" t="s">
        <v>389</v>
      </c>
      <c r="D15" s="99"/>
      <c r="E15" s="12"/>
      <c r="F15" s="12"/>
      <c r="G15" s="53">
        <v>6</v>
      </c>
      <c r="H15" s="12" t="s">
        <v>64</v>
      </c>
      <c r="I15" s="12"/>
      <c r="J15" s="5"/>
    </row>
    <row r="16" spans="1:10" ht="15.75">
      <c r="A16" s="39"/>
      <c r="B16" s="51" t="s">
        <v>357</v>
      </c>
      <c r="C16" s="14" t="s">
        <v>39</v>
      </c>
      <c r="D16" s="34"/>
      <c r="E16" s="34"/>
      <c r="F16" s="34"/>
      <c r="G16" s="12">
        <v>2.67</v>
      </c>
      <c r="H16" s="12" t="s">
        <v>6</v>
      </c>
      <c r="I16" s="5"/>
      <c r="J16" s="5"/>
    </row>
    <row r="17" spans="1:10" ht="15.75">
      <c r="A17" s="39"/>
      <c r="B17" s="51"/>
      <c r="C17" s="14" t="s">
        <v>37</v>
      </c>
      <c r="D17" s="99"/>
      <c r="E17" s="12"/>
      <c r="F17" s="12"/>
      <c r="G17" s="12">
        <v>6.72</v>
      </c>
      <c r="H17" s="12" t="s">
        <v>40</v>
      </c>
      <c r="I17" s="12"/>
      <c r="J17" s="5"/>
    </row>
    <row r="18" spans="1:10" ht="15.75">
      <c r="A18" s="39"/>
      <c r="B18" s="33"/>
      <c r="C18" s="14" t="s">
        <v>547</v>
      </c>
      <c r="D18" s="34"/>
      <c r="E18" s="34"/>
      <c r="F18" s="34"/>
      <c r="G18" s="12">
        <v>13.6</v>
      </c>
      <c r="H18" s="12" t="s">
        <v>15</v>
      </c>
      <c r="I18" s="5"/>
      <c r="J18" s="5"/>
    </row>
    <row r="19" spans="1:10" ht="15.75">
      <c r="A19" s="39"/>
      <c r="B19" s="33"/>
      <c r="C19" s="14"/>
      <c r="D19" s="34"/>
      <c r="E19" s="34"/>
      <c r="F19" s="34"/>
      <c r="G19" s="12"/>
      <c r="H19" s="12"/>
      <c r="I19" s="5"/>
      <c r="J19" s="5"/>
    </row>
    <row r="20" spans="1:10" ht="15.75">
      <c r="A20" s="39"/>
      <c r="B20" s="51"/>
      <c r="C20" s="14" t="s">
        <v>42</v>
      </c>
      <c r="D20" s="34"/>
      <c r="E20" s="34"/>
      <c r="F20" s="34"/>
      <c r="G20" s="12"/>
      <c r="H20" s="5"/>
      <c r="I20" s="5"/>
      <c r="J20" s="5"/>
    </row>
    <row r="21" spans="1:10" ht="15.75">
      <c r="A21" s="39"/>
      <c r="B21" s="51" t="s">
        <v>358</v>
      </c>
      <c r="C21" s="14" t="s">
        <v>5</v>
      </c>
      <c r="D21" s="34"/>
      <c r="E21" s="34"/>
      <c r="F21" s="34"/>
      <c r="G21" s="12">
        <v>65.87</v>
      </c>
      <c r="H21" s="26" t="s">
        <v>6</v>
      </c>
      <c r="I21" s="5"/>
      <c r="J21" s="5"/>
    </row>
    <row r="22" spans="1:10" ht="15.75">
      <c r="A22" s="39"/>
      <c r="B22" s="51" t="s">
        <v>359</v>
      </c>
      <c r="C22" s="14" t="s">
        <v>351</v>
      </c>
      <c r="D22" s="34"/>
      <c r="E22" s="34"/>
      <c r="F22" s="34"/>
      <c r="G22" s="12">
        <v>23.19</v>
      </c>
      <c r="H22" s="26" t="s">
        <v>6</v>
      </c>
      <c r="I22" s="5"/>
      <c r="J22" s="5"/>
    </row>
    <row r="23" spans="1:10" ht="15.75">
      <c r="A23" s="39"/>
      <c r="B23" s="51" t="s">
        <v>360</v>
      </c>
      <c r="C23" s="14" t="s">
        <v>351</v>
      </c>
      <c r="D23" s="34"/>
      <c r="E23" s="34"/>
      <c r="F23" s="34"/>
      <c r="G23" s="12">
        <v>23.19</v>
      </c>
      <c r="H23" s="26" t="s">
        <v>6</v>
      </c>
      <c r="I23" s="5"/>
      <c r="J23" s="5"/>
    </row>
    <row r="24" spans="1:10" ht="15.75">
      <c r="A24" s="39"/>
      <c r="B24" s="51"/>
      <c r="C24" s="5"/>
      <c r="D24" s="34"/>
      <c r="E24" s="34"/>
      <c r="F24" s="34"/>
      <c r="G24" s="12"/>
      <c r="H24" s="5"/>
      <c r="I24" s="5"/>
      <c r="J24" s="5"/>
    </row>
    <row r="25" spans="1:10" ht="15.75">
      <c r="A25" s="39"/>
      <c r="B25" s="51"/>
      <c r="C25" s="14" t="s">
        <v>43</v>
      </c>
      <c r="D25" s="34"/>
      <c r="E25" s="34"/>
      <c r="F25" s="34"/>
      <c r="G25" s="12"/>
      <c r="H25" s="5"/>
      <c r="I25" s="5"/>
      <c r="J25" s="5"/>
    </row>
    <row r="26" spans="1:10" ht="15.75">
      <c r="A26" s="39"/>
      <c r="B26" s="51" t="s">
        <v>361</v>
      </c>
      <c r="C26" s="14" t="s">
        <v>5</v>
      </c>
      <c r="D26" s="34"/>
      <c r="E26" s="34"/>
      <c r="F26" s="34"/>
      <c r="G26" s="12">
        <v>65.87</v>
      </c>
      <c r="H26" s="26" t="s">
        <v>6</v>
      </c>
      <c r="I26" s="5"/>
      <c r="J26" s="5"/>
    </row>
    <row r="27" spans="1:10" ht="15.75">
      <c r="A27" s="39"/>
      <c r="B27" s="51" t="s">
        <v>362</v>
      </c>
      <c r="C27" s="14" t="s">
        <v>351</v>
      </c>
      <c r="D27" s="34"/>
      <c r="E27" s="34"/>
      <c r="F27" s="34"/>
      <c r="G27" s="12">
        <v>23.19</v>
      </c>
      <c r="H27" s="26" t="s">
        <v>6</v>
      </c>
      <c r="I27" s="5"/>
      <c r="J27" s="5"/>
    </row>
    <row r="28" spans="1:10" ht="15.75">
      <c r="A28" s="39"/>
      <c r="B28" s="51" t="s">
        <v>363</v>
      </c>
      <c r="C28" s="14" t="s">
        <v>351</v>
      </c>
      <c r="D28" s="34"/>
      <c r="E28" s="34"/>
      <c r="F28" s="34"/>
      <c r="G28" s="12">
        <v>23.19</v>
      </c>
      <c r="H28" s="26" t="s">
        <v>6</v>
      </c>
      <c r="I28" s="5"/>
      <c r="J28" s="5"/>
    </row>
    <row r="29" spans="1:10" ht="15.75">
      <c r="A29" s="39"/>
      <c r="B29" s="51"/>
      <c r="C29" s="14"/>
      <c r="D29" s="34"/>
      <c r="E29" s="34"/>
      <c r="F29" s="34"/>
      <c r="G29" s="12"/>
      <c r="H29" s="26"/>
      <c r="I29" s="5"/>
      <c r="J29" s="5"/>
    </row>
    <row r="30" spans="1:10" ht="15.75">
      <c r="A30" s="39"/>
      <c r="B30" s="51"/>
      <c r="C30" s="14" t="s">
        <v>44</v>
      </c>
      <c r="D30" s="34"/>
      <c r="E30" s="34"/>
      <c r="F30" s="34"/>
      <c r="G30" s="12"/>
      <c r="H30" s="5"/>
      <c r="I30" s="5"/>
      <c r="J30" s="5"/>
    </row>
    <row r="31" spans="1:10" ht="15.75">
      <c r="A31" s="39"/>
      <c r="B31" s="51" t="s">
        <v>364</v>
      </c>
      <c r="C31" s="14" t="s">
        <v>5</v>
      </c>
      <c r="D31" s="34"/>
      <c r="E31" s="34"/>
      <c r="F31" s="34"/>
      <c r="G31" s="12">
        <v>65.87</v>
      </c>
      <c r="H31" s="26" t="s">
        <v>6</v>
      </c>
      <c r="I31" s="5"/>
      <c r="J31" s="5"/>
    </row>
    <row r="32" spans="1:10" ht="15.75">
      <c r="A32" s="39"/>
      <c r="B32" s="51" t="s">
        <v>365</v>
      </c>
      <c r="C32" s="14" t="s">
        <v>351</v>
      </c>
      <c r="D32" s="34"/>
      <c r="E32" s="34"/>
      <c r="F32" s="34"/>
      <c r="G32" s="12">
        <v>23.19</v>
      </c>
      <c r="H32" s="26" t="s">
        <v>6</v>
      </c>
      <c r="I32" s="5"/>
      <c r="J32" s="5"/>
    </row>
    <row r="33" spans="1:10" ht="15.75">
      <c r="A33" s="39"/>
      <c r="B33" s="51" t="s">
        <v>366</v>
      </c>
      <c r="C33" s="14" t="s">
        <v>351</v>
      </c>
      <c r="D33" s="34"/>
      <c r="E33" s="34"/>
      <c r="F33" s="34"/>
      <c r="G33" s="12">
        <v>23.19</v>
      </c>
      <c r="H33" s="26" t="s">
        <v>6</v>
      </c>
      <c r="I33" s="5"/>
      <c r="J33" s="5"/>
    </row>
    <row r="34" spans="1:10" ht="15.75">
      <c r="A34" s="39"/>
      <c r="B34" s="51"/>
      <c r="C34" s="14"/>
      <c r="D34" s="34"/>
      <c r="E34" s="34"/>
      <c r="F34" s="34"/>
      <c r="G34" s="12"/>
      <c r="H34" s="26"/>
      <c r="I34" s="5"/>
      <c r="J34" s="5"/>
    </row>
    <row r="35" spans="1:10" ht="15.75">
      <c r="A35" s="39"/>
      <c r="B35" s="51"/>
      <c r="C35" s="14" t="s">
        <v>45</v>
      </c>
      <c r="D35" s="34"/>
      <c r="E35" s="34"/>
      <c r="F35" s="34"/>
      <c r="G35" s="12"/>
      <c r="H35" s="5"/>
      <c r="I35" s="5"/>
      <c r="J35" s="5"/>
    </row>
    <row r="36" spans="1:10" ht="15.75">
      <c r="A36" s="39"/>
      <c r="B36" s="51" t="s">
        <v>367</v>
      </c>
      <c r="C36" s="14" t="s">
        <v>5</v>
      </c>
      <c r="D36" s="34"/>
      <c r="E36" s="34"/>
      <c r="F36" s="34"/>
      <c r="G36" s="12">
        <v>65.87</v>
      </c>
      <c r="H36" s="26" t="s">
        <v>6</v>
      </c>
      <c r="I36" s="5"/>
      <c r="J36" s="5"/>
    </row>
    <row r="37" spans="1:10" ht="15.75">
      <c r="A37" s="39"/>
      <c r="B37" s="51" t="s">
        <v>368</v>
      </c>
      <c r="C37" s="14" t="s">
        <v>351</v>
      </c>
      <c r="D37" s="34"/>
      <c r="E37" s="34"/>
      <c r="F37" s="34"/>
      <c r="G37" s="12">
        <v>23.19</v>
      </c>
      <c r="H37" s="26" t="s">
        <v>6</v>
      </c>
      <c r="I37" s="5"/>
      <c r="J37" s="5"/>
    </row>
    <row r="38" spans="1:10" ht="15.75">
      <c r="A38" s="39"/>
      <c r="B38" s="51" t="s">
        <v>369</v>
      </c>
      <c r="C38" s="14" t="s">
        <v>351</v>
      </c>
      <c r="D38" s="34"/>
      <c r="E38" s="34"/>
      <c r="F38" s="34"/>
      <c r="G38" s="12">
        <v>23.19</v>
      </c>
      <c r="H38" s="26" t="s">
        <v>6</v>
      </c>
      <c r="I38" s="5"/>
      <c r="J38" s="5"/>
    </row>
    <row r="39" spans="1:10" ht="15.75">
      <c r="A39" s="39"/>
      <c r="B39" s="51"/>
      <c r="C39" s="14"/>
      <c r="D39" s="34"/>
      <c r="E39" s="34"/>
      <c r="F39" s="34"/>
      <c r="G39" s="12"/>
      <c r="H39" s="26"/>
      <c r="I39" s="5"/>
      <c r="J39" s="5"/>
    </row>
    <row r="40" spans="1:10" ht="15.75">
      <c r="A40" s="39"/>
      <c r="B40" s="51" t="s">
        <v>370</v>
      </c>
      <c r="C40" s="14" t="s">
        <v>46</v>
      </c>
      <c r="D40" s="34"/>
      <c r="E40" s="34"/>
      <c r="F40" s="34"/>
      <c r="G40" s="12"/>
      <c r="H40" s="5"/>
      <c r="I40" s="5"/>
      <c r="J40" s="5"/>
    </row>
    <row r="41" spans="1:10" ht="15.75">
      <c r="A41" s="39"/>
      <c r="B41" s="51" t="s">
        <v>371</v>
      </c>
      <c r="C41" s="14" t="s">
        <v>5</v>
      </c>
      <c r="D41" s="34"/>
      <c r="E41" s="34"/>
      <c r="F41" s="34"/>
      <c r="G41" s="12">
        <v>65.87</v>
      </c>
      <c r="H41" s="26" t="s">
        <v>6</v>
      </c>
      <c r="I41" s="5"/>
      <c r="J41" s="5"/>
    </row>
    <row r="42" spans="1:10" ht="15.75">
      <c r="A42" s="39"/>
      <c r="B42" s="51" t="s">
        <v>372</v>
      </c>
      <c r="C42" s="14" t="s">
        <v>351</v>
      </c>
      <c r="D42" s="34"/>
      <c r="E42" s="34"/>
      <c r="F42" s="34"/>
      <c r="G42" s="12">
        <v>23.19</v>
      </c>
      <c r="H42" s="26" t="s">
        <v>6</v>
      </c>
      <c r="I42" s="5"/>
      <c r="J42" s="5"/>
    </row>
    <row r="43" spans="1:10" ht="15.75">
      <c r="A43" s="39"/>
      <c r="B43" s="33"/>
      <c r="C43" s="14" t="s">
        <v>351</v>
      </c>
      <c r="D43" s="34"/>
      <c r="E43" s="34"/>
      <c r="F43" s="34"/>
      <c r="G43" s="12">
        <v>23.19</v>
      </c>
      <c r="H43" s="26" t="s">
        <v>6</v>
      </c>
      <c r="I43" s="5"/>
      <c r="J43" s="5"/>
    </row>
    <row r="44" spans="1:10" ht="15.75">
      <c r="A44" s="39"/>
      <c r="B44" s="51"/>
      <c r="C44" s="14"/>
      <c r="D44" s="34"/>
      <c r="E44" s="34"/>
      <c r="F44" s="34"/>
      <c r="G44" s="12"/>
      <c r="H44" s="26"/>
      <c r="I44" s="5"/>
      <c r="J44" s="5"/>
    </row>
    <row r="45" spans="1:10" ht="15.75">
      <c r="A45" s="39"/>
      <c r="B45" s="51"/>
      <c r="C45" s="14" t="s">
        <v>47</v>
      </c>
      <c r="D45" s="34"/>
      <c r="E45" s="34"/>
      <c r="F45" s="34"/>
      <c r="G45" s="12"/>
      <c r="H45" s="5"/>
      <c r="I45" s="5"/>
      <c r="J45" s="5"/>
    </row>
    <row r="46" spans="1:10" ht="15.75">
      <c r="A46" s="39"/>
      <c r="B46" s="51" t="s">
        <v>373</v>
      </c>
      <c r="C46" s="14" t="s">
        <v>5</v>
      </c>
      <c r="D46" s="34"/>
      <c r="E46" s="34"/>
      <c r="F46" s="34"/>
      <c r="G46" s="12">
        <v>65.87</v>
      </c>
      <c r="H46" s="26" t="s">
        <v>6</v>
      </c>
      <c r="I46" s="5"/>
      <c r="J46" s="5"/>
    </row>
    <row r="47" spans="1:10" ht="15.75">
      <c r="A47" s="39"/>
      <c r="B47" s="51" t="s">
        <v>374</v>
      </c>
      <c r="C47" s="14" t="s">
        <v>351</v>
      </c>
      <c r="D47" s="34"/>
      <c r="E47" s="34"/>
      <c r="F47" s="34"/>
      <c r="G47" s="12">
        <v>23.19</v>
      </c>
      <c r="H47" s="26" t="s">
        <v>6</v>
      </c>
      <c r="I47" s="5"/>
      <c r="J47" s="5"/>
    </row>
    <row r="48" spans="1:10" ht="15.75">
      <c r="A48" s="39"/>
      <c r="B48" s="51" t="s">
        <v>375</v>
      </c>
      <c r="C48" s="14" t="s">
        <v>351</v>
      </c>
      <c r="D48" s="34"/>
      <c r="E48" s="34"/>
      <c r="F48" s="34"/>
      <c r="G48" s="12">
        <v>23.19</v>
      </c>
      <c r="H48" s="26" t="s">
        <v>6</v>
      </c>
      <c r="I48" s="5"/>
      <c r="J48" s="5"/>
    </row>
    <row r="49" spans="1:10" ht="15.75">
      <c r="A49" s="39"/>
      <c r="B49" s="51"/>
      <c r="C49" s="14"/>
      <c r="D49" s="34"/>
      <c r="E49" s="34"/>
      <c r="F49" s="34"/>
      <c r="G49" s="12"/>
      <c r="H49" s="26"/>
      <c r="I49" s="5"/>
      <c r="J49" s="5"/>
    </row>
    <row r="50" spans="1:10" ht="15.75">
      <c r="A50" s="39"/>
      <c r="B50" s="51"/>
      <c r="C50" s="14" t="s">
        <v>48</v>
      </c>
      <c r="D50" s="34"/>
      <c r="E50" s="34"/>
      <c r="F50" s="34"/>
      <c r="G50" s="12"/>
      <c r="H50" s="5"/>
      <c r="I50" s="5"/>
      <c r="J50" s="5"/>
    </row>
    <row r="51" spans="1:10" ht="15.75">
      <c r="A51" s="39"/>
      <c r="B51" s="51" t="s">
        <v>376</v>
      </c>
      <c r="C51" s="14" t="s">
        <v>5</v>
      </c>
      <c r="D51" s="34"/>
      <c r="E51" s="34"/>
      <c r="F51" s="34"/>
      <c r="G51" s="12">
        <v>65.87</v>
      </c>
      <c r="H51" s="26" t="s">
        <v>6</v>
      </c>
      <c r="I51" s="5"/>
      <c r="J51" s="5"/>
    </row>
    <row r="52" spans="1:10" ht="15.75">
      <c r="A52" s="39"/>
      <c r="B52" s="51" t="s">
        <v>377</v>
      </c>
      <c r="C52" s="14" t="s">
        <v>351</v>
      </c>
      <c r="D52" s="34"/>
      <c r="E52" s="34"/>
      <c r="F52" s="34"/>
      <c r="G52" s="12">
        <v>23.19</v>
      </c>
      <c r="H52" s="26" t="s">
        <v>6</v>
      </c>
      <c r="I52" s="5"/>
      <c r="J52" s="5"/>
    </row>
    <row r="53" spans="1:10" ht="15.75">
      <c r="A53" s="39"/>
      <c r="B53" s="51" t="s">
        <v>378</v>
      </c>
      <c r="C53" s="14" t="s">
        <v>351</v>
      </c>
      <c r="D53" s="34"/>
      <c r="E53" s="34"/>
      <c r="F53" s="34"/>
      <c r="G53" s="12">
        <v>23.19</v>
      </c>
      <c r="H53" s="26" t="s">
        <v>6</v>
      </c>
      <c r="I53" s="5"/>
      <c r="J53" s="5"/>
    </row>
    <row r="54" spans="1:10" ht="15.75">
      <c r="A54" s="39"/>
      <c r="B54" s="51"/>
      <c r="C54" s="14"/>
      <c r="D54" s="34"/>
      <c r="E54" s="34"/>
      <c r="F54" s="34"/>
      <c r="G54" s="12"/>
      <c r="H54" s="26"/>
      <c r="I54" s="5"/>
      <c r="J54" s="5"/>
    </row>
    <row r="55" spans="1:10" ht="15.75">
      <c r="A55" s="39"/>
      <c r="B55" s="51"/>
      <c r="C55" s="14" t="s">
        <v>49</v>
      </c>
      <c r="D55" s="34"/>
      <c r="E55" s="34"/>
      <c r="F55" s="34"/>
      <c r="G55" s="12"/>
      <c r="H55" s="5"/>
      <c r="I55" s="5"/>
      <c r="J55" s="5"/>
    </row>
    <row r="56" spans="1:10" ht="15.75">
      <c r="A56" s="39"/>
      <c r="B56" s="51" t="s">
        <v>379</v>
      </c>
      <c r="C56" s="14" t="s">
        <v>5</v>
      </c>
      <c r="D56" s="34"/>
      <c r="E56" s="34"/>
      <c r="F56" s="34"/>
      <c r="G56" s="12">
        <v>65.87</v>
      </c>
      <c r="H56" s="26" t="s">
        <v>6</v>
      </c>
      <c r="I56" s="5"/>
      <c r="J56" s="5"/>
    </row>
    <row r="57" spans="1:10" ht="15.75">
      <c r="A57" s="39"/>
      <c r="B57" s="51" t="s">
        <v>380</v>
      </c>
      <c r="C57" s="14" t="s">
        <v>351</v>
      </c>
      <c r="D57" s="34"/>
      <c r="E57" s="34"/>
      <c r="F57" s="34"/>
      <c r="G57" s="12">
        <v>23.19</v>
      </c>
      <c r="H57" s="26" t="s">
        <v>6</v>
      </c>
      <c r="I57" s="5"/>
      <c r="J57" s="5"/>
    </row>
    <row r="58" spans="1:10" ht="15.75">
      <c r="A58" s="39"/>
      <c r="B58" s="51" t="s">
        <v>381</v>
      </c>
      <c r="C58" s="14" t="s">
        <v>351</v>
      </c>
      <c r="D58" s="34"/>
      <c r="E58" s="34"/>
      <c r="F58" s="34"/>
      <c r="G58" s="53">
        <v>23.19</v>
      </c>
      <c r="H58" s="26" t="s">
        <v>6</v>
      </c>
      <c r="I58" s="5"/>
      <c r="J58" s="5"/>
    </row>
    <row r="59" spans="1:10" ht="15.75">
      <c r="A59" s="39"/>
      <c r="B59" s="51"/>
      <c r="C59" s="14"/>
      <c r="D59" s="34"/>
      <c r="E59" s="34"/>
      <c r="F59" s="34"/>
      <c r="G59" s="53"/>
      <c r="H59" s="26"/>
      <c r="I59" s="5"/>
      <c r="J59" s="5"/>
    </row>
    <row r="60" spans="1:10" ht="15.75">
      <c r="A60" s="39"/>
      <c r="B60" s="51"/>
      <c r="C60" s="5" t="s">
        <v>518</v>
      </c>
      <c r="D60" s="85">
        <v>2</v>
      </c>
      <c r="E60" s="53">
        <v>2.3</v>
      </c>
      <c r="F60" s="53">
        <v>0.9</v>
      </c>
      <c r="G60" s="53">
        <f>F60*E60</f>
        <v>2.07</v>
      </c>
      <c r="H60" s="53" t="s">
        <v>21</v>
      </c>
      <c r="I60" s="5"/>
      <c r="J60" s="5"/>
    </row>
    <row r="61" spans="1:10" ht="15.75">
      <c r="A61" s="39"/>
      <c r="B61" s="51"/>
      <c r="C61" s="5"/>
      <c r="D61" s="85"/>
      <c r="E61" s="53"/>
      <c r="F61" s="53"/>
      <c r="G61" s="53"/>
      <c r="H61" s="53"/>
      <c r="I61" s="5"/>
      <c r="J61" s="5"/>
    </row>
    <row r="62" spans="1:10" ht="15.75">
      <c r="A62" s="39"/>
      <c r="B62" s="51"/>
      <c r="C62" s="5" t="s">
        <v>587</v>
      </c>
      <c r="D62" s="85"/>
      <c r="E62" s="53"/>
      <c r="F62" s="53"/>
      <c r="G62" s="53"/>
      <c r="H62" s="53" t="s">
        <v>26</v>
      </c>
      <c r="I62" s="5"/>
      <c r="J62" s="5"/>
    </row>
    <row r="63" spans="1:10" ht="15.75">
      <c r="A63" s="39" t="s">
        <v>13</v>
      </c>
      <c r="B63" s="51"/>
      <c r="C63" s="37" t="s">
        <v>228</v>
      </c>
      <c r="D63" s="100"/>
      <c r="E63" s="100"/>
      <c r="F63" s="100"/>
      <c r="G63" s="100"/>
      <c r="H63" s="51"/>
      <c r="I63" s="51"/>
      <c r="J63" s="5"/>
    </row>
    <row r="64" spans="1:10" ht="15.75">
      <c r="A64" s="39"/>
      <c r="B64" s="51"/>
      <c r="C64" s="6" t="s">
        <v>31</v>
      </c>
      <c r="D64" s="100">
        <v>2</v>
      </c>
      <c r="E64" s="53"/>
      <c r="F64" s="53"/>
      <c r="G64" s="53"/>
      <c r="H64" s="53"/>
      <c r="I64" s="53"/>
      <c r="J64" s="5"/>
    </row>
    <row r="65" spans="1:10" ht="15.75">
      <c r="A65" s="39"/>
      <c r="B65" s="51"/>
      <c r="C65" s="5" t="s">
        <v>515</v>
      </c>
      <c r="D65" s="100"/>
      <c r="E65" s="53" t="s">
        <v>383</v>
      </c>
      <c r="F65" s="53" t="s">
        <v>384</v>
      </c>
      <c r="G65" s="53">
        <f>F65*E65</f>
        <v>1.26</v>
      </c>
      <c r="H65" s="53" t="s">
        <v>41</v>
      </c>
      <c r="I65" s="53"/>
      <c r="J65" s="5"/>
    </row>
    <row r="66" spans="1:10" ht="15.75">
      <c r="A66" s="39"/>
      <c r="B66" s="51"/>
      <c r="C66" s="5" t="s">
        <v>507</v>
      </c>
      <c r="D66" s="100"/>
      <c r="E66" s="53">
        <v>0.9</v>
      </c>
      <c r="F66" s="53">
        <v>1.4</v>
      </c>
      <c r="G66" s="53">
        <f>F66*E66</f>
        <v>1.26</v>
      </c>
      <c r="H66" s="53" t="s">
        <v>41</v>
      </c>
      <c r="I66" s="53"/>
      <c r="J66" s="5"/>
    </row>
    <row r="67" spans="1:10" ht="15.75">
      <c r="A67" s="39"/>
      <c r="B67" s="51"/>
      <c r="C67" s="5" t="s">
        <v>516</v>
      </c>
      <c r="D67" s="100"/>
      <c r="E67" s="53" t="s">
        <v>383</v>
      </c>
      <c r="F67" s="53" t="s">
        <v>385</v>
      </c>
      <c r="G67" s="53">
        <f>F67*E67</f>
        <v>1.8900000000000001</v>
      </c>
      <c r="H67" s="53" t="s">
        <v>41</v>
      </c>
      <c r="I67" s="53"/>
      <c r="J67" s="5"/>
    </row>
    <row r="68" spans="1:10" ht="15.75">
      <c r="A68" s="39"/>
      <c r="B68" s="51"/>
      <c r="C68" s="14" t="s">
        <v>517</v>
      </c>
      <c r="D68" s="100" t="s">
        <v>382</v>
      </c>
      <c r="E68" s="53">
        <v>1.4</v>
      </c>
      <c r="F68" s="53" t="s">
        <v>385</v>
      </c>
      <c r="G68" s="53">
        <f>F68*E68</f>
        <v>2.94</v>
      </c>
      <c r="H68" s="53" t="s">
        <v>41</v>
      </c>
      <c r="I68" s="53"/>
      <c r="J68" s="5"/>
    </row>
    <row r="69" spans="1:10" ht="15.75">
      <c r="A69" s="39"/>
      <c r="B69" s="33"/>
      <c r="C69" s="5" t="s">
        <v>548</v>
      </c>
      <c r="D69" s="100">
        <v>9</v>
      </c>
      <c r="E69" s="53">
        <v>1.1</v>
      </c>
      <c r="F69" s="53">
        <v>2.15</v>
      </c>
      <c r="G69" s="53">
        <f>F69*E69</f>
        <v>2.365</v>
      </c>
      <c r="H69" s="53" t="s">
        <v>41</v>
      </c>
      <c r="I69" s="53"/>
      <c r="J69" s="5"/>
    </row>
    <row r="70" spans="1:10" ht="15.75">
      <c r="A70" s="39"/>
      <c r="B70" s="33"/>
      <c r="C70" s="5"/>
      <c r="D70" s="100"/>
      <c r="E70" s="53"/>
      <c r="F70" s="53"/>
      <c r="G70" s="53"/>
      <c r="H70" s="53"/>
      <c r="I70" s="53"/>
      <c r="J70" s="5"/>
    </row>
    <row r="71" spans="1:10" ht="15.75">
      <c r="A71" s="39"/>
      <c r="B71" s="33"/>
      <c r="C71" s="6" t="s">
        <v>50</v>
      </c>
      <c r="D71" s="100">
        <v>1</v>
      </c>
      <c r="E71" s="53"/>
      <c r="F71" s="53"/>
      <c r="G71" s="53"/>
      <c r="H71" s="53"/>
      <c r="I71" s="53"/>
      <c r="J71" s="5"/>
    </row>
    <row r="72" spans="1:10" ht="15.75">
      <c r="A72" s="39"/>
      <c r="B72" s="51"/>
      <c r="C72" s="5" t="s">
        <v>515</v>
      </c>
      <c r="D72" s="100"/>
      <c r="E72" s="53">
        <v>2.1</v>
      </c>
      <c r="F72" s="53">
        <v>1</v>
      </c>
      <c r="G72" s="53">
        <f>F72*E72</f>
        <v>2.1</v>
      </c>
      <c r="H72" s="53" t="s">
        <v>41</v>
      </c>
      <c r="I72" s="53"/>
      <c r="J72" s="5"/>
    </row>
    <row r="73" spans="1:10" ht="15.75">
      <c r="A73" s="39"/>
      <c r="B73" s="51"/>
      <c r="C73" s="5" t="s">
        <v>516</v>
      </c>
      <c r="D73" s="100"/>
      <c r="E73" s="53">
        <v>1</v>
      </c>
      <c r="F73" s="53">
        <v>2.1</v>
      </c>
      <c r="G73" s="53">
        <f>F73*E73</f>
        <v>2.1</v>
      </c>
      <c r="H73" s="53" t="s">
        <v>41</v>
      </c>
      <c r="I73" s="53"/>
      <c r="J73" s="5"/>
    </row>
    <row r="74" spans="1:10" ht="15.75">
      <c r="A74" s="39"/>
      <c r="B74" s="51"/>
      <c r="C74" s="14" t="s">
        <v>517</v>
      </c>
      <c r="D74" s="100">
        <v>2</v>
      </c>
      <c r="E74" s="53">
        <v>2</v>
      </c>
      <c r="F74" s="53">
        <v>2.1</v>
      </c>
      <c r="G74" s="53">
        <f>F74*E74</f>
        <v>4.2</v>
      </c>
      <c r="H74" s="53" t="s">
        <v>41</v>
      </c>
      <c r="I74" s="53"/>
      <c r="J74" s="5"/>
    </row>
    <row r="75" spans="1:10" ht="15.75">
      <c r="A75" s="39"/>
      <c r="B75" s="51"/>
      <c r="C75" s="5" t="s">
        <v>548</v>
      </c>
      <c r="D75" s="100">
        <v>9</v>
      </c>
      <c r="E75" s="53">
        <v>1.1</v>
      </c>
      <c r="F75" s="53">
        <v>2.15</v>
      </c>
      <c r="G75" s="53">
        <f>F75*E75</f>
        <v>2.365</v>
      </c>
      <c r="H75" s="53" t="s">
        <v>41</v>
      </c>
      <c r="I75" s="53"/>
      <c r="J75" s="5"/>
    </row>
    <row r="76" spans="1:10" ht="15.75">
      <c r="A76" s="39"/>
      <c r="B76" s="51"/>
      <c r="C76" s="5"/>
      <c r="D76" s="34"/>
      <c r="E76" s="34"/>
      <c r="F76" s="34"/>
      <c r="G76" s="12"/>
      <c r="H76" s="5"/>
      <c r="I76" s="5"/>
      <c r="J76" s="5"/>
    </row>
    <row r="77" spans="1:10" ht="15.75">
      <c r="A77" s="39" t="s">
        <v>51</v>
      </c>
      <c r="B77" s="51"/>
      <c r="C77" s="37" t="s">
        <v>52</v>
      </c>
      <c r="D77" s="34"/>
      <c r="E77" s="34"/>
      <c r="F77" s="34"/>
      <c r="G77" s="12"/>
      <c r="H77" s="5"/>
      <c r="I77" s="5"/>
      <c r="J77" s="5"/>
    </row>
    <row r="78" spans="1:10" ht="15.75">
      <c r="A78" s="39"/>
      <c r="B78" s="33"/>
      <c r="C78" s="10" t="s">
        <v>9</v>
      </c>
      <c r="D78" s="12"/>
      <c r="E78" s="11"/>
      <c r="F78" s="12"/>
      <c r="G78" s="12"/>
      <c r="H78" s="13"/>
      <c r="I78" s="5"/>
      <c r="J78" s="5"/>
    </row>
    <row r="79" spans="1:10" ht="15.75">
      <c r="A79" s="39"/>
      <c r="B79" s="51" t="s">
        <v>352</v>
      </c>
      <c r="C79" s="14" t="s">
        <v>349</v>
      </c>
      <c r="D79" s="99"/>
      <c r="E79" s="12"/>
      <c r="F79" s="12"/>
      <c r="G79" s="12">
        <v>30.33</v>
      </c>
      <c r="H79" s="12" t="s">
        <v>40</v>
      </c>
      <c r="I79" s="5"/>
      <c r="J79" s="5"/>
    </row>
    <row r="80" spans="1:10" ht="15.75">
      <c r="A80" s="39"/>
      <c r="B80" s="51" t="s">
        <v>353</v>
      </c>
      <c r="C80" s="14" t="s">
        <v>5</v>
      </c>
      <c r="D80" s="99"/>
      <c r="E80" s="12"/>
      <c r="F80" s="12"/>
      <c r="G80" s="12">
        <v>48.56</v>
      </c>
      <c r="H80" s="12" t="s">
        <v>40</v>
      </c>
      <c r="I80" s="5"/>
      <c r="J80" s="5"/>
    </row>
    <row r="81" spans="1:10" ht="15.75">
      <c r="A81" s="39"/>
      <c r="B81" s="51" t="s">
        <v>354</v>
      </c>
      <c r="C81" s="14" t="s">
        <v>401</v>
      </c>
      <c r="D81" s="99"/>
      <c r="E81" s="12"/>
      <c r="F81" s="12"/>
      <c r="G81" s="12">
        <v>50.02</v>
      </c>
      <c r="H81" s="12" t="s">
        <v>40</v>
      </c>
      <c r="I81" s="5"/>
      <c r="J81" s="5"/>
    </row>
    <row r="82" spans="1:10" ht="15.75">
      <c r="A82" s="39"/>
      <c r="B82" s="51" t="s">
        <v>356</v>
      </c>
      <c r="C82" s="14" t="s">
        <v>351</v>
      </c>
      <c r="D82" s="34"/>
      <c r="E82" s="34"/>
      <c r="F82" s="34"/>
      <c r="G82" s="12">
        <v>22.59</v>
      </c>
      <c r="H82" s="12" t="s">
        <v>40</v>
      </c>
      <c r="I82" s="5"/>
      <c r="J82" s="5"/>
    </row>
    <row r="83" spans="1:10" ht="15.75">
      <c r="A83" s="39"/>
      <c r="B83" s="51" t="s">
        <v>390</v>
      </c>
      <c r="C83" s="14" t="s">
        <v>351</v>
      </c>
      <c r="D83" s="99"/>
      <c r="E83" s="12"/>
      <c r="F83" s="12"/>
      <c r="G83" s="12">
        <v>23.11</v>
      </c>
      <c r="H83" s="12" t="s">
        <v>40</v>
      </c>
      <c r="I83" s="5"/>
      <c r="J83" s="5"/>
    </row>
    <row r="84" spans="1:10" ht="15.75">
      <c r="A84" s="39"/>
      <c r="B84" s="51" t="s">
        <v>391</v>
      </c>
      <c r="C84" s="14" t="s">
        <v>38</v>
      </c>
      <c r="D84" s="99"/>
      <c r="E84" s="12"/>
      <c r="F84" s="12"/>
      <c r="G84" s="12">
        <v>7.8</v>
      </c>
      <c r="H84" s="12" t="s">
        <v>15</v>
      </c>
      <c r="I84" s="5"/>
      <c r="J84" s="5"/>
    </row>
    <row r="85" spans="1:10" ht="15.75">
      <c r="A85" s="39"/>
      <c r="B85" s="51" t="s">
        <v>392</v>
      </c>
      <c r="C85" s="14" t="s">
        <v>393</v>
      </c>
      <c r="D85" s="34"/>
      <c r="E85" s="34"/>
      <c r="F85" s="34"/>
      <c r="G85" s="12">
        <v>4.95</v>
      </c>
      <c r="H85" s="12" t="s">
        <v>15</v>
      </c>
      <c r="I85" s="5"/>
      <c r="J85" s="5"/>
    </row>
    <row r="86" spans="1:10" ht="15.75">
      <c r="A86" s="39"/>
      <c r="B86" s="51" t="s">
        <v>394</v>
      </c>
      <c r="C86" s="14" t="s">
        <v>395</v>
      </c>
      <c r="D86" s="34"/>
      <c r="E86" s="34"/>
      <c r="F86" s="34"/>
      <c r="G86" s="12">
        <v>1.54</v>
      </c>
      <c r="H86" s="12" t="s">
        <v>6</v>
      </c>
      <c r="I86" s="5"/>
      <c r="J86" s="5"/>
    </row>
    <row r="87" spans="1:10" ht="15.75">
      <c r="A87" s="39"/>
      <c r="B87" s="51" t="s">
        <v>396</v>
      </c>
      <c r="C87" s="14" t="s">
        <v>39</v>
      </c>
      <c r="D87" s="34"/>
      <c r="E87" s="34"/>
      <c r="F87" s="34"/>
      <c r="G87" s="12">
        <v>1.47</v>
      </c>
      <c r="H87" s="12" t="s">
        <v>6</v>
      </c>
      <c r="I87" s="5"/>
      <c r="J87" s="5"/>
    </row>
    <row r="88" spans="1:10" ht="15.75">
      <c r="A88" s="39"/>
      <c r="B88" s="51" t="s">
        <v>397</v>
      </c>
      <c r="C88" s="14" t="s">
        <v>395</v>
      </c>
      <c r="D88" s="34"/>
      <c r="E88" s="34"/>
      <c r="F88" s="34"/>
      <c r="G88" s="12">
        <v>1.6</v>
      </c>
      <c r="H88" s="12" t="s">
        <v>15</v>
      </c>
      <c r="I88" s="5"/>
      <c r="J88" s="5"/>
    </row>
    <row r="89" spans="1:10" ht="15.75">
      <c r="A89" s="39"/>
      <c r="B89" s="51" t="s">
        <v>398</v>
      </c>
      <c r="C89" s="14" t="s">
        <v>400</v>
      </c>
      <c r="D89" s="34"/>
      <c r="E89" s="34"/>
      <c r="F89" s="34"/>
      <c r="G89" s="12">
        <v>1.6</v>
      </c>
      <c r="H89" s="12" t="s">
        <v>15</v>
      </c>
      <c r="I89" s="5"/>
      <c r="J89" s="5"/>
    </row>
    <row r="90" spans="1:10" ht="15.75">
      <c r="A90" s="39"/>
      <c r="B90" s="51" t="s">
        <v>399</v>
      </c>
      <c r="C90" s="14" t="s">
        <v>221</v>
      </c>
      <c r="D90" s="34"/>
      <c r="E90" s="34"/>
      <c r="F90" s="34"/>
      <c r="G90" s="12">
        <v>1.57</v>
      </c>
      <c r="H90" s="12" t="s">
        <v>15</v>
      </c>
      <c r="I90" s="5"/>
      <c r="J90" s="5"/>
    </row>
    <row r="91" spans="1:10" ht="15.75">
      <c r="A91" s="39"/>
      <c r="B91" s="51"/>
      <c r="C91" s="14" t="s">
        <v>37</v>
      </c>
      <c r="D91" s="99"/>
      <c r="E91" s="12"/>
      <c r="F91" s="12"/>
      <c r="G91" s="12">
        <v>6.72</v>
      </c>
      <c r="H91" s="12" t="s">
        <v>40</v>
      </c>
      <c r="I91" s="12"/>
      <c r="J91" s="5"/>
    </row>
    <row r="92" spans="1:10" ht="15.75">
      <c r="A92" s="39"/>
      <c r="B92" s="33"/>
      <c r="C92" s="14" t="s">
        <v>386</v>
      </c>
      <c r="D92" s="34"/>
      <c r="E92" s="34"/>
      <c r="F92" s="34"/>
      <c r="G92" s="12">
        <v>13.6</v>
      </c>
      <c r="H92" s="12" t="s">
        <v>15</v>
      </c>
      <c r="I92" s="5"/>
      <c r="J92" s="5"/>
    </row>
    <row r="93" spans="1:10" ht="15.75">
      <c r="A93" s="39"/>
      <c r="B93" s="51"/>
      <c r="C93" s="14"/>
      <c r="D93" s="34"/>
      <c r="E93" s="34"/>
      <c r="F93" s="34"/>
      <c r="G93" s="12"/>
      <c r="H93" s="12"/>
      <c r="I93" s="5"/>
      <c r="J93" s="5"/>
    </row>
    <row r="94" spans="1:10" ht="15.75">
      <c r="A94" s="39"/>
      <c r="B94" s="51"/>
      <c r="C94" s="14" t="s">
        <v>42</v>
      </c>
      <c r="D94" s="34"/>
      <c r="E94" s="34"/>
      <c r="F94" s="34"/>
      <c r="G94" s="12"/>
      <c r="H94" s="5"/>
      <c r="I94" s="5"/>
      <c r="J94" s="5"/>
    </row>
    <row r="95" spans="1:10" ht="15.75">
      <c r="A95" s="39"/>
      <c r="B95" s="51" t="s">
        <v>358</v>
      </c>
      <c r="C95" s="14" t="s">
        <v>5</v>
      </c>
      <c r="D95" s="34"/>
      <c r="E95" s="34"/>
      <c r="F95" s="34"/>
      <c r="G95" s="12">
        <v>65.87</v>
      </c>
      <c r="H95" s="26" t="s">
        <v>6</v>
      </c>
      <c r="I95" s="5"/>
      <c r="J95" s="5"/>
    </row>
    <row r="96" spans="1:10" ht="15.75">
      <c r="A96" s="39"/>
      <c r="B96" s="51" t="s">
        <v>359</v>
      </c>
      <c r="C96" s="14" t="s">
        <v>351</v>
      </c>
      <c r="D96" s="34"/>
      <c r="E96" s="34"/>
      <c r="F96" s="34"/>
      <c r="G96" s="12">
        <v>23.19</v>
      </c>
      <c r="H96" s="26" t="s">
        <v>6</v>
      </c>
      <c r="I96" s="5"/>
      <c r="J96" s="5"/>
    </row>
    <row r="97" spans="1:10" ht="15.75">
      <c r="A97" s="39"/>
      <c r="B97" s="51" t="s">
        <v>360</v>
      </c>
      <c r="C97" s="14" t="s">
        <v>351</v>
      </c>
      <c r="D97" s="34"/>
      <c r="E97" s="34"/>
      <c r="F97" s="34"/>
      <c r="G97" s="12">
        <v>23.19</v>
      </c>
      <c r="H97" s="26" t="s">
        <v>6</v>
      </c>
      <c r="I97" s="5"/>
      <c r="J97" s="5"/>
    </row>
    <row r="98" spans="1:10" ht="15.75">
      <c r="A98" s="39"/>
      <c r="B98" s="51"/>
      <c r="C98" s="5"/>
      <c r="D98" s="34"/>
      <c r="E98" s="34"/>
      <c r="F98" s="34"/>
      <c r="G98" s="12"/>
      <c r="H98" s="5"/>
      <c r="I98" s="5"/>
      <c r="J98" s="5"/>
    </row>
    <row r="99" spans="1:10" ht="15.75">
      <c r="A99" s="39"/>
      <c r="B99" s="51"/>
      <c r="C99" s="14" t="s">
        <v>43</v>
      </c>
      <c r="D99" s="34"/>
      <c r="E99" s="34"/>
      <c r="F99" s="34"/>
      <c r="G99" s="12"/>
      <c r="H99" s="5"/>
      <c r="I99" s="5"/>
      <c r="J99" s="5"/>
    </row>
    <row r="100" spans="1:10" ht="15.75">
      <c r="A100" s="39"/>
      <c r="B100" s="51" t="s">
        <v>361</v>
      </c>
      <c r="C100" s="14" t="s">
        <v>5</v>
      </c>
      <c r="D100" s="34"/>
      <c r="E100" s="34"/>
      <c r="F100" s="34"/>
      <c r="G100" s="12">
        <v>65.87</v>
      </c>
      <c r="H100" s="26" t="s">
        <v>6</v>
      </c>
      <c r="I100" s="5"/>
      <c r="J100" s="5"/>
    </row>
    <row r="101" spans="1:10" ht="15.75">
      <c r="A101" s="39"/>
      <c r="B101" s="51" t="s">
        <v>362</v>
      </c>
      <c r="C101" s="14" t="s">
        <v>351</v>
      </c>
      <c r="D101" s="34"/>
      <c r="E101" s="34"/>
      <c r="F101" s="34"/>
      <c r="G101" s="12">
        <v>23.19</v>
      </c>
      <c r="H101" s="26" t="s">
        <v>6</v>
      </c>
      <c r="I101" s="5"/>
      <c r="J101" s="5"/>
    </row>
    <row r="102" spans="1:10" ht="15.75">
      <c r="A102" s="39"/>
      <c r="B102" s="51" t="s">
        <v>363</v>
      </c>
      <c r="C102" s="14" t="s">
        <v>351</v>
      </c>
      <c r="D102" s="34"/>
      <c r="E102" s="34"/>
      <c r="F102" s="34"/>
      <c r="G102" s="12">
        <v>23.19</v>
      </c>
      <c r="H102" s="26" t="s">
        <v>6</v>
      </c>
      <c r="I102" s="5"/>
      <c r="J102" s="5"/>
    </row>
    <row r="103" spans="1:10" ht="15.75">
      <c r="A103" s="39"/>
      <c r="B103" s="51"/>
      <c r="C103" s="14"/>
      <c r="D103" s="34"/>
      <c r="E103" s="34"/>
      <c r="F103" s="34"/>
      <c r="G103" s="12"/>
      <c r="H103" s="26"/>
      <c r="I103" s="5"/>
      <c r="J103" s="5"/>
    </row>
    <row r="104" spans="1:10" ht="15.75">
      <c r="A104" s="39"/>
      <c r="B104" s="51"/>
      <c r="C104" s="14" t="s">
        <v>44</v>
      </c>
      <c r="D104" s="34"/>
      <c r="E104" s="34"/>
      <c r="F104" s="34"/>
      <c r="G104" s="12"/>
      <c r="H104" s="5"/>
      <c r="I104" s="5"/>
      <c r="J104" s="5"/>
    </row>
    <row r="105" spans="1:10" ht="15.75">
      <c r="A105" s="39"/>
      <c r="B105" s="51" t="s">
        <v>364</v>
      </c>
      <c r="C105" s="14" t="s">
        <v>5</v>
      </c>
      <c r="D105" s="34"/>
      <c r="E105" s="34"/>
      <c r="F105" s="34"/>
      <c r="G105" s="12">
        <v>65.87</v>
      </c>
      <c r="H105" s="26" t="s">
        <v>6</v>
      </c>
      <c r="I105" s="5"/>
      <c r="J105" s="5"/>
    </row>
    <row r="106" spans="1:10" ht="15.75">
      <c r="A106" s="39"/>
      <c r="B106" s="51" t="s">
        <v>365</v>
      </c>
      <c r="C106" s="14" t="s">
        <v>351</v>
      </c>
      <c r="D106" s="34"/>
      <c r="E106" s="34"/>
      <c r="F106" s="34"/>
      <c r="G106" s="12">
        <v>23.19</v>
      </c>
      <c r="H106" s="26" t="s">
        <v>6</v>
      </c>
      <c r="I106" s="5"/>
      <c r="J106" s="5"/>
    </row>
    <row r="107" spans="1:10" ht="15.75">
      <c r="A107" s="39"/>
      <c r="B107" s="51" t="s">
        <v>366</v>
      </c>
      <c r="C107" s="14" t="s">
        <v>351</v>
      </c>
      <c r="D107" s="34"/>
      <c r="E107" s="34"/>
      <c r="F107" s="34"/>
      <c r="G107" s="12">
        <v>23.19</v>
      </c>
      <c r="H107" s="26" t="s">
        <v>6</v>
      </c>
      <c r="I107" s="5"/>
      <c r="J107" s="5"/>
    </row>
    <row r="108" spans="1:10" ht="15.75">
      <c r="A108" s="39"/>
      <c r="B108" s="51"/>
      <c r="C108" s="14"/>
      <c r="D108" s="34"/>
      <c r="E108" s="34"/>
      <c r="F108" s="34"/>
      <c r="G108" s="12"/>
      <c r="H108" s="26"/>
      <c r="I108" s="5"/>
      <c r="J108" s="5"/>
    </row>
    <row r="109" spans="1:10" ht="15.75">
      <c r="A109" s="39"/>
      <c r="B109" s="51"/>
      <c r="C109" s="14" t="s">
        <v>45</v>
      </c>
      <c r="D109" s="34"/>
      <c r="E109" s="34"/>
      <c r="F109" s="34"/>
      <c r="G109" s="12"/>
      <c r="H109" s="5"/>
      <c r="I109" s="5"/>
      <c r="J109" s="5"/>
    </row>
    <row r="110" spans="1:10" ht="15.75">
      <c r="A110" s="39"/>
      <c r="B110" s="51" t="s">
        <v>367</v>
      </c>
      <c r="C110" s="14" t="s">
        <v>5</v>
      </c>
      <c r="D110" s="34"/>
      <c r="E110" s="34"/>
      <c r="F110" s="34"/>
      <c r="G110" s="12">
        <v>65.87</v>
      </c>
      <c r="H110" s="26" t="s">
        <v>6</v>
      </c>
      <c r="I110" s="5"/>
      <c r="J110" s="5"/>
    </row>
    <row r="111" spans="1:10" ht="15.75">
      <c r="A111" s="39"/>
      <c r="B111" s="51" t="s">
        <v>368</v>
      </c>
      <c r="C111" s="14" t="s">
        <v>351</v>
      </c>
      <c r="D111" s="34"/>
      <c r="E111" s="34"/>
      <c r="F111" s="34"/>
      <c r="G111" s="12">
        <v>23.19</v>
      </c>
      <c r="H111" s="26" t="s">
        <v>6</v>
      </c>
      <c r="I111" s="5"/>
      <c r="J111" s="5"/>
    </row>
    <row r="112" spans="1:10" ht="15.75">
      <c r="A112" s="39"/>
      <c r="B112" s="51" t="s">
        <v>369</v>
      </c>
      <c r="C112" s="14" t="s">
        <v>351</v>
      </c>
      <c r="D112" s="34"/>
      <c r="E112" s="34"/>
      <c r="F112" s="34"/>
      <c r="G112" s="12">
        <v>23.19</v>
      </c>
      <c r="H112" s="26" t="s">
        <v>6</v>
      </c>
      <c r="I112" s="5"/>
      <c r="J112" s="5"/>
    </row>
    <row r="113" spans="1:10" ht="15.75">
      <c r="A113" s="39"/>
      <c r="B113" s="51"/>
      <c r="C113" s="14"/>
      <c r="D113" s="34"/>
      <c r="E113" s="34"/>
      <c r="F113" s="34"/>
      <c r="G113" s="12"/>
      <c r="H113" s="26"/>
      <c r="I113" s="5"/>
      <c r="J113" s="5"/>
    </row>
    <row r="114" spans="1:10" ht="15.75">
      <c r="A114" s="39"/>
      <c r="B114" s="51" t="s">
        <v>370</v>
      </c>
      <c r="C114" s="14" t="s">
        <v>46</v>
      </c>
      <c r="D114" s="34"/>
      <c r="E114" s="34"/>
      <c r="F114" s="34"/>
      <c r="G114" s="12"/>
      <c r="H114" s="5"/>
      <c r="I114" s="5"/>
      <c r="J114" s="5"/>
    </row>
    <row r="115" spans="1:10" ht="15.75">
      <c r="A115" s="39"/>
      <c r="B115" s="51" t="s">
        <v>371</v>
      </c>
      <c r="C115" s="14" t="s">
        <v>5</v>
      </c>
      <c r="D115" s="34"/>
      <c r="E115" s="34"/>
      <c r="F115" s="34"/>
      <c r="G115" s="12">
        <v>65.87</v>
      </c>
      <c r="H115" s="26" t="s">
        <v>6</v>
      </c>
      <c r="I115" s="5"/>
      <c r="J115" s="5"/>
    </row>
    <row r="116" spans="1:10" ht="15.75">
      <c r="A116" s="39"/>
      <c r="B116" s="51" t="s">
        <v>372</v>
      </c>
      <c r="C116" s="14" t="s">
        <v>351</v>
      </c>
      <c r="D116" s="34"/>
      <c r="E116" s="34"/>
      <c r="F116" s="34"/>
      <c r="G116" s="12">
        <v>23.19</v>
      </c>
      <c r="H116" s="26" t="s">
        <v>6</v>
      </c>
      <c r="I116" s="5"/>
      <c r="J116" s="5"/>
    </row>
    <row r="117" spans="1:10" ht="15.75">
      <c r="A117" s="39"/>
      <c r="B117" s="33"/>
      <c r="C117" s="14" t="s">
        <v>351</v>
      </c>
      <c r="D117" s="34"/>
      <c r="E117" s="34"/>
      <c r="F117" s="34"/>
      <c r="G117" s="12">
        <v>23.19</v>
      </c>
      <c r="H117" s="26" t="s">
        <v>6</v>
      </c>
      <c r="I117" s="5"/>
      <c r="J117" s="5"/>
    </row>
    <row r="118" spans="1:10" ht="15.75">
      <c r="A118" s="39"/>
      <c r="B118" s="51"/>
      <c r="C118" s="14"/>
      <c r="D118" s="34"/>
      <c r="E118" s="34"/>
      <c r="F118" s="34"/>
      <c r="G118" s="12"/>
      <c r="H118" s="26"/>
      <c r="I118" s="5"/>
      <c r="J118" s="5"/>
    </row>
    <row r="119" spans="1:10" ht="15.75">
      <c r="A119" s="39"/>
      <c r="B119" s="51"/>
      <c r="C119" s="14" t="s">
        <v>47</v>
      </c>
      <c r="D119" s="34"/>
      <c r="E119" s="34"/>
      <c r="F119" s="34"/>
      <c r="G119" s="12"/>
      <c r="H119" s="5"/>
      <c r="I119" s="5"/>
      <c r="J119" s="5"/>
    </row>
    <row r="120" spans="1:10" ht="15.75">
      <c r="A120" s="39"/>
      <c r="B120" s="51" t="s">
        <v>373</v>
      </c>
      <c r="C120" s="14" t="s">
        <v>5</v>
      </c>
      <c r="D120" s="34"/>
      <c r="E120" s="34"/>
      <c r="F120" s="34"/>
      <c r="G120" s="12">
        <v>65.87</v>
      </c>
      <c r="H120" s="26" t="s">
        <v>6</v>
      </c>
      <c r="I120" s="5"/>
      <c r="J120" s="5"/>
    </row>
    <row r="121" spans="1:10" ht="15.75">
      <c r="A121" s="39"/>
      <c r="B121" s="51" t="s">
        <v>374</v>
      </c>
      <c r="C121" s="14" t="s">
        <v>351</v>
      </c>
      <c r="D121" s="34"/>
      <c r="E121" s="34"/>
      <c r="F121" s="34"/>
      <c r="G121" s="12">
        <v>23.19</v>
      </c>
      <c r="H121" s="26" t="s">
        <v>6</v>
      </c>
      <c r="I121" s="5"/>
      <c r="J121" s="5"/>
    </row>
    <row r="122" spans="1:10" ht="15.75">
      <c r="A122" s="39"/>
      <c r="B122" s="51" t="s">
        <v>375</v>
      </c>
      <c r="C122" s="14" t="s">
        <v>351</v>
      </c>
      <c r="D122" s="34"/>
      <c r="E122" s="34"/>
      <c r="F122" s="34"/>
      <c r="G122" s="12">
        <v>23.19</v>
      </c>
      <c r="H122" s="26" t="s">
        <v>6</v>
      </c>
      <c r="I122" s="5"/>
      <c r="J122" s="5"/>
    </row>
    <row r="123" spans="1:10" ht="15.75">
      <c r="A123" s="39"/>
      <c r="B123" s="51"/>
      <c r="C123" s="14"/>
      <c r="D123" s="34"/>
      <c r="E123" s="34"/>
      <c r="F123" s="34"/>
      <c r="G123" s="12"/>
      <c r="H123" s="26"/>
      <c r="I123" s="5"/>
      <c r="J123" s="5"/>
    </row>
    <row r="124" spans="1:10" ht="15.75">
      <c r="A124" s="39"/>
      <c r="B124" s="51"/>
      <c r="C124" s="14" t="s">
        <v>48</v>
      </c>
      <c r="D124" s="34"/>
      <c r="E124" s="34"/>
      <c r="F124" s="34"/>
      <c r="G124" s="12"/>
      <c r="H124" s="5"/>
      <c r="I124" s="5"/>
      <c r="J124" s="5"/>
    </row>
    <row r="125" spans="1:10" ht="15.75">
      <c r="A125" s="39"/>
      <c r="B125" s="51" t="s">
        <v>376</v>
      </c>
      <c r="C125" s="14" t="s">
        <v>5</v>
      </c>
      <c r="D125" s="34"/>
      <c r="E125" s="34"/>
      <c r="F125" s="34"/>
      <c r="G125" s="12">
        <v>65.87</v>
      </c>
      <c r="H125" s="26" t="s">
        <v>6</v>
      </c>
      <c r="I125" s="5"/>
      <c r="J125" s="5"/>
    </row>
    <row r="126" spans="1:10" ht="15.75">
      <c r="A126" s="39"/>
      <c r="B126" s="51" t="s">
        <v>377</v>
      </c>
      <c r="C126" s="14" t="s">
        <v>351</v>
      </c>
      <c r="D126" s="34"/>
      <c r="E126" s="34"/>
      <c r="F126" s="34"/>
      <c r="G126" s="12">
        <v>23.19</v>
      </c>
      <c r="H126" s="26" t="s">
        <v>6</v>
      </c>
      <c r="I126" s="5"/>
      <c r="J126" s="5"/>
    </row>
    <row r="127" spans="1:10" ht="15.75">
      <c r="A127" s="39"/>
      <c r="B127" s="51" t="s">
        <v>378</v>
      </c>
      <c r="C127" s="14" t="s">
        <v>351</v>
      </c>
      <c r="D127" s="34"/>
      <c r="E127" s="34"/>
      <c r="F127" s="34"/>
      <c r="G127" s="12">
        <v>23.19</v>
      </c>
      <c r="H127" s="26" t="s">
        <v>6</v>
      </c>
      <c r="I127" s="5"/>
      <c r="J127" s="5"/>
    </row>
    <row r="128" spans="1:10" ht="15.75">
      <c r="A128" s="39"/>
      <c r="B128" s="51"/>
      <c r="C128" s="14"/>
      <c r="D128" s="34"/>
      <c r="E128" s="34"/>
      <c r="F128" s="34"/>
      <c r="G128" s="12"/>
      <c r="H128" s="26"/>
      <c r="I128" s="5"/>
      <c r="J128" s="5"/>
    </row>
    <row r="129" spans="1:10" ht="15.75">
      <c r="A129" s="39"/>
      <c r="B129" s="51"/>
      <c r="C129" s="14" t="s">
        <v>49</v>
      </c>
      <c r="D129" s="34"/>
      <c r="E129" s="34"/>
      <c r="F129" s="34"/>
      <c r="G129" s="12"/>
      <c r="H129" s="5"/>
      <c r="I129" s="5"/>
      <c r="J129" s="5"/>
    </row>
    <row r="130" spans="1:10" ht="15.75">
      <c r="A130" s="39"/>
      <c r="B130" s="51" t="s">
        <v>379</v>
      </c>
      <c r="C130" s="14" t="s">
        <v>5</v>
      </c>
      <c r="D130" s="34"/>
      <c r="E130" s="34"/>
      <c r="F130" s="34"/>
      <c r="G130" s="12">
        <v>65.87</v>
      </c>
      <c r="H130" s="26" t="s">
        <v>6</v>
      </c>
      <c r="I130" s="5"/>
      <c r="J130" s="5"/>
    </row>
    <row r="131" spans="1:10" ht="15.75">
      <c r="A131" s="39"/>
      <c r="B131" s="51" t="s">
        <v>380</v>
      </c>
      <c r="C131" s="14" t="s">
        <v>351</v>
      </c>
      <c r="D131" s="34"/>
      <c r="E131" s="34"/>
      <c r="F131" s="34"/>
      <c r="G131" s="12">
        <v>23.19</v>
      </c>
      <c r="H131" s="26" t="s">
        <v>6</v>
      </c>
      <c r="I131" s="5"/>
      <c r="J131" s="5"/>
    </row>
    <row r="132" spans="1:10" ht="15.75">
      <c r="A132" s="39"/>
      <c r="B132" s="51" t="s">
        <v>381</v>
      </c>
      <c r="C132" s="14" t="s">
        <v>351</v>
      </c>
      <c r="D132" s="34"/>
      <c r="E132" s="34"/>
      <c r="F132" s="34"/>
      <c r="G132" s="53">
        <v>23.19</v>
      </c>
      <c r="H132" s="26" t="s">
        <v>6</v>
      </c>
      <c r="I132" s="5"/>
      <c r="J132" s="5"/>
    </row>
    <row r="133" spans="1:10" ht="15.75">
      <c r="A133" s="39"/>
      <c r="B133" s="51"/>
      <c r="C133" s="14"/>
      <c r="D133" s="34"/>
      <c r="E133" s="34"/>
      <c r="F133" s="34"/>
      <c r="G133" s="53"/>
      <c r="H133" s="26"/>
      <c r="I133" s="5"/>
      <c r="J133" s="5"/>
    </row>
    <row r="134" spans="1:10" ht="15.75">
      <c r="A134" s="39"/>
      <c r="B134" s="51"/>
      <c r="C134" s="14" t="s">
        <v>587</v>
      </c>
      <c r="D134" s="34"/>
      <c r="E134" s="34"/>
      <c r="F134" s="34"/>
      <c r="G134" s="53"/>
      <c r="H134" s="26" t="s">
        <v>26</v>
      </c>
      <c r="I134" s="5"/>
      <c r="J134" s="5"/>
    </row>
    <row r="135" spans="1:10" ht="15.75">
      <c r="A135" s="39" t="s">
        <v>53</v>
      </c>
      <c r="B135" s="51"/>
      <c r="C135" s="37" t="s">
        <v>228</v>
      </c>
      <c r="D135" s="100"/>
      <c r="E135" s="100"/>
      <c r="F135" s="100"/>
      <c r="G135" s="100"/>
      <c r="H135" s="51"/>
      <c r="I135" s="5"/>
      <c r="J135" s="5"/>
    </row>
    <row r="136" spans="1:10" ht="15.75">
      <c r="A136" s="39"/>
      <c r="C136" s="6" t="s">
        <v>31</v>
      </c>
      <c r="D136" s="53" t="s">
        <v>382</v>
      </c>
      <c r="E136" s="53"/>
      <c r="F136" s="53"/>
      <c r="G136" s="53"/>
      <c r="H136" s="53" t="s">
        <v>41</v>
      </c>
      <c r="I136" s="5"/>
      <c r="J136" s="5"/>
    </row>
    <row r="137" spans="1:10" ht="15.75">
      <c r="A137" s="39"/>
      <c r="B137" s="51"/>
      <c r="C137" s="5" t="s">
        <v>515</v>
      </c>
      <c r="D137" s="53"/>
      <c r="E137" s="53" t="s">
        <v>383</v>
      </c>
      <c r="F137" s="53" t="s">
        <v>384</v>
      </c>
      <c r="G137" s="53">
        <f>F137*E137</f>
        <v>1.26</v>
      </c>
      <c r="H137" s="53" t="s">
        <v>41</v>
      </c>
      <c r="I137" s="5"/>
      <c r="J137" s="5"/>
    </row>
    <row r="138" spans="1:10" ht="15.75">
      <c r="A138" s="39"/>
      <c r="B138" s="51"/>
      <c r="C138" s="5" t="s">
        <v>507</v>
      </c>
      <c r="D138" s="53"/>
      <c r="E138" s="53">
        <v>0.9</v>
      </c>
      <c r="F138" s="53">
        <v>1.4</v>
      </c>
      <c r="G138" s="53">
        <f>F138*E138</f>
        <v>1.26</v>
      </c>
      <c r="H138" s="53" t="s">
        <v>6</v>
      </c>
      <c r="I138" s="5"/>
      <c r="J138" s="5"/>
    </row>
    <row r="139" spans="1:12" ht="15.75">
      <c r="A139" s="39"/>
      <c r="B139" s="51"/>
      <c r="C139" s="5" t="s">
        <v>505</v>
      </c>
      <c r="D139" s="53"/>
      <c r="E139" s="53" t="s">
        <v>383</v>
      </c>
      <c r="F139" s="53" t="s">
        <v>385</v>
      </c>
      <c r="G139" s="53">
        <f>F139*E139</f>
        <v>1.8900000000000001</v>
      </c>
      <c r="H139" s="53" t="s">
        <v>6</v>
      </c>
      <c r="I139" s="5"/>
      <c r="J139" s="5"/>
      <c r="L139" s="14"/>
    </row>
    <row r="140" spans="1:12" ht="15.75">
      <c r="A140" s="39"/>
      <c r="B140" s="51"/>
      <c r="C140" s="5" t="s">
        <v>504</v>
      </c>
      <c r="D140" s="85">
        <v>2</v>
      </c>
      <c r="E140" s="53">
        <v>1.4</v>
      </c>
      <c r="F140" s="53" t="s">
        <v>385</v>
      </c>
      <c r="G140" s="53">
        <f>F140*E140</f>
        <v>2.94</v>
      </c>
      <c r="H140" s="53" t="s">
        <v>6</v>
      </c>
      <c r="I140" s="5"/>
      <c r="J140" s="5"/>
      <c r="L140" s="14"/>
    </row>
    <row r="141" spans="1:10" ht="15.75">
      <c r="A141" s="39"/>
      <c r="B141" s="33"/>
      <c r="C141" s="5" t="s">
        <v>138</v>
      </c>
      <c r="D141" s="100">
        <v>9</v>
      </c>
      <c r="E141" s="53">
        <v>1.1</v>
      </c>
      <c r="F141" s="53">
        <v>2.15</v>
      </c>
      <c r="G141" s="53">
        <f>F141*E141</f>
        <v>2.365</v>
      </c>
      <c r="H141" s="53" t="s">
        <v>6</v>
      </c>
      <c r="I141" s="5"/>
      <c r="J141" s="5"/>
    </row>
    <row r="142" spans="1:10" ht="15.75">
      <c r="A142" s="39"/>
      <c r="B142" s="33"/>
      <c r="C142" s="5"/>
      <c r="D142" s="100"/>
      <c r="E142" s="53"/>
      <c r="F142" s="53"/>
      <c r="G142" s="53"/>
      <c r="H142" s="53"/>
      <c r="I142" s="5"/>
      <c r="J142" s="5"/>
    </row>
    <row r="143" spans="1:10" ht="15.75">
      <c r="A143" s="39"/>
      <c r="C143" s="6" t="s">
        <v>50</v>
      </c>
      <c r="D143" s="100">
        <v>1</v>
      </c>
      <c r="E143" s="53"/>
      <c r="F143" s="53"/>
      <c r="G143" s="53"/>
      <c r="H143" s="53"/>
      <c r="I143" s="5"/>
      <c r="J143" s="5"/>
    </row>
    <row r="144" spans="1:10" ht="15.75">
      <c r="A144" s="39"/>
      <c r="B144" s="51"/>
      <c r="C144" s="5" t="s">
        <v>515</v>
      </c>
      <c r="D144" s="100"/>
      <c r="E144" s="53">
        <v>2.1</v>
      </c>
      <c r="F144" s="53">
        <v>1</v>
      </c>
      <c r="G144" s="53">
        <f>F144*E144</f>
        <v>2.1</v>
      </c>
      <c r="H144" s="53" t="s">
        <v>41</v>
      </c>
      <c r="I144" s="5"/>
      <c r="J144" s="5"/>
    </row>
    <row r="145" spans="1:10" ht="15.75">
      <c r="A145" s="39"/>
      <c r="B145" s="51"/>
      <c r="C145" s="5" t="s">
        <v>507</v>
      </c>
      <c r="D145" s="100"/>
      <c r="E145" s="53">
        <v>2.1</v>
      </c>
      <c r="F145" s="53">
        <v>1</v>
      </c>
      <c r="G145" s="53">
        <f>F145*E145</f>
        <v>2.1</v>
      </c>
      <c r="H145" s="53" t="s">
        <v>6</v>
      </c>
      <c r="I145" s="5"/>
      <c r="J145" s="5"/>
    </row>
    <row r="146" spans="1:10" ht="15.75">
      <c r="A146" s="39"/>
      <c r="B146" s="51"/>
      <c r="C146" s="5" t="s">
        <v>505</v>
      </c>
      <c r="D146" s="100"/>
      <c r="E146" s="53">
        <v>1</v>
      </c>
      <c r="F146" s="53">
        <v>2.1</v>
      </c>
      <c r="G146" s="53">
        <f>F146*E146</f>
        <v>2.1</v>
      </c>
      <c r="H146" s="53" t="s">
        <v>6</v>
      </c>
      <c r="I146" s="5"/>
      <c r="J146" s="5"/>
    </row>
    <row r="147" spans="1:10" ht="15.75">
      <c r="A147" s="39"/>
      <c r="B147" s="51"/>
      <c r="C147" s="5" t="s">
        <v>504</v>
      </c>
      <c r="D147" s="100" t="s">
        <v>382</v>
      </c>
      <c r="E147" s="53">
        <v>2</v>
      </c>
      <c r="F147" s="53">
        <v>2.1</v>
      </c>
      <c r="G147" s="53">
        <f>F147*E147</f>
        <v>4.2</v>
      </c>
      <c r="H147" s="53" t="s">
        <v>6</v>
      </c>
      <c r="I147" s="5"/>
      <c r="J147" s="5"/>
    </row>
    <row r="148" spans="1:10" ht="15.75">
      <c r="A148" s="39"/>
      <c r="B148" s="51"/>
      <c r="C148" s="5" t="s">
        <v>138</v>
      </c>
      <c r="D148" s="100" t="s">
        <v>546</v>
      </c>
      <c r="E148" s="53">
        <v>1.1</v>
      </c>
      <c r="F148" s="53">
        <v>2.15</v>
      </c>
      <c r="G148" s="53">
        <f>F148*E148</f>
        <v>2.365</v>
      </c>
      <c r="H148" s="53" t="s">
        <v>6</v>
      </c>
      <c r="I148" s="5"/>
      <c r="J148" s="5"/>
    </row>
    <row r="149" spans="1:10" ht="15.75">
      <c r="A149" s="39"/>
      <c r="B149" s="51"/>
      <c r="C149" s="5"/>
      <c r="D149" s="85"/>
      <c r="E149" s="53"/>
      <c r="F149" s="53"/>
      <c r="G149" s="53"/>
      <c r="H149" s="53"/>
      <c r="I149" s="5"/>
      <c r="J149" s="5"/>
    </row>
    <row r="150" spans="1:10" ht="15.75">
      <c r="A150" s="39"/>
      <c r="B150" s="51"/>
      <c r="C150" s="5" t="s">
        <v>518</v>
      </c>
      <c r="D150" s="85">
        <v>2</v>
      </c>
      <c r="E150" s="53">
        <v>2.3</v>
      </c>
      <c r="F150" s="53">
        <v>0.9</v>
      </c>
      <c r="G150" s="53">
        <f>F150*E150</f>
        <v>2.07</v>
      </c>
      <c r="H150" s="53" t="s">
        <v>21</v>
      </c>
      <c r="I150" s="5"/>
      <c r="J150" s="5"/>
    </row>
    <row r="151" spans="1:10" ht="15.75">
      <c r="A151" s="39"/>
      <c r="B151" s="51"/>
      <c r="C151" s="5"/>
      <c r="D151" s="53"/>
      <c r="E151" s="53"/>
      <c r="F151" s="53"/>
      <c r="G151" s="53"/>
      <c r="H151" s="53"/>
      <c r="I151" s="5"/>
      <c r="J151" s="5"/>
    </row>
    <row r="152" spans="1:10" ht="15.75">
      <c r="A152" s="39" t="s">
        <v>520</v>
      </c>
      <c r="B152" s="51"/>
      <c r="C152" s="37" t="s">
        <v>421</v>
      </c>
      <c r="D152" s="34"/>
      <c r="E152" s="34"/>
      <c r="F152" s="53"/>
      <c r="G152" s="53"/>
      <c r="H152" s="53"/>
      <c r="I152" s="5"/>
      <c r="J152" s="5"/>
    </row>
    <row r="153" spans="1:10" ht="15.75">
      <c r="A153" s="39"/>
      <c r="B153" s="51"/>
      <c r="C153" s="14" t="s">
        <v>11</v>
      </c>
      <c r="D153" s="26"/>
      <c r="E153" s="26"/>
      <c r="F153" s="26"/>
      <c r="G153" s="12"/>
      <c r="H153" s="14"/>
      <c r="I153" s="5"/>
      <c r="J153" s="5"/>
    </row>
    <row r="154" spans="1:10" ht="15.75">
      <c r="A154" s="39"/>
      <c r="B154" s="51" t="s">
        <v>402</v>
      </c>
      <c r="C154" s="14" t="s">
        <v>5</v>
      </c>
      <c r="D154" s="26"/>
      <c r="E154" s="26"/>
      <c r="F154" s="26"/>
      <c r="G154" s="12">
        <v>130.68</v>
      </c>
      <c r="H154" s="53" t="s">
        <v>40</v>
      </c>
      <c r="I154" s="5"/>
      <c r="J154" s="5"/>
    </row>
    <row r="155" spans="1:10" ht="15.75">
      <c r="A155" s="39"/>
      <c r="B155" s="51" t="s">
        <v>403</v>
      </c>
      <c r="C155" s="14" t="s">
        <v>152</v>
      </c>
      <c r="D155" s="26"/>
      <c r="E155" s="26"/>
      <c r="F155" s="26"/>
      <c r="G155" s="12">
        <v>3.44</v>
      </c>
      <c r="H155" s="53" t="s">
        <v>40</v>
      </c>
      <c r="I155" s="5"/>
      <c r="J155" s="5"/>
    </row>
    <row r="156" spans="1:10" ht="15.75">
      <c r="A156" s="39"/>
      <c r="B156" s="51"/>
      <c r="C156" s="14"/>
      <c r="D156" s="26"/>
      <c r="E156" s="26"/>
      <c r="F156" s="26"/>
      <c r="G156" s="12"/>
      <c r="H156" s="53"/>
      <c r="I156" s="5"/>
      <c r="J156" s="5"/>
    </row>
    <row r="157" spans="1:10" ht="15.75">
      <c r="A157" s="39"/>
      <c r="B157" s="33"/>
      <c r="C157" s="14" t="s">
        <v>10</v>
      </c>
      <c r="D157" s="26"/>
      <c r="E157" s="26"/>
      <c r="F157" s="26"/>
      <c r="G157" s="12"/>
      <c r="H157" s="53"/>
      <c r="I157" s="5"/>
      <c r="J157" s="5"/>
    </row>
    <row r="158" spans="1:10" ht="15.75">
      <c r="A158" s="39"/>
      <c r="B158" s="51" t="s">
        <v>350</v>
      </c>
      <c r="C158" s="14" t="s">
        <v>5</v>
      </c>
      <c r="D158" s="26"/>
      <c r="E158" s="26"/>
      <c r="F158" s="26"/>
      <c r="G158" s="12">
        <v>130.68</v>
      </c>
      <c r="H158" s="53" t="s">
        <v>6</v>
      </c>
      <c r="I158" s="5"/>
      <c r="J158" s="5"/>
    </row>
    <row r="159" spans="1:10" ht="15.75">
      <c r="A159" s="39"/>
      <c r="B159" s="51"/>
      <c r="C159" s="14"/>
      <c r="D159" s="26"/>
      <c r="E159" s="26"/>
      <c r="F159" s="26"/>
      <c r="G159" s="12"/>
      <c r="H159" s="53"/>
      <c r="I159" s="5"/>
      <c r="J159" s="5"/>
    </row>
    <row r="160" spans="1:10" ht="15.75">
      <c r="A160" s="39"/>
      <c r="B160" s="51"/>
      <c r="C160" s="14" t="s">
        <v>587</v>
      </c>
      <c r="D160" s="26"/>
      <c r="E160" s="26"/>
      <c r="F160" s="26"/>
      <c r="G160" s="12"/>
      <c r="H160" s="53" t="s">
        <v>26</v>
      </c>
      <c r="I160" s="5"/>
      <c r="J160" s="5"/>
    </row>
    <row r="161" spans="1:10" ht="15.75">
      <c r="A161" s="39" t="s">
        <v>17</v>
      </c>
      <c r="B161" s="51"/>
      <c r="C161" s="37" t="s">
        <v>596</v>
      </c>
      <c r="D161" s="26"/>
      <c r="E161" s="26"/>
      <c r="F161" s="26"/>
      <c r="G161" s="12"/>
      <c r="H161" s="53"/>
      <c r="I161" s="5"/>
      <c r="J161" s="5"/>
    </row>
    <row r="162" spans="1:10" ht="15.75">
      <c r="A162" s="39"/>
      <c r="B162" s="51"/>
      <c r="C162" s="14" t="s">
        <v>82</v>
      </c>
      <c r="D162" s="26">
        <v>7</v>
      </c>
      <c r="E162" s="26">
        <v>1.8</v>
      </c>
      <c r="F162" s="26">
        <v>2</v>
      </c>
      <c r="G162" s="12">
        <f>E162*F162</f>
        <v>3.6</v>
      </c>
      <c r="H162" s="53" t="s">
        <v>6</v>
      </c>
      <c r="I162" s="5"/>
      <c r="J162" s="5"/>
    </row>
    <row r="163" spans="1:10" ht="15.75">
      <c r="A163" s="39"/>
      <c r="B163" s="51"/>
      <c r="C163" s="14" t="s">
        <v>635</v>
      </c>
      <c r="D163" s="12">
        <v>40</v>
      </c>
      <c r="E163" s="53">
        <v>1.4</v>
      </c>
      <c r="F163" s="53">
        <v>2</v>
      </c>
      <c r="G163" s="53">
        <f>F163*E163</f>
        <v>2.8</v>
      </c>
      <c r="H163" s="53" t="s">
        <v>6</v>
      </c>
      <c r="I163" s="5"/>
      <c r="J163" s="5"/>
    </row>
    <row r="164" spans="1:10" ht="15.75">
      <c r="A164" s="39"/>
      <c r="B164" s="51"/>
      <c r="C164" s="14" t="s">
        <v>636</v>
      </c>
      <c r="D164" s="26">
        <v>4</v>
      </c>
      <c r="E164" s="53">
        <v>0.8</v>
      </c>
      <c r="F164" s="53">
        <v>2</v>
      </c>
      <c r="G164" s="53">
        <v>1.6</v>
      </c>
      <c r="H164" s="53" t="s">
        <v>15</v>
      </c>
      <c r="I164" s="5"/>
      <c r="J164" s="5"/>
    </row>
    <row r="165" spans="1:10" ht="15.75">
      <c r="A165" s="39"/>
      <c r="B165" s="51"/>
      <c r="C165" s="5"/>
      <c r="D165" s="34"/>
      <c r="E165" s="34"/>
      <c r="F165" s="34"/>
      <c r="G165" s="12"/>
      <c r="H165" s="53"/>
      <c r="I165" s="5"/>
      <c r="J165" s="5"/>
    </row>
    <row r="166" spans="1:10" ht="15.75">
      <c r="A166" s="39" t="s">
        <v>155</v>
      </c>
      <c r="B166" s="51"/>
      <c r="C166" s="37" t="s">
        <v>638</v>
      </c>
      <c r="D166" s="26"/>
      <c r="E166" s="26"/>
      <c r="F166" s="26"/>
      <c r="G166" s="12"/>
      <c r="H166" s="53"/>
      <c r="I166" s="5"/>
      <c r="J166" s="5"/>
    </row>
    <row r="167" spans="1:10" ht="15.75">
      <c r="A167" s="39"/>
      <c r="B167" s="51"/>
      <c r="C167" s="14" t="s">
        <v>404</v>
      </c>
      <c r="D167" s="12">
        <v>60</v>
      </c>
      <c r="E167" s="12">
        <v>1.5</v>
      </c>
      <c r="F167" s="12">
        <v>1.5</v>
      </c>
      <c r="G167" s="12">
        <f>F167*E167</f>
        <v>2.25</v>
      </c>
      <c r="H167" s="53" t="s">
        <v>21</v>
      </c>
      <c r="I167" s="5"/>
      <c r="J167" s="5"/>
    </row>
    <row r="168" spans="1:10" ht="15.75">
      <c r="A168" s="39"/>
      <c r="B168" s="51"/>
      <c r="C168" s="14" t="s">
        <v>144</v>
      </c>
      <c r="D168" s="12">
        <v>43</v>
      </c>
      <c r="E168" s="12">
        <v>1.4</v>
      </c>
      <c r="F168" s="12">
        <v>1.5</v>
      </c>
      <c r="G168" s="12">
        <f>E168*F168</f>
        <v>2.0999999999999996</v>
      </c>
      <c r="H168" s="53" t="s">
        <v>21</v>
      </c>
      <c r="I168" s="5"/>
      <c r="J168" s="5"/>
    </row>
    <row r="169" spans="1:10" ht="15.75">
      <c r="A169" s="39"/>
      <c r="B169" s="51"/>
      <c r="C169" s="14" t="s">
        <v>634</v>
      </c>
      <c r="D169" s="12">
        <v>14</v>
      </c>
      <c r="E169" s="12">
        <v>3</v>
      </c>
      <c r="F169" s="12">
        <v>0.5</v>
      </c>
      <c r="G169" s="12">
        <f>E169*F169</f>
        <v>1.5</v>
      </c>
      <c r="H169" s="53" t="s">
        <v>21</v>
      </c>
      <c r="I169" s="5"/>
      <c r="J169" s="5"/>
    </row>
    <row r="170" spans="1:10" ht="15.75">
      <c r="A170" s="39"/>
      <c r="B170" s="51"/>
      <c r="C170" s="14" t="s">
        <v>634</v>
      </c>
      <c r="D170" s="12">
        <v>8</v>
      </c>
      <c r="E170" s="12">
        <v>2</v>
      </c>
      <c r="F170" s="12">
        <v>0.5</v>
      </c>
      <c r="G170" s="12">
        <f>E170*F170</f>
        <v>1</v>
      </c>
      <c r="H170" s="53" t="s">
        <v>21</v>
      </c>
      <c r="I170" s="5"/>
      <c r="J170" s="5"/>
    </row>
    <row r="171" spans="1:10" ht="15.75">
      <c r="A171" s="39"/>
      <c r="B171" s="51"/>
      <c r="C171" s="5"/>
      <c r="D171" s="34"/>
      <c r="E171" s="34"/>
      <c r="F171" s="34"/>
      <c r="G171" s="12"/>
      <c r="H171" s="53"/>
      <c r="I171" s="5"/>
      <c r="J171" s="5"/>
    </row>
    <row r="172" spans="1:10" ht="15.75">
      <c r="A172" s="39" t="s">
        <v>22</v>
      </c>
      <c r="B172" s="51"/>
      <c r="C172" s="37" t="s">
        <v>592</v>
      </c>
      <c r="D172" s="26"/>
      <c r="E172" s="26"/>
      <c r="F172" s="26"/>
      <c r="G172" s="12"/>
      <c r="H172" s="26"/>
      <c r="I172" s="5"/>
      <c r="J172" s="5"/>
    </row>
    <row r="173" spans="1:10" ht="15.75">
      <c r="A173" s="39"/>
      <c r="B173" s="51"/>
      <c r="C173" s="14" t="s">
        <v>25</v>
      </c>
      <c r="D173" s="26"/>
      <c r="E173" s="26">
        <v>355</v>
      </c>
      <c r="F173" s="26"/>
      <c r="G173" s="12"/>
      <c r="H173" s="26" t="s">
        <v>26</v>
      </c>
      <c r="I173" s="5"/>
      <c r="J173" s="5"/>
    </row>
    <row r="174" spans="1:10" ht="15.75">
      <c r="A174" s="39"/>
      <c r="B174" s="51"/>
      <c r="C174" s="5"/>
      <c r="D174" s="34"/>
      <c r="E174" s="34"/>
      <c r="F174" s="34"/>
      <c r="G174" s="12"/>
      <c r="H174" s="53"/>
      <c r="I174" s="5"/>
      <c r="J174" s="5"/>
    </row>
    <row r="175" spans="1:10" ht="15.75">
      <c r="A175" s="39" t="s">
        <v>23</v>
      </c>
      <c r="B175" s="51"/>
      <c r="C175" s="37" t="s">
        <v>593</v>
      </c>
      <c r="D175" s="26"/>
      <c r="E175" s="26"/>
      <c r="F175" s="26"/>
      <c r="G175" s="12"/>
      <c r="H175" s="26"/>
      <c r="I175" s="5"/>
      <c r="J175" s="5"/>
    </row>
    <row r="176" spans="1:10" ht="15.75">
      <c r="A176" s="39"/>
      <c r="B176" s="51"/>
      <c r="C176" s="14" t="s">
        <v>519</v>
      </c>
      <c r="D176" s="26">
        <v>42</v>
      </c>
      <c r="E176" s="26">
        <v>0.65</v>
      </c>
      <c r="F176" s="26">
        <v>0.65</v>
      </c>
      <c r="G176" s="53">
        <f>E176*F176</f>
        <v>0.42250000000000004</v>
      </c>
      <c r="H176" s="26" t="s">
        <v>26</v>
      </c>
      <c r="I176" s="5"/>
      <c r="J176" s="5"/>
    </row>
    <row r="177" spans="1:10" ht="15.75">
      <c r="A177" s="39"/>
      <c r="B177" s="51"/>
      <c r="C177" s="5"/>
      <c r="D177" s="34"/>
      <c r="E177" s="34"/>
      <c r="F177" s="34"/>
      <c r="G177" s="12"/>
      <c r="H177" s="53"/>
      <c r="I177" s="5"/>
      <c r="J177" s="5"/>
    </row>
    <row r="178" spans="1:10" ht="15.75">
      <c r="A178" s="39" t="s">
        <v>27</v>
      </c>
      <c r="B178" s="51"/>
      <c r="C178" s="37" t="s">
        <v>594</v>
      </c>
      <c r="D178" s="26"/>
      <c r="E178" s="26"/>
      <c r="F178" s="26"/>
      <c r="G178" s="12"/>
      <c r="H178" s="26"/>
      <c r="I178" s="5"/>
      <c r="J178" s="5"/>
    </row>
    <row r="179" spans="1:10" ht="15.75">
      <c r="A179" s="39"/>
      <c r="B179" s="51"/>
      <c r="C179" s="14" t="s">
        <v>55</v>
      </c>
      <c r="D179" s="26"/>
      <c r="E179" s="26">
        <v>18</v>
      </c>
      <c r="F179" s="26"/>
      <c r="G179" s="12">
        <v>3.39</v>
      </c>
      <c r="H179" s="26" t="s">
        <v>26</v>
      </c>
      <c r="I179" s="5"/>
      <c r="J179" s="5"/>
    </row>
    <row r="180" spans="1:10" ht="15.75">
      <c r="A180" s="39"/>
      <c r="B180" s="51"/>
      <c r="C180" s="14" t="s">
        <v>494</v>
      </c>
      <c r="D180" s="26"/>
      <c r="E180" s="26">
        <v>40</v>
      </c>
      <c r="F180" s="26"/>
      <c r="G180" s="12">
        <v>2.63</v>
      </c>
      <c r="H180" s="26" t="s">
        <v>26</v>
      </c>
      <c r="I180" s="5"/>
      <c r="J180" s="5"/>
    </row>
    <row r="181" spans="1:10" ht="15.75">
      <c r="A181" s="39"/>
      <c r="B181" s="51"/>
      <c r="C181" s="5"/>
      <c r="D181" s="34"/>
      <c r="E181" s="34"/>
      <c r="F181" s="34"/>
      <c r="G181" s="12"/>
      <c r="H181" s="53"/>
      <c r="I181" s="5"/>
      <c r="J181" s="5"/>
    </row>
    <row r="182" spans="1:10" ht="15.75">
      <c r="A182" s="39" t="s">
        <v>222</v>
      </c>
      <c r="B182" s="38"/>
      <c r="C182" s="7" t="s">
        <v>595</v>
      </c>
      <c r="D182" s="13"/>
      <c r="E182" s="12"/>
      <c r="F182" s="12"/>
      <c r="G182" s="12"/>
      <c r="H182" s="12"/>
      <c r="I182" s="5"/>
      <c r="J182" s="5"/>
    </row>
    <row r="183" spans="1:10" ht="15.75">
      <c r="A183" s="39"/>
      <c r="B183" s="51"/>
      <c r="C183" s="14" t="s">
        <v>339</v>
      </c>
      <c r="D183" s="12">
        <v>160</v>
      </c>
      <c r="E183" s="12">
        <v>0.3</v>
      </c>
      <c r="F183" s="12">
        <v>0.2</v>
      </c>
      <c r="G183" s="12">
        <f>F183*E183</f>
        <v>0.06</v>
      </c>
      <c r="H183" s="12" t="s">
        <v>26</v>
      </c>
      <c r="I183" s="5"/>
      <c r="J183" s="5"/>
    </row>
    <row r="184" spans="9:10" ht="15.75">
      <c r="I184" s="5"/>
      <c r="J184" s="5"/>
    </row>
    <row r="185" spans="1:10" ht="15.75">
      <c r="A185" s="39" t="s">
        <v>588</v>
      </c>
      <c r="B185" s="51"/>
      <c r="C185" s="37" t="s">
        <v>610</v>
      </c>
      <c r="D185" s="34"/>
      <c r="E185" s="34"/>
      <c r="F185" s="34"/>
      <c r="G185" s="12"/>
      <c r="H185" s="5"/>
      <c r="I185" s="5"/>
      <c r="J185" s="5"/>
    </row>
    <row r="186" spans="1:10" ht="15.75">
      <c r="A186" s="39"/>
      <c r="B186" s="51"/>
      <c r="C186" s="37" t="s">
        <v>611</v>
      </c>
      <c r="D186" s="34"/>
      <c r="E186" s="34"/>
      <c r="F186" s="34"/>
      <c r="G186" s="12"/>
      <c r="H186" s="5"/>
      <c r="I186" s="5"/>
      <c r="J186" s="5"/>
    </row>
    <row r="187" spans="1:10" ht="15.75">
      <c r="A187" s="39"/>
      <c r="B187" s="51"/>
      <c r="C187" s="14" t="s">
        <v>58</v>
      </c>
      <c r="D187" s="34"/>
      <c r="E187" s="26">
        <v>3</v>
      </c>
      <c r="F187" s="34"/>
      <c r="G187" s="12"/>
      <c r="H187" s="26" t="s">
        <v>6</v>
      </c>
      <c r="I187" s="5"/>
      <c r="J187" s="5"/>
    </row>
    <row r="188" spans="1:10" ht="15.75">
      <c r="A188" s="39"/>
      <c r="B188" s="51"/>
      <c r="C188" s="14" t="s">
        <v>59</v>
      </c>
      <c r="D188" s="34"/>
      <c r="E188" s="26">
        <v>3</v>
      </c>
      <c r="F188" s="34"/>
      <c r="G188" s="12"/>
      <c r="H188" s="26" t="s">
        <v>6</v>
      </c>
      <c r="I188" s="5"/>
      <c r="J188" s="5"/>
    </row>
    <row r="189" spans="1:10" ht="15.75">
      <c r="A189" s="39"/>
      <c r="B189" s="51"/>
      <c r="C189" s="14" t="s">
        <v>60</v>
      </c>
      <c r="D189" s="34"/>
      <c r="E189" s="34"/>
      <c r="F189" s="34"/>
      <c r="G189" s="12"/>
      <c r="H189" s="26"/>
      <c r="J189" s="5"/>
    </row>
    <row r="190" spans="1:10" ht="15.75">
      <c r="A190" s="39"/>
      <c r="B190" s="51"/>
      <c r="C190" s="14" t="s">
        <v>61</v>
      </c>
      <c r="D190" s="34"/>
      <c r="E190" s="34"/>
      <c r="F190" s="34"/>
      <c r="G190" s="12">
        <v>46</v>
      </c>
      <c r="H190" s="26" t="s">
        <v>15</v>
      </c>
      <c r="J190" s="5"/>
    </row>
    <row r="191" spans="1:10" ht="15.75">
      <c r="A191" s="39"/>
      <c r="B191" s="51"/>
      <c r="C191" s="14"/>
      <c r="D191" s="26"/>
      <c r="E191" s="26"/>
      <c r="F191" s="26"/>
      <c r="G191" s="12"/>
      <c r="H191" s="53"/>
      <c r="I191" s="5"/>
      <c r="J191" s="5"/>
    </row>
    <row r="192" spans="1:10" ht="15.75">
      <c r="A192" s="38" t="s">
        <v>470</v>
      </c>
      <c r="B192" s="38"/>
      <c r="C192" s="37" t="s">
        <v>645</v>
      </c>
      <c r="D192" s="27"/>
      <c r="E192" s="52"/>
      <c r="F192" s="52"/>
      <c r="G192" s="52"/>
      <c r="H192" s="14"/>
      <c r="I192" s="5"/>
      <c r="J192" s="5"/>
    </row>
    <row r="193" spans="1:10" ht="15.75">
      <c r="A193" s="104"/>
      <c r="B193" s="51"/>
      <c r="C193" s="22" t="s">
        <v>648</v>
      </c>
      <c r="D193" s="101"/>
      <c r="E193" s="101"/>
      <c r="F193" s="101"/>
      <c r="G193" s="26">
        <v>355.2</v>
      </c>
      <c r="H193" s="14" t="s">
        <v>26</v>
      </c>
      <c r="I193" s="22"/>
      <c r="J193" s="22"/>
    </row>
    <row r="194" spans="1:10" ht="15.75">
      <c r="A194" s="104"/>
      <c r="B194" s="51"/>
      <c r="C194" s="14" t="s">
        <v>649</v>
      </c>
      <c r="D194" s="102"/>
      <c r="E194" s="102"/>
      <c r="F194" s="101"/>
      <c r="G194" s="26"/>
      <c r="H194" s="22"/>
      <c r="I194" s="22"/>
      <c r="J194" s="22"/>
    </row>
    <row r="195" spans="1:10" ht="15.75">
      <c r="A195" s="104"/>
      <c r="B195" s="51"/>
      <c r="C195" s="22"/>
      <c r="D195" s="101"/>
      <c r="E195" s="101"/>
      <c r="F195" s="101"/>
      <c r="G195" s="26"/>
      <c r="H195" s="22"/>
      <c r="I195" s="22"/>
      <c r="J195" s="22"/>
    </row>
    <row r="196" spans="1:10" ht="15.75">
      <c r="A196" s="104"/>
      <c r="B196" s="51"/>
      <c r="C196" s="14"/>
      <c r="D196" s="101"/>
      <c r="E196" s="101"/>
      <c r="F196" s="101"/>
      <c r="G196" s="26"/>
      <c r="H196" s="22"/>
      <c r="I196" s="22"/>
      <c r="J196" s="22"/>
    </row>
    <row r="197" spans="1:10" ht="15.75">
      <c r="A197" s="39"/>
      <c r="B197" s="51"/>
      <c r="C197" s="5"/>
      <c r="D197" s="34"/>
      <c r="E197" s="34"/>
      <c r="F197" s="34"/>
      <c r="G197" s="12"/>
      <c r="H197" s="5"/>
      <c r="I197" s="5"/>
      <c r="J197" s="5"/>
    </row>
    <row r="198" spans="1:10" ht="15.75">
      <c r="A198" s="39"/>
      <c r="B198" s="51"/>
      <c r="C198" s="5"/>
      <c r="D198" s="34"/>
      <c r="E198" s="34"/>
      <c r="F198" s="34"/>
      <c r="G198" s="12"/>
      <c r="H198" s="5"/>
      <c r="I198" s="5"/>
      <c r="J198" s="5"/>
    </row>
    <row r="199" spans="1:10" ht="15.75">
      <c r="A199" s="39"/>
      <c r="B199" s="51"/>
      <c r="C199" s="5"/>
      <c r="D199" s="34"/>
      <c r="E199" s="34"/>
      <c r="F199" s="34"/>
      <c r="G199" s="12"/>
      <c r="H199" s="5"/>
      <c r="I199" s="5"/>
      <c r="J199" s="5"/>
    </row>
    <row r="200" spans="1:10" ht="15.75">
      <c r="A200" s="39"/>
      <c r="B200" s="51"/>
      <c r="C200" s="5"/>
      <c r="D200" s="34"/>
      <c r="E200" s="34"/>
      <c r="F200" s="34"/>
      <c r="G200" s="12"/>
      <c r="H200" s="5"/>
      <c r="I200" s="5"/>
      <c r="J200" s="5"/>
    </row>
    <row r="201" spans="1:10" ht="15.75">
      <c r="A201" s="39"/>
      <c r="B201" s="51"/>
      <c r="C201" s="5"/>
      <c r="D201" s="34"/>
      <c r="E201" s="34"/>
      <c r="F201" s="34"/>
      <c r="G201" s="12"/>
      <c r="H201" s="5"/>
      <c r="I201" s="5"/>
      <c r="J201" s="34"/>
    </row>
    <row r="202" spans="1:10" ht="15.75">
      <c r="A202" s="39"/>
      <c r="B202" s="51"/>
      <c r="C202" s="5"/>
      <c r="D202" s="34"/>
      <c r="E202" s="34"/>
      <c r="F202" s="34"/>
      <c r="G202" s="12"/>
      <c r="H202" s="5"/>
      <c r="I202" s="5"/>
      <c r="J202" s="34"/>
    </row>
    <row r="203" spans="1:10" ht="15.75">
      <c r="A203" s="39"/>
      <c r="B203" s="51"/>
      <c r="C203" s="5"/>
      <c r="D203" s="34"/>
      <c r="E203" s="34"/>
      <c r="F203" s="34"/>
      <c r="G203" s="12"/>
      <c r="H203" s="5"/>
      <c r="I203" s="5"/>
      <c r="J203" s="34"/>
    </row>
    <row r="204" spans="1:10" ht="15.75">
      <c r="A204" s="39"/>
      <c r="B204" s="51"/>
      <c r="C204" s="5"/>
      <c r="D204" s="34"/>
      <c r="E204" s="34"/>
      <c r="F204" s="34"/>
      <c r="G204" s="12"/>
      <c r="H204" s="5"/>
      <c r="I204" s="5"/>
      <c r="J204" s="34"/>
    </row>
    <row r="205" spans="1:10" ht="15.75">
      <c r="A205" s="39"/>
      <c r="B205" s="51"/>
      <c r="C205" s="5"/>
      <c r="D205" s="34"/>
      <c r="E205" s="34"/>
      <c r="F205" s="34"/>
      <c r="G205" s="12"/>
      <c r="H205" s="5"/>
      <c r="I205" s="5"/>
      <c r="J205" s="34"/>
    </row>
    <row r="206" spans="1:10" ht="15.75">
      <c r="A206" s="39"/>
      <c r="B206" s="51"/>
      <c r="C206" s="5"/>
      <c r="D206" s="34"/>
      <c r="E206" s="34"/>
      <c r="F206" s="34"/>
      <c r="G206" s="34"/>
      <c r="H206" s="5"/>
      <c r="I206" s="5"/>
      <c r="J206" s="34"/>
    </row>
    <row r="207" spans="1:10" ht="15.75">
      <c r="A207" s="39"/>
      <c r="B207" s="51"/>
      <c r="C207" s="5"/>
      <c r="D207" s="34"/>
      <c r="E207" s="34"/>
      <c r="F207" s="34"/>
      <c r="G207" s="34"/>
      <c r="H207" s="5"/>
      <c r="I207" s="5"/>
      <c r="J207" s="34"/>
    </row>
    <row r="208" spans="1:10" ht="15.75">
      <c r="A208" s="39"/>
      <c r="B208" s="51"/>
      <c r="C208" s="5"/>
      <c r="D208" s="34"/>
      <c r="E208" s="34"/>
      <c r="F208" s="34"/>
      <c r="G208" s="34"/>
      <c r="H208" s="5"/>
      <c r="I208" s="5"/>
      <c r="J208" s="34"/>
    </row>
    <row r="209" spans="1:10" ht="15.75">
      <c r="A209" s="39"/>
      <c r="B209" s="51"/>
      <c r="C209" s="5"/>
      <c r="D209" s="34"/>
      <c r="E209" s="34"/>
      <c r="F209" s="34"/>
      <c r="G209" s="34"/>
      <c r="H209" s="5"/>
      <c r="I209" s="5"/>
      <c r="J209" s="34"/>
    </row>
    <row r="210" spans="1:10" ht="15.75">
      <c r="A210" s="39"/>
      <c r="B210" s="51"/>
      <c r="C210" s="5"/>
      <c r="D210" s="34"/>
      <c r="E210" s="34"/>
      <c r="F210" s="34"/>
      <c r="G210" s="12"/>
      <c r="H210" s="5"/>
      <c r="I210" s="5"/>
      <c r="J210" s="5"/>
    </row>
    <row r="211" spans="1:10" ht="15.75">
      <c r="A211" s="39"/>
      <c r="B211" s="51"/>
      <c r="C211" s="5"/>
      <c r="D211" s="34"/>
      <c r="E211" s="34"/>
      <c r="F211" s="34"/>
      <c r="G211" s="12"/>
      <c r="H211" s="5"/>
      <c r="I211" s="5"/>
      <c r="J211" s="34"/>
    </row>
    <row r="212" spans="1:10" ht="15.75">
      <c r="A212" s="39"/>
      <c r="B212" s="51"/>
      <c r="C212" s="5"/>
      <c r="D212" s="34"/>
      <c r="E212" s="34"/>
      <c r="F212" s="34"/>
      <c r="G212" s="12"/>
      <c r="H212" s="5"/>
      <c r="I212" s="5"/>
      <c r="J212" s="34"/>
    </row>
    <row r="213" spans="1:10" ht="15.75">
      <c r="A213" s="39"/>
      <c r="B213" s="51"/>
      <c r="C213" s="5"/>
      <c r="D213" s="34"/>
      <c r="E213" s="34"/>
      <c r="F213" s="34"/>
      <c r="G213" s="12"/>
      <c r="H213" s="5"/>
      <c r="I213" s="5"/>
      <c r="J213" s="34"/>
    </row>
    <row r="214" spans="1:10" ht="15.75">
      <c r="A214" s="39"/>
      <c r="B214" s="51"/>
      <c r="C214" s="5"/>
      <c r="D214" s="34"/>
      <c r="E214" s="34"/>
      <c r="F214" s="34"/>
      <c r="G214" s="12"/>
      <c r="H214" s="5"/>
      <c r="I214" s="5"/>
      <c r="J214" s="34"/>
    </row>
    <row r="215" spans="1:10" ht="15.75">
      <c r="A215" s="39"/>
      <c r="B215" s="51"/>
      <c r="C215" s="5"/>
      <c r="D215" s="34"/>
      <c r="E215" s="34"/>
      <c r="F215" s="34"/>
      <c r="G215" s="12"/>
      <c r="H215" s="5"/>
      <c r="I215" s="5"/>
      <c r="J215" s="34"/>
    </row>
    <row r="216" spans="1:11" ht="15.75">
      <c r="A216" s="39"/>
      <c r="B216" s="51"/>
      <c r="C216" s="5"/>
      <c r="F216" s="34"/>
      <c r="G216" s="12"/>
      <c r="H216" s="5"/>
      <c r="I216" s="5"/>
      <c r="J216" s="34"/>
      <c r="K216" s="34"/>
    </row>
    <row r="217" spans="1:11" ht="15.75">
      <c r="A217" s="39"/>
      <c r="B217" s="51"/>
      <c r="C217" s="5"/>
      <c r="F217" s="34"/>
      <c r="G217" s="12"/>
      <c r="H217" s="5"/>
      <c r="I217" s="5"/>
      <c r="J217" s="34"/>
      <c r="K217" s="34"/>
    </row>
    <row r="218" spans="1:10" ht="15.75">
      <c r="A218" s="39"/>
      <c r="B218" s="51"/>
      <c r="C218" s="5"/>
      <c r="D218" s="34"/>
      <c r="E218" s="34"/>
      <c r="F218" s="34"/>
      <c r="G218" s="12"/>
      <c r="H218" s="5"/>
      <c r="I218" s="5"/>
      <c r="J218" s="34"/>
    </row>
    <row r="219" spans="1:10" ht="15.75">
      <c r="A219" s="39"/>
      <c r="B219" s="51"/>
      <c r="C219" s="5"/>
      <c r="D219" s="34"/>
      <c r="E219" s="34"/>
      <c r="F219" s="34"/>
      <c r="G219" s="12"/>
      <c r="H219" s="5"/>
      <c r="I219" s="5"/>
      <c r="J219" s="5"/>
    </row>
    <row r="220" spans="1:8" ht="12.75">
      <c r="A220" s="105"/>
      <c r="B220" s="30"/>
      <c r="C220" s="1"/>
      <c r="H220" s="1"/>
    </row>
    <row r="221" spans="1:8" ht="12.75">
      <c r="A221" s="105"/>
      <c r="B221" s="30"/>
      <c r="C221" s="1"/>
      <c r="H221" s="1"/>
    </row>
    <row r="222" spans="1:3" ht="12.75">
      <c r="A222" s="105"/>
      <c r="B222" s="30"/>
      <c r="C222" s="1"/>
    </row>
    <row r="223" spans="1:3" ht="12.75">
      <c r="A223" s="105"/>
      <c r="B223" s="30"/>
      <c r="C223" s="1"/>
    </row>
    <row r="224" spans="1:3" ht="12.75">
      <c r="A224" s="105"/>
      <c r="B224" s="30"/>
      <c r="C224" s="1"/>
    </row>
    <row r="225" spans="1:3" ht="12.75">
      <c r="A225" s="105"/>
      <c r="B225" s="30"/>
      <c r="C225" s="1"/>
    </row>
    <row r="226" spans="1:8" ht="12.75">
      <c r="A226" s="105"/>
      <c r="B226" s="30"/>
      <c r="C226" s="1"/>
      <c r="H226" s="1"/>
    </row>
    <row r="227" spans="1:2" ht="12.75">
      <c r="A227" s="105"/>
      <c r="B227" s="30"/>
    </row>
    <row r="228" spans="1:8" ht="12.75">
      <c r="A228" s="105"/>
      <c r="B228" s="30"/>
      <c r="C228" s="1"/>
      <c r="H228" s="1"/>
    </row>
    <row r="229" spans="1:3" ht="12.75">
      <c r="A229" s="105"/>
      <c r="B229" s="30"/>
      <c r="C229" s="1"/>
    </row>
    <row r="230" spans="1:2" ht="12.75">
      <c r="A230" s="105"/>
      <c r="B230" s="30"/>
    </row>
    <row r="231" spans="1:3" ht="12.75">
      <c r="A231" s="105"/>
      <c r="B231" s="30"/>
      <c r="C231" s="1"/>
    </row>
    <row r="232" spans="1:8" ht="12.75">
      <c r="A232" s="105"/>
      <c r="B232" s="30"/>
      <c r="C232" s="1"/>
      <c r="H232" s="1"/>
    </row>
    <row r="233" spans="1:8" ht="12.75">
      <c r="A233" s="105"/>
      <c r="B233" s="30"/>
      <c r="C233" s="1"/>
      <c r="H233" s="1"/>
    </row>
    <row r="234" spans="1:2" ht="12.75">
      <c r="A234" s="105"/>
      <c r="B234" s="30"/>
    </row>
    <row r="235" spans="1:3" ht="12.75">
      <c r="A235" s="106"/>
      <c r="B235" s="30"/>
      <c r="C235" s="1"/>
    </row>
    <row r="236" spans="2:3" ht="12.75">
      <c r="B236" s="30"/>
      <c r="C236" s="1"/>
    </row>
    <row r="237" spans="2:8" ht="12.75">
      <c r="B237" s="30"/>
      <c r="C237" s="1"/>
      <c r="H237" s="1"/>
    </row>
    <row r="238" ht="12.75">
      <c r="B238" s="30"/>
    </row>
    <row r="239" spans="2:3" ht="12.75">
      <c r="B239" s="30"/>
      <c r="C239" s="1"/>
    </row>
    <row r="240" spans="2:8" ht="12.75">
      <c r="B240" s="30"/>
      <c r="C240" s="1"/>
      <c r="H240" s="1"/>
    </row>
    <row r="241" ht="12.75">
      <c r="B241" s="30"/>
    </row>
    <row r="242" spans="1:3" ht="12.75">
      <c r="A242" s="106"/>
      <c r="B242" s="30"/>
      <c r="C242" s="1"/>
    </row>
    <row r="243" ht="12.75">
      <c r="B243" s="30"/>
    </row>
    <row r="244" spans="2:3" ht="12.75">
      <c r="B244" s="30"/>
      <c r="C244" s="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PageLayoutView="0" workbookViewId="0" topLeftCell="A116">
      <selection activeCell="M136" sqref="M136"/>
    </sheetView>
  </sheetViews>
  <sheetFormatPr defaultColWidth="9.140625" defaultRowHeight="12.75"/>
  <cols>
    <col min="1" max="2" width="9.00390625" style="87" customWidth="1"/>
    <col min="3" max="3" width="9.7109375" style="5" customWidth="1"/>
    <col min="4" max="4" width="23.00390625" style="5" customWidth="1"/>
    <col min="5" max="5" width="9.421875" style="5" customWidth="1"/>
    <col min="6" max="6" width="9.00390625" style="5" customWidth="1"/>
    <col min="7" max="7" width="12.28125" style="5" customWidth="1"/>
    <col min="8" max="8" width="9.00390625" style="5" customWidth="1"/>
    <col min="9" max="9" width="13.421875" style="34" customWidth="1"/>
    <col min="10" max="16384" width="9.00390625" style="5" customWidth="1"/>
  </cols>
  <sheetData>
    <row r="1" ht="15.75">
      <c r="I1" s="34" t="s">
        <v>562</v>
      </c>
    </row>
    <row r="2" spans="1:8" ht="15.75">
      <c r="A2" s="40" t="s">
        <v>538</v>
      </c>
      <c r="B2" s="40"/>
      <c r="D2" s="19"/>
      <c r="E2" s="19"/>
      <c r="F2" s="21"/>
      <c r="G2" s="21"/>
      <c r="H2" s="75"/>
    </row>
    <row r="3" spans="3:8" ht="15.75">
      <c r="C3" s="40"/>
      <c r="D3" s="19"/>
      <c r="E3" s="19"/>
      <c r="F3" s="21"/>
      <c r="G3" s="21"/>
      <c r="H3" s="75"/>
    </row>
    <row r="4" spans="1:10" ht="15.75">
      <c r="A4" s="40" t="s">
        <v>28</v>
      </c>
      <c r="B4" s="40" t="s">
        <v>119</v>
      </c>
      <c r="D4" s="21"/>
      <c r="E4" s="21"/>
      <c r="G4" s="21"/>
      <c r="H4" s="75"/>
      <c r="I4" s="58"/>
      <c r="J4" s="6"/>
    </row>
    <row r="5" spans="1:9" ht="15.75">
      <c r="A5" s="40" t="s">
        <v>2</v>
      </c>
      <c r="B5" s="143" t="s">
        <v>29</v>
      </c>
      <c r="D5" s="144"/>
      <c r="E5" s="145"/>
      <c r="G5" s="145"/>
      <c r="H5" s="146"/>
      <c r="I5" s="58"/>
    </row>
    <row r="6" spans="1:9" ht="15.75">
      <c r="A6" s="40"/>
      <c r="B6" s="40"/>
      <c r="C6" s="143"/>
      <c r="D6" s="144"/>
      <c r="E6" s="145"/>
      <c r="G6" s="145"/>
      <c r="H6" s="146"/>
      <c r="I6" s="58"/>
    </row>
    <row r="7" spans="2:9" ht="31.5">
      <c r="B7" s="19" t="s">
        <v>613</v>
      </c>
      <c r="C7" s="58"/>
      <c r="E7" s="110" t="s">
        <v>4</v>
      </c>
      <c r="F7" s="110" t="s">
        <v>121</v>
      </c>
      <c r="G7" s="110" t="s">
        <v>502</v>
      </c>
      <c r="H7" s="110" t="s">
        <v>495</v>
      </c>
      <c r="I7" s="116" t="s">
        <v>500</v>
      </c>
    </row>
    <row r="8" spans="7:12" ht="15.75">
      <c r="G8" s="147"/>
      <c r="H8" s="34"/>
      <c r="I8" s="148"/>
      <c r="J8" s="149"/>
      <c r="K8" s="150"/>
      <c r="L8" s="150"/>
    </row>
    <row r="9" spans="1:12" ht="15.75">
      <c r="A9" s="40" t="s">
        <v>497</v>
      </c>
      <c r="B9" s="147" t="s">
        <v>151</v>
      </c>
      <c r="C9" s="5" t="s">
        <v>150</v>
      </c>
      <c r="D9" s="5" t="s">
        <v>152</v>
      </c>
      <c r="G9" s="149"/>
      <c r="H9" s="150">
        <v>32.67</v>
      </c>
      <c r="I9" s="34" t="s">
        <v>475</v>
      </c>
      <c r="L9" s="150"/>
    </row>
    <row r="10" spans="2:12" ht="15.75">
      <c r="B10" s="147" t="s">
        <v>53</v>
      </c>
      <c r="D10" s="5" t="s">
        <v>152</v>
      </c>
      <c r="G10" s="149"/>
      <c r="H10" s="150">
        <v>7.5</v>
      </c>
      <c r="I10" s="34" t="s">
        <v>475</v>
      </c>
      <c r="L10" s="150"/>
    </row>
    <row r="11" spans="2:12" ht="15.75">
      <c r="B11" s="147" t="s">
        <v>153</v>
      </c>
      <c r="D11" s="5" t="s">
        <v>154</v>
      </c>
      <c r="G11" s="149"/>
      <c r="H11" s="150">
        <v>87.38</v>
      </c>
      <c r="I11" s="34" t="s">
        <v>475</v>
      </c>
      <c r="L11" s="150"/>
    </row>
    <row r="12" spans="2:12" ht="15.75">
      <c r="B12" s="147" t="s">
        <v>155</v>
      </c>
      <c r="D12" s="5" t="s">
        <v>427</v>
      </c>
      <c r="G12" s="149"/>
      <c r="H12" s="150">
        <v>43.53</v>
      </c>
      <c r="I12" s="34" t="s">
        <v>475</v>
      </c>
      <c r="L12" s="150"/>
    </row>
    <row r="13" spans="2:12" ht="15.75">
      <c r="B13" s="147" t="s">
        <v>157</v>
      </c>
      <c r="D13" s="5" t="s">
        <v>158</v>
      </c>
      <c r="G13" s="149"/>
      <c r="H13" s="150">
        <v>50.3</v>
      </c>
      <c r="I13" s="34" t="s">
        <v>475</v>
      </c>
      <c r="L13" s="150"/>
    </row>
    <row r="14" spans="2:12" ht="15.75">
      <c r="B14" s="147" t="s">
        <v>160</v>
      </c>
      <c r="C14" s="5" t="s">
        <v>159</v>
      </c>
      <c r="D14" s="5" t="s">
        <v>427</v>
      </c>
      <c r="G14" s="149"/>
      <c r="H14" s="150">
        <v>44.06</v>
      </c>
      <c r="I14" s="34" t="s">
        <v>475</v>
      </c>
      <c r="L14" s="150"/>
    </row>
    <row r="16" spans="2:12" ht="15.75">
      <c r="B16" s="147" t="s">
        <v>163</v>
      </c>
      <c r="C16" s="5" t="s">
        <v>162</v>
      </c>
      <c r="D16" s="5" t="s">
        <v>427</v>
      </c>
      <c r="G16" s="149"/>
      <c r="H16" s="150">
        <v>44.06</v>
      </c>
      <c r="I16" s="34" t="s">
        <v>475</v>
      </c>
      <c r="L16" s="150"/>
    </row>
    <row r="17" spans="2:12" ht="15.75">
      <c r="B17" s="147"/>
      <c r="G17" s="149"/>
      <c r="H17" s="150"/>
      <c r="L17" s="150"/>
    </row>
    <row r="18" spans="2:9" ht="15.75">
      <c r="B18" s="147" t="s">
        <v>165</v>
      </c>
      <c r="C18" s="5" t="s">
        <v>164</v>
      </c>
      <c r="D18" s="5" t="s">
        <v>427</v>
      </c>
      <c r="G18" s="149"/>
      <c r="H18" s="150">
        <v>44.06</v>
      </c>
      <c r="I18" s="34" t="s">
        <v>475</v>
      </c>
    </row>
    <row r="19" spans="2:12" ht="15.75">
      <c r="B19" s="147"/>
      <c r="G19" s="149"/>
      <c r="H19" s="150"/>
      <c r="L19" s="150"/>
    </row>
    <row r="20" spans="2:12" ht="15.75">
      <c r="B20" s="147" t="s">
        <v>167</v>
      </c>
      <c r="C20" s="5" t="s">
        <v>166</v>
      </c>
      <c r="D20" s="5" t="s">
        <v>427</v>
      </c>
      <c r="G20" s="149"/>
      <c r="H20" s="150">
        <v>44.06</v>
      </c>
      <c r="I20" s="34" t="s">
        <v>475</v>
      </c>
      <c r="L20" s="150"/>
    </row>
    <row r="21" spans="2:12" ht="15.75">
      <c r="B21" s="147"/>
      <c r="G21" s="149"/>
      <c r="H21" s="150"/>
      <c r="L21" s="150"/>
    </row>
    <row r="22" spans="2:12" ht="15.75">
      <c r="B22" s="147" t="s">
        <v>169</v>
      </c>
      <c r="C22" s="5" t="s">
        <v>168</v>
      </c>
      <c r="D22" s="5" t="s">
        <v>427</v>
      </c>
      <c r="G22" s="149"/>
      <c r="H22" s="150">
        <v>44.06</v>
      </c>
      <c r="I22" s="34" t="s">
        <v>475</v>
      </c>
      <c r="L22" s="150"/>
    </row>
    <row r="23" spans="2:12" ht="15.75">
      <c r="B23" s="147"/>
      <c r="G23" s="149"/>
      <c r="H23" s="150"/>
      <c r="L23" s="150"/>
    </row>
    <row r="24" spans="2:12" ht="15.75">
      <c r="B24" s="147" t="s">
        <v>171</v>
      </c>
      <c r="C24" s="5" t="s">
        <v>170</v>
      </c>
      <c r="D24" s="5" t="s">
        <v>427</v>
      </c>
      <c r="G24" s="149"/>
      <c r="H24" s="150">
        <v>44.06</v>
      </c>
      <c r="I24" s="34" t="s">
        <v>475</v>
      </c>
      <c r="L24" s="150"/>
    </row>
    <row r="25" spans="2:12" ht="15.75">
      <c r="B25" s="147"/>
      <c r="G25" s="149"/>
      <c r="H25" s="150"/>
      <c r="L25" s="150"/>
    </row>
    <row r="26" spans="2:12" ht="15.75">
      <c r="B26" s="147" t="s">
        <v>173</v>
      </c>
      <c r="C26" s="5" t="s">
        <v>172</v>
      </c>
      <c r="D26" s="5" t="s">
        <v>427</v>
      </c>
      <c r="G26" s="149"/>
      <c r="H26" s="150">
        <v>44.06</v>
      </c>
      <c r="I26" s="34" t="s">
        <v>475</v>
      </c>
      <c r="L26" s="150"/>
    </row>
    <row r="27" spans="2:12" ht="15.75">
      <c r="B27" s="147"/>
      <c r="G27" s="149"/>
      <c r="H27" s="150"/>
      <c r="L27" s="150"/>
    </row>
    <row r="28" spans="2:12" ht="15.75">
      <c r="B28" s="147" t="s">
        <v>175</v>
      </c>
      <c r="C28" s="5" t="s">
        <v>174</v>
      </c>
      <c r="D28" s="5" t="s">
        <v>427</v>
      </c>
      <c r="G28" s="149"/>
      <c r="H28" s="150">
        <v>44.06</v>
      </c>
      <c r="I28" s="34" t="s">
        <v>475</v>
      </c>
      <c r="L28" s="150"/>
    </row>
    <row r="29" spans="2:12" ht="15.75">
      <c r="B29" s="147"/>
      <c r="G29" s="149"/>
      <c r="H29" s="150"/>
      <c r="L29" s="150"/>
    </row>
    <row r="30" spans="2:12" ht="15.75">
      <c r="B30" s="147" t="s">
        <v>177</v>
      </c>
      <c r="C30" s="5" t="s">
        <v>176</v>
      </c>
      <c r="D30" s="5" t="s">
        <v>427</v>
      </c>
      <c r="G30" s="149"/>
      <c r="H30" s="150">
        <v>44.06</v>
      </c>
      <c r="I30" s="34" t="s">
        <v>475</v>
      </c>
      <c r="L30" s="150"/>
    </row>
    <row r="31" spans="2:12" ht="15.75">
      <c r="B31" s="147"/>
      <c r="G31" s="149"/>
      <c r="H31" s="150"/>
      <c r="L31" s="150"/>
    </row>
    <row r="32" spans="2:12" ht="15.75">
      <c r="B32" s="147" t="s">
        <v>179</v>
      </c>
      <c r="C32" s="5" t="s">
        <v>178</v>
      </c>
      <c r="D32" s="5" t="s">
        <v>427</v>
      </c>
      <c r="G32" s="149"/>
      <c r="H32" s="150">
        <v>44.06</v>
      </c>
      <c r="I32" s="34" t="s">
        <v>475</v>
      </c>
      <c r="L32" s="150"/>
    </row>
    <row r="33" spans="2:12" ht="15.75">
      <c r="B33" s="147"/>
      <c r="G33" s="149"/>
      <c r="H33" s="150"/>
      <c r="L33" s="150"/>
    </row>
    <row r="34" spans="2:12" ht="15.75">
      <c r="B34" s="147" t="s">
        <v>179</v>
      </c>
      <c r="C34" s="5" t="s">
        <v>180</v>
      </c>
      <c r="D34" s="5" t="s">
        <v>427</v>
      </c>
      <c r="G34" s="149"/>
      <c r="H34" s="150">
        <v>44.06</v>
      </c>
      <c r="I34" s="34" t="s">
        <v>475</v>
      </c>
      <c r="L34" s="150"/>
    </row>
    <row r="35" spans="2:12" ht="15.75">
      <c r="B35" s="147"/>
      <c r="G35" s="149"/>
      <c r="H35" s="150"/>
      <c r="L35" s="150"/>
    </row>
    <row r="36" spans="2:12" ht="15.75">
      <c r="B36" s="147" t="s">
        <v>182</v>
      </c>
      <c r="C36" s="5" t="s">
        <v>181</v>
      </c>
      <c r="D36" s="5" t="s">
        <v>427</v>
      </c>
      <c r="G36" s="149"/>
      <c r="H36" s="151" t="s">
        <v>183</v>
      </c>
      <c r="I36" s="34" t="s">
        <v>15</v>
      </c>
      <c r="L36" s="150"/>
    </row>
    <row r="37" spans="2:12" ht="15.75">
      <c r="B37" s="147"/>
      <c r="G37" s="149"/>
      <c r="H37" s="150"/>
      <c r="L37" s="150"/>
    </row>
    <row r="38" spans="1:12" ht="15.75">
      <c r="A38" s="40" t="s">
        <v>498</v>
      </c>
      <c r="B38" s="147" t="s">
        <v>186</v>
      </c>
      <c r="C38" s="5" t="s">
        <v>185</v>
      </c>
      <c r="D38" s="5" t="s">
        <v>187</v>
      </c>
      <c r="H38" s="150">
        <v>28.67</v>
      </c>
      <c r="I38" s="101" t="s">
        <v>475</v>
      </c>
      <c r="L38" s="150"/>
    </row>
    <row r="39" spans="2:12" ht="15.75">
      <c r="B39" s="147" t="s">
        <v>189</v>
      </c>
      <c r="C39" s="5" t="s">
        <v>188</v>
      </c>
      <c r="D39" s="5" t="s">
        <v>190</v>
      </c>
      <c r="H39" s="150">
        <v>49.43</v>
      </c>
      <c r="I39" s="101" t="s">
        <v>475</v>
      </c>
      <c r="L39" s="150"/>
    </row>
    <row r="40" spans="2:12" ht="15.75">
      <c r="B40" s="147" t="s">
        <v>191</v>
      </c>
      <c r="D40" s="5" t="s">
        <v>428</v>
      </c>
      <c r="H40" s="150">
        <v>19.84</v>
      </c>
      <c r="I40" s="101" t="s">
        <v>475</v>
      </c>
      <c r="L40" s="150"/>
    </row>
    <row r="41" spans="2:12" ht="15.75">
      <c r="B41" s="147" t="s">
        <v>192</v>
      </c>
      <c r="D41" s="5" t="s">
        <v>161</v>
      </c>
      <c r="H41" s="150">
        <v>2.25</v>
      </c>
      <c r="I41" s="101" t="s">
        <v>475</v>
      </c>
      <c r="L41" s="150"/>
    </row>
    <row r="42" spans="2:12" ht="15.75">
      <c r="B42" s="147" t="s">
        <v>194</v>
      </c>
      <c r="C42" s="5" t="s">
        <v>193</v>
      </c>
      <c r="D42" s="5" t="s">
        <v>190</v>
      </c>
      <c r="H42" s="150">
        <v>49.43</v>
      </c>
      <c r="I42" s="101" t="s">
        <v>475</v>
      </c>
      <c r="L42" s="150"/>
    </row>
    <row r="43" spans="2:12" ht="15.75">
      <c r="B43" s="147" t="s">
        <v>195</v>
      </c>
      <c r="D43" s="5" t="s">
        <v>428</v>
      </c>
      <c r="H43" s="150">
        <v>19.84</v>
      </c>
      <c r="I43" s="101" t="s">
        <v>475</v>
      </c>
      <c r="L43" s="150"/>
    </row>
    <row r="44" spans="2:12" ht="15.75">
      <c r="B44" s="147" t="s">
        <v>196</v>
      </c>
      <c r="D44" s="5" t="s">
        <v>161</v>
      </c>
      <c r="H44" s="150">
        <v>2.25</v>
      </c>
      <c r="I44" s="101" t="s">
        <v>475</v>
      </c>
      <c r="L44" s="150"/>
    </row>
    <row r="45" spans="2:12" ht="15.75">
      <c r="B45" s="147" t="s">
        <v>198</v>
      </c>
      <c r="C45" s="5" t="s">
        <v>197</v>
      </c>
      <c r="D45" s="5" t="s">
        <v>190</v>
      </c>
      <c r="H45" s="150">
        <v>49.43</v>
      </c>
      <c r="I45" s="101" t="s">
        <v>475</v>
      </c>
      <c r="L45" s="150"/>
    </row>
    <row r="46" spans="2:12" ht="15.75">
      <c r="B46" s="147" t="s">
        <v>199</v>
      </c>
      <c r="D46" s="5" t="s">
        <v>428</v>
      </c>
      <c r="H46" s="150">
        <v>19.84</v>
      </c>
      <c r="I46" s="101" t="s">
        <v>475</v>
      </c>
      <c r="L46" s="150"/>
    </row>
    <row r="47" spans="2:12" ht="15.75">
      <c r="B47" s="147" t="s">
        <v>200</v>
      </c>
      <c r="D47" s="5" t="s">
        <v>161</v>
      </c>
      <c r="H47" s="150">
        <v>2.25</v>
      </c>
      <c r="I47" s="101" t="s">
        <v>475</v>
      </c>
      <c r="L47" s="150"/>
    </row>
    <row r="48" spans="2:12" ht="15.75">
      <c r="B48" s="147" t="s">
        <v>202</v>
      </c>
      <c r="C48" s="5" t="s">
        <v>201</v>
      </c>
      <c r="D48" s="5" t="s">
        <v>190</v>
      </c>
      <c r="H48" s="150">
        <v>49.43</v>
      </c>
      <c r="I48" s="101" t="s">
        <v>475</v>
      </c>
      <c r="L48" s="150"/>
    </row>
    <row r="49" spans="2:12" ht="15.75">
      <c r="B49" s="147" t="s">
        <v>203</v>
      </c>
      <c r="D49" s="5" t="s">
        <v>156</v>
      </c>
      <c r="H49" s="150">
        <v>19.84</v>
      </c>
      <c r="I49" s="101" t="s">
        <v>475</v>
      </c>
      <c r="L49" s="150"/>
    </row>
    <row r="50" spans="2:12" ht="15.75">
      <c r="B50" s="147" t="s">
        <v>204</v>
      </c>
      <c r="D50" s="5" t="s">
        <v>161</v>
      </c>
      <c r="H50" s="150">
        <v>2.25</v>
      </c>
      <c r="I50" s="101" t="s">
        <v>475</v>
      </c>
      <c r="L50" s="150"/>
    </row>
    <row r="51" spans="2:12" ht="15.75">
      <c r="B51" s="147" t="s">
        <v>206</v>
      </c>
      <c r="C51" s="5" t="s">
        <v>205</v>
      </c>
      <c r="D51" s="5" t="s">
        <v>156</v>
      </c>
      <c r="H51" s="150">
        <v>19.84</v>
      </c>
      <c r="I51" s="101" t="s">
        <v>475</v>
      </c>
      <c r="L51" s="150"/>
    </row>
    <row r="52" spans="2:12" ht="15.75">
      <c r="B52" s="147"/>
      <c r="H52" s="150"/>
      <c r="I52" s="101"/>
      <c r="L52" s="150"/>
    </row>
    <row r="53" spans="2:9" ht="15.75">
      <c r="B53" s="147" t="s">
        <v>209</v>
      </c>
      <c r="C53" s="5" t="s">
        <v>208</v>
      </c>
      <c r="D53" s="5" t="s">
        <v>156</v>
      </c>
      <c r="H53" s="150">
        <v>19.84</v>
      </c>
      <c r="I53" s="101" t="s">
        <v>475</v>
      </c>
    </row>
    <row r="54" spans="2:9" ht="15.75">
      <c r="B54" s="147"/>
      <c r="H54" s="150"/>
      <c r="I54" s="101"/>
    </row>
    <row r="55" spans="2:9" ht="15.75">
      <c r="B55" s="147" t="s">
        <v>211</v>
      </c>
      <c r="C55" s="5" t="s">
        <v>210</v>
      </c>
      <c r="D55" s="5" t="s">
        <v>156</v>
      </c>
      <c r="H55" s="150">
        <v>19.84</v>
      </c>
      <c r="I55" s="101" t="s">
        <v>475</v>
      </c>
    </row>
    <row r="56" spans="2:9" ht="15.75">
      <c r="B56" s="147"/>
      <c r="H56" s="150"/>
      <c r="I56" s="101"/>
    </row>
    <row r="57" spans="2:9" ht="15.75">
      <c r="B57" s="147" t="s">
        <v>213</v>
      </c>
      <c r="C57" s="5" t="s">
        <v>212</v>
      </c>
      <c r="D57" s="5" t="s">
        <v>156</v>
      </c>
      <c r="H57" s="150">
        <v>19.84</v>
      </c>
      <c r="I57" s="101" t="s">
        <v>475</v>
      </c>
    </row>
    <row r="58" spans="2:9" ht="15.75">
      <c r="B58" s="147"/>
      <c r="H58" s="150"/>
      <c r="I58" s="101"/>
    </row>
    <row r="59" spans="2:12" ht="15.75">
      <c r="B59" s="147" t="s">
        <v>215</v>
      </c>
      <c r="C59" s="5" t="s">
        <v>214</v>
      </c>
      <c r="D59" s="5" t="s">
        <v>156</v>
      </c>
      <c r="H59" s="150">
        <v>19.84</v>
      </c>
      <c r="I59" s="101" t="s">
        <v>475</v>
      </c>
      <c r="L59" s="150"/>
    </row>
    <row r="60" spans="2:12" ht="15.75">
      <c r="B60" s="147"/>
      <c r="H60" s="150"/>
      <c r="I60" s="101"/>
      <c r="L60" s="150"/>
    </row>
    <row r="61" spans="2:12" ht="15.75">
      <c r="B61" s="147" t="s">
        <v>217</v>
      </c>
      <c r="C61" s="5" t="s">
        <v>216</v>
      </c>
      <c r="D61" s="5" t="s">
        <v>156</v>
      </c>
      <c r="H61" s="150">
        <v>19.84</v>
      </c>
      <c r="I61" s="101" t="s">
        <v>475</v>
      </c>
      <c r="L61" s="150"/>
    </row>
    <row r="62" spans="2:12" ht="15.75">
      <c r="B62" s="147"/>
      <c r="H62" s="150"/>
      <c r="I62" s="101"/>
      <c r="L62" s="150"/>
    </row>
    <row r="63" spans="2:12" ht="15.75">
      <c r="B63" s="147" t="s">
        <v>219</v>
      </c>
      <c r="C63" s="5" t="s">
        <v>218</v>
      </c>
      <c r="D63" s="5" t="s">
        <v>156</v>
      </c>
      <c r="H63" s="150">
        <v>19.67</v>
      </c>
      <c r="I63" s="101" t="s">
        <v>475</v>
      </c>
      <c r="L63" s="150"/>
    </row>
    <row r="64" spans="2:12" ht="15.75">
      <c r="B64" s="147"/>
      <c r="H64" s="150"/>
      <c r="I64" s="101"/>
      <c r="L64" s="150"/>
    </row>
    <row r="65" spans="2:12" ht="15.75">
      <c r="B65" s="147"/>
      <c r="C65" s="5" t="s">
        <v>220</v>
      </c>
      <c r="H65" s="150"/>
      <c r="I65" s="101"/>
      <c r="L65" s="150"/>
    </row>
    <row r="66" spans="2:9" ht="15.75">
      <c r="B66" s="147" t="s">
        <v>223</v>
      </c>
      <c r="D66" s="5" t="s">
        <v>156</v>
      </c>
      <c r="H66" s="150">
        <v>19.67</v>
      </c>
      <c r="I66" s="101" t="s">
        <v>15</v>
      </c>
    </row>
    <row r="67" spans="2:9" ht="15.75">
      <c r="B67" s="147"/>
      <c r="H67" s="150"/>
      <c r="I67" s="101"/>
    </row>
    <row r="68" spans="4:9" ht="15.75">
      <c r="D68" s="103" t="s">
        <v>184</v>
      </c>
      <c r="H68" s="150">
        <v>151.3</v>
      </c>
      <c r="I68" s="101" t="s">
        <v>6</v>
      </c>
    </row>
    <row r="69" spans="4:9" ht="15.75">
      <c r="D69" s="5" t="s">
        <v>587</v>
      </c>
      <c r="E69" s="103"/>
      <c r="H69" s="150"/>
      <c r="I69" s="101" t="s">
        <v>26</v>
      </c>
    </row>
    <row r="70" spans="4:9" ht="15.75">
      <c r="D70" s="147"/>
      <c r="H70" s="150"/>
      <c r="I70" s="101"/>
    </row>
    <row r="71" spans="1:9" ht="15.75">
      <c r="A71" s="40" t="s">
        <v>13</v>
      </c>
      <c r="B71" s="40"/>
      <c r="D71" s="6" t="s">
        <v>228</v>
      </c>
      <c r="E71" s="34"/>
      <c r="F71" s="34"/>
      <c r="G71" s="34"/>
      <c r="H71" s="151"/>
      <c r="I71" s="101"/>
    </row>
    <row r="72" spans="1:9" ht="15.75">
      <c r="A72" s="103"/>
      <c r="B72" s="103"/>
      <c r="D72" s="40" t="s">
        <v>31</v>
      </c>
      <c r="E72" s="34">
        <v>1</v>
      </c>
      <c r="F72" s="34"/>
      <c r="G72" s="34"/>
      <c r="H72" s="20"/>
      <c r="I72" s="101"/>
    </row>
    <row r="73" spans="1:9" ht="15.75">
      <c r="A73" s="103"/>
      <c r="B73" s="103"/>
      <c r="D73" s="5" t="s">
        <v>515</v>
      </c>
      <c r="E73" s="34"/>
      <c r="F73" s="34">
        <v>1.7</v>
      </c>
      <c r="G73" s="34">
        <v>1.14</v>
      </c>
      <c r="H73" s="20">
        <f>F73*G73</f>
        <v>1.9379999999999997</v>
      </c>
      <c r="I73" s="101" t="s">
        <v>475</v>
      </c>
    </row>
    <row r="74" spans="1:9" ht="15.75">
      <c r="A74" s="103"/>
      <c r="B74" s="103"/>
      <c r="D74" s="5" t="s">
        <v>507</v>
      </c>
      <c r="E74" s="34"/>
      <c r="F74" s="34">
        <v>1.7</v>
      </c>
      <c r="G74" s="34">
        <v>1.14</v>
      </c>
      <c r="H74" s="20">
        <f>G74*F74</f>
        <v>1.9379999999999997</v>
      </c>
      <c r="I74" s="101" t="s">
        <v>6</v>
      </c>
    </row>
    <row r="75" spans="1:13" ht="15.75">
      <c r="A75" s="103"/>
      <c r="B75" s="103"/>
      <c r="D75" s="87" t="s">
        <v>504</v>
      </c>
      <c r="E75" s="34">
        <v>2</v>
      </c>
      <c r="F75" s="34">
        <v>1.7</v>
      </c>
      <c r="G75" s="34">
        <v>2.2</v>
      </c>
      <c r="H75" s="20">
        <f>F75*G75</f>
        <v>3.74</v>
      </c>
      <c r="I75" s="101" t="s">
        <v>6</v>
      </c>
      <c r="M75" s="87"/>
    </row>
    <row r="76" spans="1:13" ht="15.75">
      <c r="A76" s="103"/>
      <c r="B76" s="103"/>
      <c r="D76" s="87" t="s">
        <v>505</v>
      </c>
      <c r="E76" s="34"/>
      <c r="F76" s="34">
        <v>1.14</v>
      </c>
      <c r="G76" s="34">
        <v>2.2</v>
      </c>
      <c r="H76" s="20">
        <f>F76*G76</f>
        <v>2.508</v>
      </c>
      <c r="I76" s="101" t="s">
        <v>6</v>
      </c>
      <c r="M76" s="87"/>
    </row>
    <row r="77" spans="1:9" ht="15.75">
      <c r="A77" s="103"/>
      <c r="B77" s="103"/>
      <c r="D77" s="5" t="s">
        <v>548</v>
      </c>
      <c r="E77" s="34">
        <v>13</v>
      </c>
      <c r="F77" s="34">
        <v>0.9</v>
      </c>
      <c r="G77" s="34">
        <v>2.1</v>
      </c>
      <c r="H77" s="20">
        <f>F77*G77*2</f>
        <v>3.7800000000000002</v>
      </c>
      <c r="I77" s="101" t="s">
        <v>6</v>
      </c>
    </row>
    <row r="78" spans="1:9" ht="15.75">
      <c r="A78" s="103"/>
      <c r="B78" s="103"/>
      <c r="D78" s="147"/>
      <c r="E78" s="34"/>
      <c r="F78" s="34"/>
      <c r="G78" s="34"/>
      <c r="H78" s="151"/>
      <c r="I78" s="101"/>
    </row>
    <row r="79" spans="1:9" ht="15.75">
      <c r="A79" s="103"/>
      <c r="B79" s="103"/>
      <c r="D79" s="40" t="s">
        <v>134</v>
      </c>
      <c r="E79" s="34">
        <v>1</v>
      </c>
      <c r="F79" s="34"/>
      <c r="G79" s="34"/>
      <c r="H79" s="20"/>
      <c r="I79" s="101"/>
    </row>
    <row r="80" spans="1:9" ht="15.75">
      <c r="A80" s="103"/>
      <c r="B80" s="103"/>
      <c r="D80" s="5" t="s">
        <v>515</v>
      </c>
      <c r="E80" s="34"/>
      <c r="F80" s="34">
        <v>1</v>
      </c>
      <c r="G80" s="34">
        <v>0.9</v>
      </c>
      <c r="H80" s="20">
        <f>F80*G80</f>
        <v>0.9</v>
      </c>
      <c r="I80" s="101" t="s">
        <v>475</v>
      </c>
    </row>
    <row r="81" spans="1:9" ht="15.75">
      <c r="A81" s="103"/>
      <c r="B81" s="103"/>
      <c r="D81" s="5" t="s">
        <v>507</v>
      </c>
      <c r="E81" s="34"/>
      <c r="F81" s="34">
        <v>1</v>
      </c>
      <c r="G81" s="34">
        <v>0.9</v>
      </c>
      <c r="H81" s="20">
        <f>G81*F81</f>
        <v>0.9</v>
      </c>
      <c r="I81" s="101" t="s">
        <v>6</v>
      </c>
    </row>
    <row r="82" spans="1:9" ht="15.75">
      <c r="A82" s="103"/>
      <c r="B82" s="103"/>
      <c r="D82" s="87" t="s">
        <v>504</v>
      </c>
      <c r="E82" s="34">
        <v>2</v>
      </c>
      <c r="F82" s="34">
        <v>1</v>
      </c>
      <c r="G82" s="34">
        <v>2.2</v>
      </c>
      <c r="H82" s="20">
        <f>F82*G82</f>
        <v>2.2</v>
      </c>
      <c r="I82" s="101" t="s">
        <v>6</v>
      </c>
    </row>
    <row r="83" spans="1:9" ht="15.75">
      <c r="A83" s="103"/>
      <c r="B83" s="103"/>
      <c r="D83" s="87" t="s">
        <v>505</v>
      </c>
      <c r="E83" s="34"/>
      <c r="F83" s="34">
        <v>0.9</v>
      </c>
      <c r="G83" s="34">
        <v>2.2</v>
      </c>
      <c r="H83" s="20">
        <f>F83*G83</f>
        <v>1.9800000000000002</v>
      </c>
      <c r="I83" s="101" t="s">
        <v>6</v>
      </c>
    </row>
    <row r="84" spans="1:9" ht="15.75">
      <c r="A84" s="103"/>
      <c r="B84" s="103"/>
      <c r="D84" s="5" t="s">
        <v>548</v>
      </c>
      <c r="E84" s="34">
        <v>13</v>
      </c>
      <c r="F84" s="34">
        <v>0.9</v>
      </c>
      <c r="G84" s="34">
        <v>2.1</v>
      </c>
      <c r="H84" s="20">
        <f>F84*G84*2</f>
        <v>3.7800000000000002</v>
      </c>
      <c r="I84" s="101" t="s">
        <v>6</v>
      </c>
    </row>
    <row r="85" spans="1:9" ht="15.75">
      <c r="A85" s="103"/>
      <c r="B85" s="103"/>
      <c r="D85" s="147"/>
      <c r="E85" s="34"/>
      <c r="F85" s="34"/>
      <c r="G85" s="34"/>
      <c r="H85" s="151"/>
      <c r="I85" s="101"/>
    </row>
    <row r="86" spans="1:9" ht="15.75">
      <c r="A86" s="103"/>
      <c r="B86" s="103"/>
      <c r="D86" s="40" t="s">
        <v>134</v>
      </c>
      <c r="E86" s="34">
        <v>1</v>
      </c>
      <c r="F86" s="34"/>
      <c r="G86" s="34"/>
      <c r="H86" s="20"/>
      <c r="I86" s="101"/>
    </row>
    <row r="87" spans="1:9" ht="15.75">
      <c r="A87" s="103"/>
      <c r="B87" s="103"/>
      <c r="D87" s="5" t="s">
        <v>515</v>
      </c>
      <c r="E87" s="34"/>
      <c r="F87" s="34">
        <v>1</v>
      </c>
      <c r="G87" s="34">
        <v>0.9</v>
      </c>
      <c r="H87" s="20">
        <f>F87*G87</f>
        <v>0.9</v>
      </c>
      <c r="I87" s="101" t="s">
        <v>475</v>
      </c>
    </row>
    <row r="88" spans="1:9" ht="15.75">
      <c r="A88" s="103"/>
      <c r="B88" s="103"/>
      <c r="D88" s="5" t="s">
        <v>507</v>
      </c>
      <c r="E88" s="34"/>
      <c r="F88" s="34">
        <v>1</v>
      </c>
      <c r="G88" s="34">
        <v>0.9</v>
      </c>
      <c r="H88" s="20">
        <f>G88*F88</f>
        <v>0.9</v>
      </c>
      <c r="I88" s="101" t="s">
        <v>6</v>
      </c>
    </row>
    <row r="89" spans="1:9" ht="15.75">
      <c r="A89" s="103"/>
      <c r="B89" s="103"/>
      <c r="D89" s="87" t="s">
        <v>504</v>
      </c>
      <c r="E89" s="34">
        <v>2</v>
      </c>
      <c r="F89" s="34">
        <v>1</v>
      </c>
      <c r="G89" s="34">
        <v>2.2</v>
      </c>
      <c r="H89" s="20">
        <f>F89*G89</f>
        <v>2.2</v>
      </c>
      <c r="I89" s="101" t="s">
        <v>6</v>
      </c>
    </row>
    <row r="90" spans="1:9" ht="15.75">
      <c r="A90" s="103"/>
      <c r="B90" s="103"/>
      <c r="D90" s="87" t="s">
        <v>505</v>
      </c>
      <c r="E90" s="34"/>
      <c r="F90" s="34">
        <v>0.9</v>
      </c>
      <c r="G90" s="34">
        <v>2.2</v>
      </c>
      <c r="H90" s="20">
        <f>F90*G90</f>
        <v>1.9800000000000002</v>
      </c>
      <c r="I90" s="101" t="s">
        <v>6</v>
      </c>
    </row>
    <row r="91" spans="1:9" ht="15.75">
      <c r="A91" s="103"/>
      <c r="B91" s="103"/>
      <c r="D91" s="5" t="s">
        <v>548</v>
      </c>
      <c r="E91" s="34">
        <v>13</v>
      </c>
      <c r="F91" s="34">
        <v>0.9</v>
      </c>
      <c r="G91" s="34">
        <v>2.1</v>
      </c>
      <c r="H91" s="20">
        <f>F91*G91*2</f>
        <v>3.7800000000000002</v>
      </c>
      <c r="I91" s="101" t="s">
        <v>6</v>
      </c>
    </row>
    <row r="92" spans="1:9" ht="15.75">
      <c r="A92" s="103"/>
      <c r="B92" s="103"/>
      <c r="E92" s="34"/>
      <c r="F92" s="34"/>
      <c r="G92" s="34"/>
      <c r="H92" s="20"/>
      <c r="I92" s="101"/>
    </row>
    <row r="93" spans="1:9" ht="15.75">
      <c r="A93" s="103"/>
      <c r="B93" s="103"/>
      <c r="D93" s="40" t="s">
        <v>134</v>
      </c>
      <c r="E93" s="34">
        <v>1</v>
      </c>
      <c r="F93" s="34"/>
      <c r="G93" s="34"/>
      <c r="H93" s="20"/>
      <c r="I93" s="101"/>
    </row>
    <row r="94" spans="1:9" ht="15.75">
      <c r="A94" s="103"/>
      <c r="B94" s="103"/>
      <c r="D94" s="5" t="s">
        <v>515</v>
      </c>
      <c r="E94" s="34"/>
      <c r="F94" s="34">
        <v>1</v>
      </c>
      <c r="G94" s="34">
        <v>1.45</v>
      </c>
      <c r="H94" s="20">
        <v>1.03</v>
      </c>
      <c r="I94" s="101" t="s">
        <v>475</v>
      </c>
    </row>
    <row r="95" spans="1:9" ht="15.75">
      <c r="A95" s="103"/>
      <c r="B95" s="103"/>
      <c r="D95" s="5" t="s">
        <v>507</v>
      </c>
      <c r="E95" s="34"/>
      <c r="F95" s="34">
        <v>1</v>
      </c>
      <c r="G95" s="34">
        <v>1.45</v>
      </c>
      <c r="H95" s="20">
        <f>G95*F95</f>
        <v>1.45</v>
      </c>
      <c r="I95" s="101" t="s">
        <v>6</v>
      </c>
    </row>
    <row r="96" spans="1:9" ht="15.75">
      <c r="A96" s="103"/>
      <c r="B96" s="103"/>
      <c r="D96" s="87" t="s">
        <v>504</v>
      </c>
      <c r="E96" s="34">
        <v>2</v>
      </c>
      <c r="F96" s="34">
        <v>1.45</v>
      </c>
      <c r="G96" s="34">
        <v>2.2</v>
      </c>
      <c r="H96" s="20">
        <f>F96*G96</f>
        <v>3.19</v>
      </c>
      <c r="I96" s="101" t="s">
        <v>6</v>
      </c>
    </row>
    <row r="97" spans="1:9" ht="15.75">
      <c r="A97" s="103"/>
      <c r="B97" s="103"/>
      <c r="D97" s="87" t="s">
        <v>505</v>
      </c>
      <c r="E97" s="34"/>
      <c r="F97" s="34">
        <v>1.03</v>
      </c>
      <c r="G97" s="34">
        <v>2.2</v>
      </c>
      <c r="H97" s="20">
        <f>F97*G97</f>
        <v>2.2660000000000005</v>
      </c>
      <c r="I97" s="101" t="s">
        <v>6</v>
      </c>
    </row>
    <row r="98" spans="1:9" ht="15.75">
      <c r="A98" s="103"/>
      <c r="B98" s="103"/>
      <c r="D98" s="5" t="s">
        <v>548</v>
      </c>
      <c r="E98" s="34">
        <v>13</v>
      </c>
      <c r="F98" s="34">
        <v>1.45</v>
      </c>
      <c r="G98" s="34">
        <v>2.1</v>
      </c>
      <c r="H98" s="20">
        <f>F98*G98*2</f>
        <v>6.09</v>
      </c>
      <c r="I98" s="101" t="s">
        <v>6</v>
      </c>
    </row>
    <row r="99" spans="1:9" ht="15.75">
      <c r="A99" s="103"/>
      <c r="B99" s="103"/>
      <c r="D99" s="147"/>
      <c r="E99" s="34"/>
      <c r="F99" s="34"/>
      <c r="G99" s="34"/>
      <c r="H99" s="151"/>
      <c r="I99" s="101"/>
    </row>
    <row r="100" spans="1:9" ht="15.75">
      <c r="A100" s="152" t="s">
        <v>17</v>
      </c>
      <c r="B100" s="152"/>
      <c r="D100" s="40" t="s">
        <v>432</v>
      </c>
      <c r="E100" s="34"/>
      <c r="F100" s="34"/>
      <c r="G100" s="34"/>
      <c r="H100" s="20"/>
      <c r="I100" s="101"/>
    </row>
    <row r="101" spans="1:9" ht="15.75">
      <c r="A101" s="153"/>
      <c r="B101" s="153"/>
      <c r="D101" s="87" t="s">
        <v>82</v>
      </c>
      <c r="E101" s="34">
        <v>2</v>
      </c>
      <c r="F101" s="34">
        <v>0.9</v>
      </c>
      <c r="G101" s="34">
        <v>2</v>
      </c>
      <c r="H101" s="20">
        <f>F101*G101</f>
        <v>1.8</v>
      </c>
      <c r="I101" s="101" t="s">
        <v>40</v>
      </c>
    </row>
    <row r="102" spans="1:9" ht="15.75">
      <c r="A102" s="153"/>
      <c r="B102" s="153"/>
      <c r="D102" s="87" t="s">
        <v>227</v>
      </c>
      <c r="E102" s="34">
        <v>1</v>
      </c>
      <c r="F102" s="34">
        <v>1.1</v>
      </c>
      <c r="G102" s="34">
        <v>2</v>
      </c>
      <c r="H102" s="20">
        <f>G102*F102</f>
        <v>2.2</v>
      </c>
      <c r="I102" s="101" t="s">
        <v>6</v>
      </c>
    </row>
    <row r="103" spans="1:9" ht="15.75">
      <c r="A103" s="153"/>
      <c r="B103" s="153"/>
      <c r="D103" s="87" t="s">
        <v>430</v>
      </c>
      <c r="E103" s="34">
        <v>7</v>
      </c>
      <c r="F103" s="34">
        <v>0.9</v>
      </c>
      <c r="G103" s="34">
        <v>2</v>
      </c>
      <c r="H103" s="20">
        <f>G103*F103</f>
        <v>1.8</v>
      </c>
      <c r="I103" s="101" t="s">
        <v>6</v>
      </c>
    </row>
    <row r="104" spans="1:9" ht="15.75">
      <c r="A104" s="153"/>
      <c r="B104" s="153"/>
      <c r="D104" s="87" t="s">
        <v>229</v>
      </c>
      <c r="E104" s="34">
        <v>4</v>
      </c>
      <c r="F104" s="34">
        <v>1.7</v>
      </c>
      <c r="G104" s="34">
        <v>2</v>
      </c>
      <c r="H104" s="20">
        <f>G104*F104</f>
        <v>3.4</v>
      </c>
      <c r="I104" s="101" t="s">
        <v>6</v>
      </c>
    </row>
    <row r="105" spans="1:9" ht="15.75">
      <c r="A105" s="153"/>
      <c r="B105" s="153"/>
      <c r="D105" s="87" t="s">
        <v>73</v>
      </c>
      <c r="E105" s="34">
        <v>13</v>
      </c>
      <c r="F105" s="34">
        <v>0.9</v>
      </c>
      <c r="G105" s="34">
        <v>2</v>
      </c>
      <c r="H105" s="20">
        <f>G105*F105</f>
        <v>1.8</v>
      </c>
      <c r="I105" s="101" t="s">
        <v>431</v>
      </c>
    </row>
    <row r="106" spans="1:9" ht="15.75">
      <c r="A106" s="153"/>
      <c r="B106" s="153"/>
      <c r="D106" s="87" t="s">
        <v>423</v>
      </c>
      <c r="E106" s="34">
        <v>1</v>
      </c>
      <c r="F106" s="34">
        <v>1.7</v>
      </c>
      <c r="G106" s="34">
        <v>2.2</v>
      </c>
      <c r="H106" s="20">
        <f>G106*F106</f>
        <v>3.74</v>
      </c>
      <c r="I106" s="101" t="s">
        <v>431</v>
      </c>
    </row>
    <row r="107" spans="1:9" ht="15.75">
      <c r="A107" s="103"/>
      <c r="B107" s="103"/>
      <c r="E107" s="34"/>
      <c r="F107" s="34"/>
      <c r="G107" s="34"/>
      <c r="H107" s="34"/>
      <c r="I107" s="101"/>
    </row>
    <row r="108" spans="1:9" ht="15.75">
      <c r="A108" s="39" t="s">
        <v>18</v>
      </c>
      <c r="B108" s="39"/>
      <c r="D108" s="40" t="s">
        <v>637</v>
      </c>
      <c r="E108" s="58"/>
      <c r="F108" s="34"/>
      <c r="G108" s="34"/>
      <c r="H108" s="20"/>
      <c r="I108" s="101"/>
    </row>
    <row r="109" spans="1:9" ht="15.75">
      <c r="A109" s="39"/>
      <c r="B109" s="39"/>
      <c r="D109" s="87" t="s">
        <v>225</v>
      </c>
      <c r="E109" s="34"/>
      <c r="F109" s="34"/>
      <c r="G109" s="34"/>
      <c r="H109" s="20">
        <v>56</v>
      </c>
      <c r="I109" s="101" t="s">
        <v>21</v>
      </c>
    </row>
    <row r="110" spans="1:9" ht="15.75">
      <c r="A110" s="39"/>
      <c r="B110" s="39"/>
      <c r="D110" s="87" t="s">
        <v>226</v>
      </c>
      <c r="E110" s="34"/>
      <c r="F110" s="34"/>
      <c r="G110" s="34"/>
      <c r="H110" s="20">
        <v>214</v>
      </c>
      <c r="I110" s="101" t="s">
        <v>21</v>
      </c>
    </row>
    <row r="111" spans="1:9" ht="15.75">
      <c r="A111" s="39"/>
      <c r="B111" s="39"/>
      <c r="D111" s="87" t="s">
        <v>226</v>
      </c>
      <c r="E111" s="34"/>
      <c r="F111" s="34"/>
      <c r="G111" s="34"/>
      <c r="H111" s="20">
        <v>189</v>
      </c>
      <c r="I111" s="101" t="s">
        <v>21</v>
      </c>
    </row>
    <row r="112" spans="1:9" ht="15.75">
      <c r="A112" s="39"/>
      <c r="B112" s="39"/>
      <c r="D112" s="87" t="s">
        <v>512</v>
      </c>
      <c r="E112" s="34">
        <v>1</v>
      </c>
      <c r="F112" s="34"/>
      <c r="G112" s="34"/>
      <c r="H112" s="20">
        <v>2.4</v>
      </c>
      <c r="I112" s="101" t="s">
        <v>21</v>
      </c>
    </row>
    <row r="113" spans="1:9" ht="15.75">
      <c r="A113" s="39"/>
      <c r="B113" s="39"/>
      <c r="D113" s="87" t="s">
        <v>144</v>
      </c>
      <c r="E113" s="34">
        <v>5</v>
      </c>
      <c r="F113" s="34">
        <v>1.75</v>
      </c>
      <c r="G113" s="34">
        <v>1.5</v>
      </c>
      <c r="H113" s="20">
        <f>F113*G113</f>
        <v>2.625</v>
      </c>
      <c r="I113" s="101" t="s">
        <v>21</v>
      </c>
    </row>
    <row r="114" spans="1:9" ht="15.75">
      <c r="A114" s="39"/>
      <c r="B114" s="39"/>
      <c r="D114" s="87" t="s">
        <v>429</v>
      </c>
      <c r="E114" s="34">
        <v>1</v>
      </c>
      <c r="F114" s="34">
        <v>3.5</v>
      </c>
      <c r="G114" s="34">
        <v>0.53</v>
      </c>
      <c r="H114" s="20">
        <f>F114*G114</f>
        <v>1.855</v>
      </c>
      <c r="I114" s="101" t="s">
        <v>21</v>
      </c>
    </row>
    <row r="115" spans="1:9" ht="15.75">
      <c r="A115" s="40"/>
      <c r="B115" s="40"/>
      <c r="C115" s="87"/>
      <c r="E115" s="34"/>
      <c r="F115" s="34"/>
      <c r="G115" s="34"/>
      <c r="H115" s="20"/>
      <c r="I115" s="101"/>
    </row>
    <row r="116" spans="1:9" ht="15.75">
      <c r="A116" s="40" t="s">
        <v>23</v>
      </c>
      <c r="B116" s="40"/>
      <c r="D116" s="40" t="s">
        <v>509</v>
      </c>
      <c r="E116" s="34"/>
      <c r="F116" s="34"/>
      <c r="G116" s="34"/>
      <c r="H116" s="20"/>
      <c r="I116" s="101"/>
    </row>
    <row r="117" spans="1:9" ht="15.75">
      <c r="A117" s="40"/>
      <c r="B117" s="40"/>
      <c r="D117" s="87" t="s">
        <v>148</v>
      </c>
      <c r="E117" s="34">
        <v>24</v>
      </c>
      <c r="F117" s="34">
        <v>0.7</v>
      </c>
      <c r="G117" s="34">
        <v>0.7</v>
      </c>
      <c r="H117" s="20">
        <f>F117*G117</f>
        <v>0.48999999999999994</v>
      </c>
      <c r="I117" s="101" t="s">
        <v>21</v>
      </c>
    </row>
    <row r="118" spans="5:9" ht="15.75">
      <c r="E118" s="34"/>
      <c r="F118" s="34"/>
      <c r="G118" s="34"/>
      <c r="H118" s="34"/>
      <c r="I118" s="101"/>
    </row>
    <row r="119" spans="1:9" ht="15.75">
      <c r="A119" s="40" t="s">
        <v>27</v>
      </c>
      <c r="B119" s="40"/>
      <c r="D119" s="40" t="s">
        <v>149</v>
      </c>
      <c r="E119" s="34"/>
      <c r="F119" s="34"/>
      <c r="G119" s="34"/>
      <c r="H119" s="20"/>
      <c r="I119" s="101"/>
    </row>
    <row r="120" spans="1:9" ht="15.75">
      <c r="A120" s="40"/>
      <c r="B120" s="40"/>
      <c r="D120" s="87" t="s">
        <v>56</v>
      </c>
      <c r="E120" s="34">
        <v>5</v>
      </c>
      <c r="F120" s="34">
        <v>0.7</v>
      </c>
      <c r="G120" s="34">
        <v>2</v>
      </c>
      <c r="H120" s="20">
        <f>G120*F120</f>
        <v>1.4</v>
      </c>
      <c r="I120" s="101" t="s">
        <v>21</v>
      </c>
    </row>
    <row r="121" spans="5:9" ht="15.75">
      <c r="E121" s="34"/>
      <c r="F121" s="34"/>
      <c r="G121" s="34"/>
      <c r="H121" s="34"/>
      <c r="I121" s="101"/>
    </row>
    <row r="122" spans="1:9" ht="15.75">
      <c r="A122" s="39" t="s">
        <v>57</v>
      </c>
      <c r="B122" s="39"/>
      <c r="D122" s="40" t="s">
        <v>337</v>
      </c>
      <c r="E122" s="34"/>
      <c r="F122" s="34"/>
      <c r="G122" s="34"/>
      <c r="H122" s="20"/>
      <c r="I122" s="101"/>
    </row>
    <row r="123" spans="1:9" ht="15.75">
      <c r="A123" s="39"/>
      <c r="B123" s="39"/>
      <c r="D123" s="87" t="s">
        <v>341</v>
      </c>
      <c r="E123" s="34">
        <v>9</v>
      </c>
      <c r="F123" s="34">
        <v>1.6</v>
      </c>
      <c r="G123" s="34">
        <v>0.5</v>
      </c>
      <c r="H123" s="20">
        <f>G123*F123</f>
        <v>0.8</v>
      </c>
      <c r="I123" s="101" t="s">
        <v>21</v>
      </c>
    </row>
    <row r="124" spans="1:9" ht="15.75">
      <c r="A124" s="39"/>
      <c r="B124" s="39"/>
      <c r="D124" s="87"/>
      <c r="E124" s="34"/>
      <c r="F124" s="34"/>
      <c r="G124" s="34"/>
      <c r="H124" s="20"/>
      <c r="I124" s="101"/>
    </row>
    <row r="125" spans="1:9" ht="15.75">
      <c r="A125" s="152" t="s">
        <v>62</v>
      </c>
      <c r="B125" s="152"/>
      <c r="D125" s="40" t="s">
        <v>510</v>
      </c>
      <c r="E125" s="34"/>
      <c r="F125" s="154"/>
      <c r="G125" s="154"/>
      <c r="H125" s="155"/>
      <c r="I125" s="158"/>
    </row>
    <row r="126" spans="1:9" ht="15.75">
      <c r="A126" s="153"/>
      <c r="B126" s="153"/>
      <c r="D126" s="87" t="s">
        <v>89</v>
      </c>
      <c r="E126" s="34">
        <v>172</v>
      </c>
      <c r="F126" s="34">
        <v>0.3</v>
      </c>
      <c r="G126" s="34">
        <v>0.2</v>
      </c>
      <c r="H126" s="20">
        <f>F126*G126</f>
        <v>0.06</v>
      </c>
      <c r="I126" s="101" t="s">
        <v>21</v>
      </c>
    </row>
    <row r="127" spans="1:9" ht="15.75">
      <c r="A127" s="153"/>
      <c r="B127" s="153"/>
      <c r="D127" s="87"/>
      <c r="E127" s="34"/>
      <c r="F127" s="34"/>
      <c r="G127" s="34"/>
      <c r="H127" s="20"/>
      <c r="I127" s="101"/>
    </row>
    <row r="128" spans="1:9" ht="15.75">
      <c r="A128" s="153" t="s">
        <v>230</v>
      </c>
      <c r="B128" s="153"/>
      <c r="D128" s="40" t="s">
        <v>97</v>
      </c>
      <c r="E128" s="34"/>
      <c r="F128" s="34"/>
      <c r="G128" s="34"/>
      <c r="H128" s="20"/>
      <c r="I128" s="101"/>
    </row>
    <row r="129" spans="1:9" ht="15.75">
      <c r="A129" s="153"/>
      <c r="B129" s="147" t="s">
        <v>53</v>
      </c>
      <c r="D129" s="5" t="s">
        <v>632</v>
      </c>
      <c r="G129" s="149"/>
      <c r="H129" s="150">
        <v>5</v>
      </c>
      <c r="I129" s="101" t="s">
        <v>475</v>
      </c>
    </row>
    <row r="130" spans="2:9" ht="15.75">
      <c r="B130" s="147" t="s">
        <v>153</v>
      </c>
      <c r="D130" s="5" t="s">
        <v>633</v>
      </c>
      <c r="G130" s="149"/>
      <c r="H130" s="150">
        <v>6</v>
      </c>
      <c r="I130" s="101" t="s">
        <v>475</v>
      </c>
    </row>
    <row r="131" spans="2:9" ht="15.75">
      <c r="B131" s="147"/>
      <c r="G131" s="149"/>
      <c r="H131" s="150"/>
      <c r="I131" s="101"/>
    </row>
    <row r="132" spans="1:9" ht="15.75">
      <c r="A132" s="39" t="s">
        <v>482</v>
      </c>
      <c r="B132" s="39"/>
      <c r="D132" s="40" t="s">
        <v>433</v>
      </c>
      <c r="E132" s="34"/>
      <c r="F132" s="34"/>
      <c r="G132" s="34"/>
      <c r="H132" s="34"/>
      <c r="I132" s="101"/>
    </row>
    <row r="133" spans="1:9" ht="15.75">
      <c r="A133" s="156"/>
      <c r="B133" s="156"/>
      <c r="D133" s="87" t="s">
        <v>66</v>
      </c>
      <c r="E133" s="34"/>
      <c r="F133" s="34"/>
      <c r="G133" s="34"/>
      <c r="H133" s="20">
        <v>63.72</v>
      </c>
      <c r="I133" s="101" t="s">
        <v>21</v>
      </c>
    </row>
    <row r="134" spans="1:9" ht="15.75">
      <c r="A134" s="103"/>
      <c r="B134" s="103"/>
      <c r="D134" s="87"/>
      <c r="E134" s="34"/>
      <c r="F134" s="34"/>
      <c r="G134" s="34"/>
      <c r="H134" s="34"/>
      <c r="I134" s="101"/>
    </row>
    <row r="135" spans="1:9" ht="15.75">
      <c r="A135" s="38" t="s">
        <v>470</v>
      </c>
      <c r="B135" s="38"/>
      <c r="D135" s="37" t="s">
        <v>645</v>
      </c>
      <c r="E135" s="27"/>
      <c r="F135" s="52"/>
      <c r="G135" s="52"/>
      <c r="H135" s="52"/>
      <c r="I135" s="14"/>
    </row>
    <row r="136" spans="1:10" ht="15.75">
      <c r="A136" s="104"/>
      <c r="B136" s="51"/>
      <c r="D136" s="22" t="s">
        <v>646</v>
      </c>
      <c r="E136" s="101"/>
      <c r="F136" s="101"/>
      <c r="G136" s="101"/>
      <c r="H136" s="26">
        <v>37.25</v>
      </c>
      <c r="I136" s="26" t="s">
        <v>26</v>
      </c>
      <c r="J136" s="22"/>
    </row>
    <row r="137" spans="1:9" ht="15.75">
      <c r="A137" s="103"/>
      <c r="B137" s="103"/>
      <c r="D137" s="5" t="s">
        <v>649</v>
      </c>
      <c r="E137" s="34"/>
      <c r="F137" s="34"/>
      <c r="G137" s="34"/>
      <c r="H137" s="34"/>
      <c r="I137" s="10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Kalužová Marie</dc:creator>
  <cp:keywords/>
  <dc:description/>
  <cp:lastModifiedBy>Hana Janů</cp:lastModifiedBy>
  <cp:lastPrinted>2020-09-30T08:14:36Z</cp:lastPrinted>
  <dcterms:created xsi:type="dcterms:W3CDTF">2007-02-21T13:17:12Z</dcterms:created>
  <dcterms:modified xsi:type="dcterms:W3CDTF">2020-09-30T08:19:29Z</dcterms:modified>
  <cp:category/>
  <cp:version/>
  <cp:contentType/>
  <cp:contentStatus/>
</cp:coreProperties>
</file>